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E60BDF23-767C-4A9E-82C3-767A27B52B9C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</calcChain>
</file>

<file path=xl/sharedStrings.xml><?xml version="1.0" encoding="utf-8"?>
<sst xmlns="http://schemas.openxmlformats.org/spreadsheetml/2006/main" count="858" uniqueCount="65">
  <si>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</si>
  <si>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</si>
  <si>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</si>
  <si>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</si>
  <si>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</si>
  <si>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</si>
  <si>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</si>
  <si>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</si>
  <si>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</si>
  <si>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</si>
  <si>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</si>
  <si>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</si>
  <si>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</si>
  <si>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</si>
  <si>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</si>
  <si>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</si>
  <si>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</si>
  <si>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</si>
  <si>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</si>
  <si>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</si>
  <si>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</si>
  <si>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</si>
  <si>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</si>
  <si>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</si>
  <si>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</si>
  <si>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</si>
  <si>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</si>
  <si>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</si>
  <si>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</si>
  <si>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</si>
  <si>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</si>
  <si>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</si>
  <si>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QC outside air</t>
  </si>
  <si>
    <t xml:space="preserve">QC spiked air </t>
  </si>
  <si>
    <t>BRN04oct23_001.gcd</t>
  </si>
  <si>
    <t>BRN04oct23_002.gcd</t>
  </si>
  <si>
    <t>BRN04oct23_003.gcd</t>
  </si>
  <si>
    <t>QC reference tank  reused</t>
  </si>
  <si>
    <t>BRN04oct23_004.gcd</t>
  </si>
  <si>
    <t>BRN04oct23_005.gcd</t>
  </si>
  <si>
    <t>BRN04oct23_006.gcd</t>
  </si>
  <si>
    <t>BRN04oct23_007.gcd</t>
  </si>
  <si>
    <t>BRN04oct23_008.gcd</t>
  </si>
  <si>
    <t>BRN04oct23_009.gcd</t>
  </si>
  <si>
    <t>BRN04oct23_010.gcd</t>
  </si>
  <si>
    <t>BRN04oct23_011.gcd</t>
  </si>
  <si>
    <t>BRN04oct23_012.gcd</t>
  </si>
  <si>
    <t>BRN04oct23_013.gcd</t>
  </si>
  <si>
    <t>BRN04oct23_014.gcd</t>
  </si>
  <si>
    <t>BRN04oct23_015.gcd</t>
  </si>
  <si>
    <t>BRN04oct23_016.gcd</t>
  </si>
  <si>
    <t>BRN04oct23_017.gcd</t>
  </si>
  <si>
    <t>BRN04oct23_018.gcd</t>
  </si>
  <si>
    <t>BRN04oct23_019.gcd</t>
  </si>
  <si>
    <t>BRN04oct23_020.gcd</t>
  </si>
  <si>
    <t>BRN04oct23_021.gcd</t>
  </si>
  <si>
    <t>BRN04oct23_022.gcd</t>
  </si>
  <si>
    <t>BRN04oct23_023.gcd</t>
  </si>
  <si>
    <t>BRN04oct23_024.gcd</t>
  </si>
  <si>
    <t>BRN04oct23_025.gcd</t>
  </si>
  <si>
    <t>BRN04oct23_026.gcd</t>
  </si>
  <si>
    <t>BRN04oct23_027.gcd</t>
  </si>
  <si>
    <t>BRN04oct23_028.gcd</t>
  </si>
  <si>
    <t>BRN04oct23_029.gcd</t>
  </si>
  <si>
    <t>BRN04oct23_030.gcd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</si>
</sst>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8"/>
  <sheetViews>
    <sheetView tabSelected="1" topLeftCell="AI1" workbookViewId="0">
      <selection activeCell="S16" sqref="S16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34</v>
      </c>
      <c r="C9" s="2">
        <v>45203.497696759259</v>
      </c>
      <c r="D9" t="s">
        <v>32</v>
      </c>
      <c r="E9" t="s">
        <v>13</v>
      </c>
      <c r="F9">
        <v>0</v>
      </c>
      <c r="G9">
        <v>6.0910000000000002</v>
      </c>
      <c r="H9" s="3">
        <v>1732</v>
      </c>
      <c r="I9">
        <v>-4.0000000000000001E-3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34</v>
      </c>
      <c r="Q9" s="2">
        <v>45203.497696759259</v>
      </c>
      <c r="R9" t="s">
        <v>32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34</v>
      </c>
      <c r="AE9" s="2">
        <v>45203.497696759259</v>
      </c>
      <c r="AF9" t="s">
        <v>32</v>
      </c>
      <c r="AG9" t="s">
        <v>13</v>
      </c>
      <c r="AH9">
        <v>0</v>
      </c>
      <c r="AI9">
        <v>12.238</v>
      </c>
      <c r="AJ9" s="3">
        <v>2629</v>
      </c>
      <c r="AK9">
        <v>0.48099999999999998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6" si="0">IF(H9&lt;10000,((H9^2*0.00000054)+(H9*-0.004765)+(12.72)),(IF(H9&lt;200000,((H9^2*-0.000000001577)+(H9*0.003043)+(-10.42)),(IF(H9&lt;8000000,((H9^2*-0.0000000000186)+(H9*0.00194)+(154.1)),((V9^2*-0.00000002)+(V9*0.2565)+(-1032)))))))</f>
        <v>6.0869249599999993</v>
      </c>
      <c r="AU9" s="13">
        <f t="shared" ref="AU9:AU36" si="1">IF(AJ9&lt;45000,((-0.0000004561*AJ9^2)+(0.244*AJ9)+(-21.72)),((-0.0000000409*AJ9^2)+(0.2477*AJ9)+(-1777)))</f>
        <v>616.60360053989996</v>
      </c>
      <c r="AW9" s="6">
        <f t="shared" ref="AW9:AW38" si="2">IF(H9&lt;15000,((0.00000002125*H9^2)+(0.002705*H9)+(-4.371)),(IF(H9&lt;700000,((-0.0000000008162*H9^2)+(0.003141*H9)+(0.4702)), ((0.000000003285*V9^2)+(0.1899*V9)+(559.5)))))</f>
        <v>0.37780625999999984</v>
      </c>
      <c r="AX9" s="15">
        <f t="shared" ref="AX9:AX38" si="3">((-0.00000006277*AJ9^2)+(0.1854*AJ9)+(34.83))</f>
        <v>521.81275629443007</v>
      </c>
      <c r="AZ9" s="14">
        <f t="shared" ref="AZ9:AZ38" si="4">IF(H9&lt;10000,((-0.00000005795*H9^2)+(0.003823*H9)+(-6.715)),(IF(H9&lt;700000,((-0.0000000001209*H9^2)+(0.002635*H9)+(-0.4111)), ((-0.00000002007*V9^2)+(0.2564*V9)+(286.1)))))</f>
        <v>-0.26740380079999948</v>
      </c>
      <c r="BA9" s="16">
        <f t="shared" ref="BA9:BA38" si="5">(-0.00000001626*AJ9^2)+(0.1912*AJ9)+(-3.858)</f>
        <v>498.69441671734</v>
      </c>
      <c r="BC9" s="7">
        <f t="shared" ref="BC9:BC38" si="6">IF(H9&lt;10000,((0.0000001453*H9^2)+(0.0008349*H9)+(-1.805)),(IF(H9&lt;700000,((-0.00000000008054*H9^2)+(0.002348*H9)+(-2.47)), ((-0.00000001938*V9^2)+(0.2471*V9)+(226.8)))))</f>
        <v>7.6921227199999942E-2</v>
      </c>
      <c r="BD9" s="8">
        <f t="shared" ref="BD9:BD38" si="7">(-0.00000002552*AJ9^2)+(0.2067*AJ9)+(-103.7)</f>
        <v>439.53791492168006</v>
      </c>
      <c r="BF9" s="12">
        <f t="shared" ref="BF9:BF35" si="8">IF(H9&lt;10000,((H9^2*0.00000054)+(H9*-0.004765)+(12.72)),(IF(H9&lt;200000,((H9^2*-0.000000001577)+(H9*0.003043)+(-10.42)),(IF(H9&lt;8000000,((H9^2*-0.0000000000186)+(H9*0.00194)+(154.1)),((V9^2*-0.00000002)+(V9*0.2565)+(-1032)))))))</f>
        <v>6.0869249599999993</v>
      </c>
      <c r="BG9" s="13">
        <f t="shared" ref="BG9:BG35" si="9">IF(AJ9&lt;45000,((-0.0000004561*AJ9^2)+(0.244*AJ9)+(-21.72)),((-0.0000000409*AJ9^2)+(0.2477*AJ9)+(-1777)))</f>
        <v>616.60360053989996</v>
      </c>
      <c r="BI9">
        <v>49</v>
      </c>
      <c r="BJ9" t="s">
        <v>34</v>
      </c>
      <c r="BK9" s="2">
        <v>45203.497696759259</v>
      </c>
      <c r="BL9" t="s">
        <v>32</v>
      </c>
      <c r="BM9" t="s">
        <v>13</v>
      </c>
      <c r="BN9">
        <v>0</v>
      </c>
      <c r="BO9">
        <v>2.7320000000000002</v>
      </c>
      <c r="BP9" s="3">
        <v>5134803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35</v>
      </c>
      <c r="C10" s="2">
        <v>45203.51898148148</v>
      </c>
      <c r="D10" t="s">
        <v>33</v>
      </c>
      <c r="E10" t="s">
        <v>13</v>
      </c>
      <c r="F10">
        <v>0</v>
      </c>
      <c r="G10">
        <v>5.9939999999999998</v>
      </c>
      <c r="H10" s="3">
        <v>1140982</v>
      </c>
      <c r="I10">
        <v>2.444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35</v>
      </c>
      <c r="Q10" s="2">
        <v>45203.51898148148</v>
      </c>
      <c r="R10" t="s">
        <v>33</v>
      </c>
      <c r="S10" t="s">
        <v>13</v>
      </c>
      <c r="T10">
        <v>0</v>
      </c>
      <c r="U10">
        <v>5.9470000000000001</v>
      </c>
      <c r="V10" s="3">
        <v>9128</v>
      </c>
      <c r="W10">
        <v>2.3149999999999999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35</v>
      </c>
      <c r="AE10" s="2">
        <v>45203.51898148148</v>
      </c>
      <c r="AF10" t="s">
        <v>33</v>
      </c>
      <c r="AG10" t="s">
        <v>13</v>
      </c>
      <c r="AH10">
        <v>0</v>
      </c>
      <c r="AI10">
        <v>12.162000000000001</v>
      </c>
      <c r="AJ10" s="3">
        <v>10908</v>
      </c>
      <c r="AK10">
        <v>2.778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2343.3908574075735</v>
      </c>
      <c r="AU10" s="13">
        <f t="shared" si="1"/>
        <v>2585.5631859696005</v>
      </c>
      <c r="AW10" s="6">
        <f t="shared" si="2"/>
        <v>2293.1809074614403</v>
      </c>
      <c r="AX10" s="15">
        <f t="shared" si="3"/>
        <v>2049.7045451947201</v>
      </c>
      <c r="AZ10" s="14">
        <f t="shared" si="4"/>
        <v>2624.8469598931201</v>
      </c>
      <c r="BA10" s="16">
        <f t="shared" si="5"/>
        <v>2079.8169126153603</v>
      </c>
      <c r="BC10" s="7">
        <f t="shared" si="6"/>
        <v>2480.7140509580804</v>
      </c>
      <c r="BD10" s="8">
        <f t="shared" si="7"/>
        <v>2147.9471164787201</v>
      </c>
      <c r="BF10" s="12">
        <f t="shared" si="8"/>
        <v>2343.3908574075735</v>
      </c>
      <c r="BG10" s="13">
        <f t="shared" si="9"/>
        <v>2585.5631859696005</v>
      </c>
      <c r="BI10">
        <v>50</v>
      </c>
      <c r="BJ10" t="s">
        <v>35</v>
      </c>
      <c r="BK10" s="2">
        <v>45203.51898148148</v>
      </c>
      <c r="BL10" t="s">
        <v>33</v>
      </c>
      <c r="BM10" t="s">
        <v>13</v>
      </c>
      <c r="BN10">
        <v>0</v>
      </c>
      <c r="BO10">
        <v>2.7</v>
      </c>
      <c r="BP10" s="3">
        <v>5399423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36</v>
      </c>
      <c r="C11" s="2">
        <v>45203.540300925924</v>
      </c>
      <c r="D11" t="s">
        <v>37</v>
      </c>
      <c r="E11" t="s">
        <v>13</v>
      </c>
      <c r="F11">
        <v>0</v>
      </c>
      <c r="G11">
        <v>6.0279999999999996</v>
      </c>
      <c r="H11" s="3">
        <v>3530</v>
      </c>
      <c r="I11">
        <v>0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36</v>
      </c>
      <c r="Q11" s="2">
        <v>45203.540300925924</v>
      </c>
      <c r="R11" t="s">
        <v>37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36</v>
      </c>
      <c r="AE11" s="2">
        <v>45203.540300925924</v>
      </c>
      <c r="AF11" t="s">
        <v>37</v>
      </c>
      <c r="AG11" t="s">
        <v>13</v>
      </c>
      <c r="AH11">
        <v>0</v>
      </c>
      <c r="AI11">
        <v>12.180999999999999</v>
      </c>
      <c r="AJ11" s="3">
        <v>1717</v>
      </c>
      <c r="AK11">
        <v>0.22700000000000001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2.6284359999999989</v>
      </c>
      <c r="AU11" s="13">
        <f t="shared" si="1"/>
        <v>395.88337660709999</v>
      </c>
      <c r="AW11" s="6">
        <f t="shared" si="2"/>
        <v>5.4424441249999997</v>
      </c>
      <c r="AX11" s="15">
        <f t="shared" si="3"/>
        <v>352.97674845347001</v>
      </c>
      <c r="AZ11" s="14">
        <f t="shared" si="4"/>
        <v>6.058080845000001</v>
      </c>
      <c r="BA11" s="16">
        <f t="shared" si="5"/>
        <v>324.38446407286006</v>
      </c>
      <c r="BC11" s="7">
        <f t="shared" si="6"/>
        <v>2.952765770000001</v>
      </c>
      <c r="BD11" s="8">
        <f t="shared" si="7"/>
        <v>251.12866476872</v>
      </c>
      <c r="BF11" s="12">
        <f t="shared" si="8"/>
        <v>2.6284359999999989</v>
      </c>
      <c r="BG11" s="13">
        <f t="shared" si="9"/>
        <v>395.88337660709999</v>
      </c>
      <c r="BI11">
        <v>51</v>
      </c>
      <c r="BJ11" t="s">
        <v>36</v>
      </c>
      <c r="BK11" s="2">
        <v>45203.540300925924</v>
      </c>
      <c r="BL11" t="s">
        <v>37</v>
      </c>
      <c r="BM11" t="s">
        <v>13</v>
      </c>
      <c r="BN11">
        <v>0</v>
      </c>
      <c r="BO11">
        <v>2.6960000000000002</v>
      </c>
      <c r="BP11" s="3">
        <v>5493458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45203.561608796299</v>
      </c>
      <c r="D12">
        <v>332</v>
      </c>
      <c r="E12" t="s">
        <v>13</v>
      </c>
      <c r="F12">
        <v>0</v>
      </c>
      <c r="G12">
        <v>6.0529999999999999</v>
      </c>
      <c r="H12" s="3">
        <v>2520</v>
      </c>
      <c r="I12">
        <v>-2E-3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45203.561608796299</v>
      </c>
      <c r="R12">
        <v>332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45203.561608796299</v>
      </c>
      <c r="AF12">
        <v>332</v>
      </c>
      <c r="AG12" t="s">
        <v>13</v>
      </c>
      <c r="AH12">
        <v>0</v>
      </c>
      <c r="AI12">
        <v>11.962999999999999</v>
      </c>
      <c r="AJ12" s="3">
        <v>234227</v>
      </c>
      <c r="AK12">
        <v>57.859000000000002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4.1414160000000013</v>
      </c>
      <c r="AU12" s="13">
        <f t="shared" si="1"/>
        <v>53997.1603400639</v>
      </c>
      <c r="AW12" s="6">
        <f t="shared" si="2"/>
        <v>2.580546</v>
      </c>
      <c r="AX12" s="15">
        <f t="shared" si="3"/>
        <v>40016.810011804671</v>
      </c>
      <c r="AZ12" s="14">
        <f t="shared" si="4"/>
        <v>2.5509543200000007</v>
      </c>
      <c r="BA12" s="16">
        <f t="shared" si="5"/>
        <v>43888.283604778459</v>
      </c>
      <c r="BC12" s="7">
        <f t="shared" si="6"/>
        <v>1.22166112</v>
      </c>
      <c r="BD12" s="8">
        <f t="shared" si="7"/>
        <v>46910.935322259924</v>
      </c>
      <c r="BF12" s="12">
        <f t="shared" si="8"/>
        <v>4.1414160000000013</v>
      </c>
      <c r="BG12" s="13">
        <f t="shared" si="9"/>
        <v>53997.1603400639</v>
      </c>
      <c r="BI12">
        <v>52</v>
      </c>
      <c r="BJ12" t="s">
        <v>38</v>
      </c>
      <c r="BK12" s="2">
        <v>45203.561608796299</v>
      </c>
      <c r="BL12">
        <v>332</v>
      </c>
      <c r="BM12" t="s">
        <v>13</v>
      </c>
      <c r="BN12">
        <v>0</v>
      </c>
      <c r="BO12">
        <v>2.8849999999999998</v>
      </c>
      <c r="BP12" s="3">
        <v>665722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45203.582939814813</v>
      </c>
      <c r="D13">
        <v>334</v>
      </c>
      <c r="E13" t="s">
        <v>13</v>
      </c>
      <c r="F13">
        <v>0</v>
      </c>
      <c r="G13">
        <v>5.8570000000000002</v>
      </c>
      <c r="H13" s="3">
        <v>37686809</v>
      </c>
      <c r="I13">
        <v>87.534999999999997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45203.582939814813</v>
      </c>
      <c r="R13">
        <v>334</v>
      </c>
      <c r="S13" t="s">
        <v>13</v>
      </c>
      <c r="T13">
        <v>0</v>
      </c>
      <c r="U13">
        <v>5.8390000000000004</v>
      </c>
      <c r="V13" s="3">
        <v>434263</v>
      </c>
      <c r="W13">
        <v>106.79900000000001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45203.582939814813</v>
      </c>
      <c r="AF13">
        <v>334</v>
      </c>
      <c r="AG13" t="s">
        <v>13</v>
      </c>
      <c r="AH13">
        <v>0</v>
      </c>
      <c r="AI13">
        <v>12.105</v>
      </c>
      <c r="AJ13" s="3">
        <v>65989</v>
      </c>
      <c r="AK13">
        <v>17.513999999999999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106584.77243662</v>
      </c>
      <c r="AU13" s="13">
        <f t="shared" si="1"/>
        <v>14390.3742818511</v>
      </c>
      <c r="AW13" s="6">
        <f t="shared" si="2"/>
        <v>83645.543300160178</v>
      </c>
      <c r="AX13" s="15">
        <f t="shared" si="3"/>
        <v>11995.85561444483</v>
      </c>
      <c r="AZ13" s="14">
        <f t="shared" si="4"/>
        <v>107846.24523189818</v>
      </c>
      <c r="BA13" s="16">
        <f t="shared" si="5"/>
        <v>12542.43384755254</v>
      </c>
      <c r="BC13" s="7">
        <f t="shared" si="6"/>
        <v>103878.42253558477</v>
      </c>
      <c r="BD13" s="8">
        <f t="shared" si="7"/>
        <v>13425.098231952079</v>
      </c>
      <c r="BF13" s="12">
        <f t="shared" si="8"/>
        <v>106584.77243662</v>
      </c>
      <c r="BG13" s="13">
        <f t="shared" si="9"/>
        <v>14390.3742818511</v>
      </c>
      <c r="BI13">
        <v>53</v>
      </c>
      <c r="BJ13" t="s">
        <v>39</v>
      </c>
      <c r="BK13" s="2">
        <v>45203.582939814813</v>
      </c>
      <c r="BL13">
        <v>334</v>
      </c>
      <c r="BM13" t="s">
        <v>13</v>
      </c>
      <c r="BN13">
        <v>0</v>
      </c>
      <c r="BO13">
        <v>2.89</v>
      </c>
      <c r="BP13" s="3">
        <v>551455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45203.604224537034</v>
      </c>
      <c r="D14">
        <v>225</v>
      </c>
      <c r="E14" t="s">
        <v>13</v>
      </c>
      <c r="F14">
        <v>0</v>
      </c>
      <c r="G14">
        <v>6.0179999999999998</v>
      </c>
      <c r="H14" s="3">
        <v>146887</v>
      </c>
      <c r="I14">
        <v>0.308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45203.604224537034</v>
      </c>
      <c r="R14">
        <v>225</v>
      </c>
      <c r="S14" t="s">
        <v>13</v>
      </c>
      <c r="T14">
        <v>0</v>
      </c>
      <c r="U14">
        <v>5.9720000000000004</v>
      </c>
      <c r="V14" s="3">
        <v>1390</v>
      </c>
      <c r="W14">
        <v>0.32500000000000001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45203.604224537034</v>
      </c>
      <c r="AF14">
        <v>225</v>
      </c>
      <c r="AG14" t="s">
        <v>13</v>
      </c>
      <c r="AH14">
        <v>0</v>
      </c>
      <c r="AI14">
        <v>12.081</v>
      </c>
      <c r="AJ14" s="3">
        <v>92450</v>
      </c>
      <c r="AK14">
        <v>24.288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402.53211895728703</v>
      </c>
      <c r="AU14" s="13">
        <f t="shared" si="1"/>
        <v>20773.292597750002</v>
      </c>
      <c r="AW14" s="6">
        <f t="shared" si="2"/>
        <v>444.2321065743422</v>
      </c>
      <c r="AX14" s="15">
        <f t="shared" si="3"/>
        <v>16638.564653075002</v>
      </c>
      <c r="AZ14" s="14">
        <f t="shared" si="4"/>
        <v>384.02763189602797</v>
      </c>
      <c r="BA14" s="16">
        <f t="shared" si="5"/>
        <v>17533.607739350002</v>
      </c>
      <c r="BC14" s="7">
        <f t="shared" si="6"/>
        <v>340.68296181146468</v>
      </c>
      <c r="BD14" s="8">
        <f t="shared" si="7"/>
        <v>18787.5954962</v>
      </c>
      <c r="BF14" s="12">
        <f t="shared" si="8"/>
        <v>402.53211895728703</v>
      </c>
      <c r="BG14" s="13">
        <f t="shared" si="9"/>
        <v>20773.292597750002</v>
      </c>
      <c r="BI14">
        <v>54</v>
      </c>
      <c r="BJ14" t="s">
        <v>40</v>
      </c>
      <c r="BK14" s="2">
        <v>45203.604224537034</v>
      </c>
      <c r="BL14">
        <v>225</v>
      </c>
      <c r="BM14" t="s">
        <v>13</v>
      </c>
      <c r="BN14">
        <v>0</v>
      </c>
      <c r="BO14">
        <v>2.883</v>
      </c>
      <c r="BP14" s="3">
        <v>759509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45203.625543981485</v>
      </c>
      <c r="D15">
        <v>351</v>
      </c>
      <c r="E15" t="s">
        <v>13</v>
      </c>
      <c r="F15">
        <v>0</v>
      </c>
      <c r="G15">
        <v>5.9880000000000004</v>
      </c>
      <c r="H15" s="3">
        <v>1376091</v>
      </c>
      <c r="I15">
        <v>2.9510000000000001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45203.625543981485</v>
      </c>
      <c r="R15">
        <v>351</v>
      </c>
      <c r="S15" t="s">
        <v>13</v>
      </c>
      <c r="T15">
        <v>0</v>
      </c>
      <c r="U15">
        <v>5.9409999999999998</v>
      </c>
      <c r="V15" s="3">
        <v>12665</v>
      </c>
      <c r="W15">
        <v>3.2240000000000002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45203.625543981485</v>
      </c>
      <c r="AF15">
        <v>351</v>
      </c>
      <c r="AG15" t="s">
        <v>13</v>
      </c>
      <c r="AH15">
        <v>0</v>
      </c>
      <c r="AI15">
        <v>11.975</v>
      </c>
      <c r="AJ15" s="3">
        <v>181294</v>
      </c>
      <c r="AK15">
        <v>45.807000000000002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2788.4950882107732</v>
      </c>
      <c r="AU15" s="13">
        <f t="shared" si="1"/>
        <v>41785.242459567606</v>
      </c>
      <c r="AW15" s="6">
        <f t="shared" si="2"/>
        <v>2965.1104213091253</v>
      </c>
      <c r="AX15" s="15">
        <f t="shared" si="3"/>
        <v>31583.64371885228</v>
      </c>
      <c r="AZ15" s="14">
        <f t="shared" si="4"/>
        <v>3530.1867273442499</v>
      </c>
      <c r="BA15" s="16">
        <f t="shared" si="5"/>
        <v>34125.129015270635</v>
      </c>
      <c r="BC15" s="7">
        <f t="shared" si="6"/>
        <v>3353.2129048795</v>
      </c>
      <c r="BD15" s="8">
        <f t="shared" si="7"/>
        <v>36530.990831593284</v>
      </c>
      <c r="BF15" s="12">
        <f t="shared" si="8"/>
        <v>2788.4950882107732</v>
      </c>
      <c r="BG15" s="13">
        <f t="shared" si="9"/>
        <v>41785.242459567606</v>
      </c>
      <c r="BI15">
        <v>55</v>
      </c>
      <c r="BJ15" t="s">
        <v>41</v>
      </c>
      <c r="BK15" s="2">
        <v>45203.625543981485</v>
      </c>
      <c r="BL15">
        <v>351</v>
      </c>
      <c r="BM15" t="s">
        <v>13</v>
      </c>
      <c r="BN15">
        <v>0</v>
      </c>
      <c r="BO15">
        <v>2.8610000000000002</v>
      </c>
      <c r="BP15" s="3">
        <v>666479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45203.646851851852</v>
      </c>
      <c r="D16">
        <v>355</v>
      </c>
      <c r="E16" t="s">
        <v>13</v>
      </c>
      <c r="F16">
        <v>0</v>
      </c>
      <c r="G16">
        <v>5.9980000000000002</v>
      </c>
      <c r="H16" s="3">
        <v>13514</v>
      </c>
      <c r="I16">
        <v>2.1999999999999999E-2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45203.646851851852</v>
      </c>
      <c r="R16">
        <v>355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45203.646851851852</v>
      </c>
      <c r="AF16">
        <v>355</v>
      </c>
      <c r="AG16" t="s">
        <v>13</v>
      </c>
      <c r="AH16">
        <v>0</v>
      </c>
      <c r="AI16">
        <v>12.135999999999999</v>
      </c>
      <c r="AJ16" s="3">
        <v>7701</v>
      </c>
      <c r="AK16">
        <v>1.891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30.415097334908005</v>
      </c>
      <c r="AU16" s="13">
        <f t="shared" si="1"/>
        <v>1830.2748066038998</v>
      </c>
      <c r="AW16" s="6">
        <f t="shared" si="2"/>
        <v>36.065219164999995</v>
      </c>
      <c r="AX16" s="15">
        <f t="shared" si="3"/>
        <v>1458.87279997923</v>
      </c>
      <c r="AZ16" s="14">
        <f t="shared" si="4"/>
        <v>35.176210251103605</v>
      </c>
      <c r="BA16" s="16">
        <f t="shared" si="5"/>
        <v>1467.60889417974</v>
      </c>
      <c r="BC16" s="7">
        <f t="shared" si="6"/>
        <v>29.24616312509416</v>
      </c>
      <c r="BD16" s="8">
        <f t="shared" si="7"/>
        <v>1486.5832261664798</v>
      </c>
      <c r="BF16" s="12">
        <f t="shared" si="8"/>
        <v>30.415097334908005</v>
      </c>
      <c r="BG16" s="13">
        <f t="shared" si="9"/>
        <v>1830.2748066038998</v>
      </c>
      <c r="BI16">
        <v>56</v>
      </c>
      <c r="BJ16" t="s">
        <v>42</v>
      </c>
      <c r="BK16" s="2">
        <v>45203.646851851852</v>
      </c>
      <c r="BL16">
        <v>355</v>
      </c>
      <c r="BM16" t="s">
        <v>13</v>
      </c>
      <c r="BN16">
        <v>0</v>
      </c>
      <c r="BO16">
        <v>2.8479999999999999</v>
      </c>
      <c r="BP16" s="3">
        <v>922582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45203.66814814815</v>
      </c>
      <c r="D17">
        <v>74</v>
      </c>
      <c r="E17" t="s">
        <v>13</v>
      </c>
      <c r="F17">
        <v>0</v>
      </c>
      <c r="G17">
        <v>6.02</v>
      </c>
      <c r="H17" s="3">
        <v>22954</v>
      </c>
      <c r="I17">
        <v>4.2000000000000003E-2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45203.66814814815</v>
      </c>
      <c r="R17">
        <v>74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45203.66814814815</v>
      </c>
      <c r="AF17">
        <v>74</v>
      </c>
      <c r="AG17" t="s">
        <v>13</v>
      </c>
      <c r="AH17">
        <v>0</v>
      </c>
      <c r="AI17">
        <v>12.000999999999999</v>
      </c>
      <c r="AJ17" s="3">
        <v>190652</v>
      </c>
      <c r="AK17">
        <v>47.975999999999999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58.598122595068006</v>
      </c>
      <c r="AU17" s="13">
        <f t="shared" si="1"/>
        <v>43960.859629246399</v>
      </c>
      <c r="AW17" s="6">
        <f t="shared" si="2"/>
        <v>72.138669552120817</v>
      </c>
      <c r="AX17" s="15">
        <f t="shared" si="3"/>
        <v>33100.135221021919</v>
      </c>
      <c r="AZ17" s="14">
        <f t="shared" si="4"/>
        <v>60.008989468575606</v>
      </c>
      <c r="BA17" s="16">
        <f t="shared" si="5"/>
        <v>35857.78291020896</v>
      </c>
      <c r="BC17" s="7">
        <f t="shared" si="6"/>
        <v>51.383556592217353</v>
      </c>
      <c r="BD17" s="8">
        <f t="shared" si="7"/>
        <v>38376.462716145921</v>
      </c>
      <c r="BF17" s="12">
        <f t="shared" si="8"/>
        <v>58.598122595068006</v>
      </c>
      <c r="BG17" s="13">
        <f t="shared" si="9"/>
        <v>43960.859629246399</v>
      </c>
      <c r="BI17">
        <v>57</v>
      </c>
      <c r="BJ17" t="s">
        <v>43</v>
      </c>
      <c r="BK17" s="2">
        <v>45203.66814814815</v>
      </c>
      <c r="BL17">
        <v>74</v>
      </c>
      <c r="BM17" t="s">
        <v>13</v>
      </c>
      <c r="BN17">
        <v>0</v>
      </c>
      <c r="BO17">
        <v>2.88</v>
      </c>
      <c r="BP17" s="3">
        <v>785030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45203.689467592594</v>
      </c>
      <c r="D18">
        <v>377</v>
      </c>
      <c r="E18" t="s">
        <v>13</v>
      </c>
      <c r="F18">
        <v>0</v>
      </c>
      <c r="G18">
        <v>6.0190000000000001</v>
      </c>
      <c r="H18" s="3">
        <v>684584</v>
      </c>
      <c r="I18">
        <v>1.462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45203.689467592594</v>
      </c>
      <c r="R18">
        <v>377</v>
      </c>
      <c r="S18" t="s">
        <v>13</v>
      </c>
      <c r="T18">
        <v>0</v>
      </c>
      <c r="U18">
        <v>5.968</v>
      </c>
      <c r="V18" s="3">
        <v>5346</v>
      </c>
      <c r="W18">
        <v>1.343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45203.689467592594</v>
      </c>
      <c r="AF18">
        <v>377</v>
      </c>
      <c r="AG18" t="s">
        <v>13</v>
      </c>
      <c r="AH18">
        <v>0</v>
      </c>
      <c r="AI18">
        <v>12.172000000000001</v>
      </c>
      <c r="AJ18" s="3">
        <v>9431</v>
      </c>
      <c r="AK18">
        <v>2.37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1473.4759722931585</v>
      </c>
      <c r="AU18" s="13">
        <f t="shared" si="1"/>
        <v>2238.8767506078998</v>
      </c>
      <c r="AW18" s="6">
        <f t="shared" si="2"/>
        <v>1768.2321264556931</v>
      </c>
      <c r="AX18" s="15">
        <f t="shared" si="3"/>
        <v>1777.7544001220301</v>
      </c>
      <c r="AZ18" s="14">
        <f t="shared" si="4"/>
        <v>1746.8073199055295</v>
      </c>
      <c r="BA18" s="16">
        <f t="shared" si="5"/>
        <v>1797.9029744461402</v>
      </c>
      <c r="BC18" s="7">
        <f t="shared" si="6"/>
        <v>1567.1877379188695</v>
      </c>
      <c r="BD18" s="8">
        <f t="shared" si="7"/>
        <v>1843.41785521928</v>
      </c>
      <c r="BF18" s="12">
        <f t="shared" si="8"/>
        <v>1473.4759722931585</v>
      </c>
      <c r="BG18" s="13">
        <f t="shared" si="9"/>
        <v>2238.8767506078998</v>
      </c>
      <c r="BI18">
        <v>58</v>
      </c>
      <c r="BJ18" t="s">
        <v>44</v>
      </c>
      <c r="BK18" s="2">
        <v>45203.689467592594</v>
      </c>
      <c r="BL18">
        <v>377</v>
      </c>
      <c r="BM18" t="s">
        <v>13</v>
      </c>
      <c r="BN18">
        <v>0</v>
      </c>
      <c r="BO18">
        <v>2.8820000000000001</v>
      </c>
      <c r="BP18" s="3">
        <v>802163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45203.710798611108</v>
      </c>
      <c r="D19">
        <v>135</v>
      </c>
      <c r="E19" t="s">
        <v>13</v>
      </c>
      <c r="F19">
        <v>0</v>
      </c>
      <c r="G19">
        <v>5.9980000000000002</v>
      </c>
      <c r="H19" s="3">
        <v>20344</v>
      </c>
      <c r="I19">
        <v>3.5999999999999997E-2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45203.710798611108</v>
      </c>
      <c r="R19">
        <v>135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45203.710798611108</v>
      </c>
      <c r="AF19">
        <v>135</v>
      </c>
      <c r="AG19" t="s">
        <v>13</v>
      </c>
      <c r="AH19">
        <v>0</v>
      </c>
      <c r="AI19">
        <v>12.138</v>
      </c>
      <c r="AJ19" s="3">
        <v>10470</v>
      </c>
      <c r="AK19">
        <v>2.657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50.834105864127999</v>
      </c>
      <c r="AU19" s="13">
        <f t="shared" si="1"/>
        <v>2482.9619075099999</v>
      </c>
      <c r="AW19" s="6">
        <f t="shared" si="2"/>
        <v>64.032896502156802</v>
      </c>
      <c r="AX19" s="15">
        <f t="shared" si="3"/>
        <v>1969.087096107</v>
      </c>
      <c r="AZ19" s="14">
        <f t="shared" si="4"/>
        <v>53.145302109177607</v>
      </c>
      <c r="BA19" s="16">
        <f t="shared" si="5"/>
        <v>1996.2235641660002</v>
      </c>
      <c r="BC19" s="7">
        <f t="shared" si="6"/>
        <v>45.264378238818558</v>
      </c>
      <c r="BD19" s="8">
        <f t="shared" si="7"/>
        <v>2057.6514746319999</v>
      </c>
      <c r="BF19" s="12">
        <f t="shared" si="8"/>
        <v>50.834105864127999</v>
      </c>
      <c r="BG19" s="13">
        <f t="shared" si="9"/>
        <v>2482.9619075099999</v>
      </c>
      <c r="BI19">
        <v>59</v>
      </c>
      <c r="BJ19" t="s">
        <v>45</v>
      </c>
      <c r="BK19" s="2">
        <v>45203.710798611108</v>
      </c>
      <c r="BL19">
        <v>135</v>
      </c>
      <c r="BM19" t="s">
        <v>13</v>
      </c>
      <c r="BN19">
        <v>0</v>
      </c>
      <c r="BO19">
        <v>2.855</v>
      </c>
      <c r="BP19" s="3">
        <v>809733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45203.732048611113</v>
      </c>
      <c r="D20">
        <v>237</v>
      </c>
      <c r="E20" t="s">
        <v>13</v>
      </c>
      <c r="F20">
        <v>0</v>
      </c>
      <c r="G20">
        <v>6.0170000000000003</v>
      </c>
      <c r="H20" s="3">
        <v>604442</v>
      </c>
      <c r="I20">
        <v>1.29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45203.732048611113</v>
      </c>
      <c r="R20">
        <v>237</v>
      </c>
      <c r="S20" t="s">
        <v>13</v>
      </c>
      <c r="T20">
        <v>0</v>
      </c>
      <c r="U20">
        <v>5.9619999999999997</v>
      </c>
      <c r="V20" s="3">
        <v>4994</v>
      </c>
      <c r="W20">
        <v>1.252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45203.732048611113</v>
      </c>
      <c r="AF20">
        <v>237</v>
      </c>
      <c r="AG20" t="s">
        <v>13</v>
      </c>
      <c r="AH20">
        <v>0</v>
      </c>
      <c r="AI20">
        <v>12.175000000000001</v>
      </c>
      <c r="AJ20" s="3">
        <v>9713</v>
      </c>
      <c r="AK20">
        <v>2.448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1319.9219675566296</v>
      </c>
      <c r="AU20" s="13">
        <f t="shared" si="1"/>
        <v>2305.2224454991001</v>
      </c>
      <c r="AW20" s="6">
        <f t="shared" si="2"/>
        <v>1600.8237447807032</v>
      </c>
      <c r="AX20" s="15">
        <f t="shared" si="3"/>
        <v>1829.69832949787</v>
      </c>
      <c r="AZ20" s="14">
        <f t="shared" si="4"/>
        <v>1548.1227391180923</v>
      </c>
      <c r="BA20" s="16">
        <f t="shared" si="5"/>
        <v>1851.73359308006</v>
      </c>
      <c r="BC20" s="7">
        <f t="shared" si="6"/>
        <v>1387.3345164199432</v>
      </c>
      <c r="BD20" s="8">
        <f t="shared" si="7"/>
        <v>1901.5694827431198</v>
      </c>
      <c r="BF20" s="12">
        <f t="shared" si="8"/>
        <v>1319.9219675566296</v>
      </c>
      <c r="BG20" s="13">
        <f t="shared" si="9"/>
        <v>2305.2224454991001</v>
      </c>
      <c r="BI20">
        <v>60</v>
      </c>
      <c r="BJ20" t="s">
        <v>46</v>
      </c>
      <c r="BK20" s="2">
        <v>45203.732048611113</v>
      </c>
      <c r="BL20">
        <v>237</v>
      </c>
      <c r="BM20" t="s">
        <v>13</v>
      </c>
      <c r="BN20">
        <v>0</v>
      </c>
      <c r="BO20">
        <v>2.871</v>
      </c>
      <c r="BP20" s="3">
        <v>949522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45203.753333333334</v>
      </c>
      <c r="D21">
        <v>376</v>
      </c>
      <c r="E21" t="s">
        <v>13</v>
      </c>
      <c r="F21">
        <v>0</v>
      </c>
      <c r="G21">
        <v>6.0010000000000003</v>
      </c>
      <c r="H21" s="3">
        <v>13666</v>
      </c>
      <c r="I21">
        <v>2.1999999999999999E-2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45203.753333333334</v>
      </c>
      <c r="R21">
        <v>376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45203.753333333334</v>
      </c>
      <c r="AF21">
        <v>376</v>
      </c>
      <c r="AG21" t="s">
        <v>13</v>
      </c>
      <c r="AH21">
        <v>0</v>
      </c>
      <c r="AI21">
        <v>12.148999999999999</v>
      </c>
      <c r="AJ21" s="3">
        <v>9267</v>
      </c>
      <c r="AK21">
        <v>2.3250000000000002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30.871118180187999</v>
      </c>
      <c r="AU21" s="13">
        <f t="shared" si="1"/>
        <v>2200.2593684871003</v>
      </c>
      <c r="AW21" s="6">
        <f t="shared" si="2"/>
        <v>36.564170564999998</v>
      </c>
      <c r="AX21" s="15">
        <f t="shared" si="3"/>
        <v>1747.54128256947</v>
      </c>
      <c r="AZ21" s="14">
        <f t="shared" si="4"/>
        <v>35.576230769679604</v>
      </c>
      <c r="BA21" s="16">
        <f t="shared" si="5"/>
        <v>1766.5960352808602</v>
      </c>
      <c r="BC21" s="7">
        <f t="shared" si="6"/>
        <v>29.602726385359759</v>
      </c>
      <c r="BD21" s="8">
        <f t="shared" si="7"/>
        <v>1809.59731158472</v>
      </c>
      <c r="BF21" s="12">
        <f t="shared" si="8"/>
        <v>30.871118180187999</v>
      </c>
      <c r="BG21" s="13">
        <f t="shared" si="9"/>
        <v>2200.2593684871003</v>
      </c>
      <c r="BI21">
        <v>61</v>
      </c>
      <c r="BJ21" t="s">
        <v>47</v>
      </c>
      <c r="BK21" s="2">
        <v>45203.753333333334</v>
      </c>
      <c r="BL21">
        <v>376</v>
      </c>
      <c r="BM21" t="s">
        <v>13</v>
      </c>
      <c r="BN21">
        <v>0</v>
      </c>
      <c r="BO21">
        <v>2.8490000000000002</v>
      </c>
      <c r="BP21" s="3">
        <v>898847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45203.774641203701</v>
      </c>
      <c r="D22">
        <v>196</v>
      </c>
      <c r="E22" t="s">
        <v>13</v>
      </c>
      <c r="F22">
        <v>0</v>
      </c>
      <c r="G22">
        <v>6.0229999999999997</v>
      </c>
      <c r="H22" s="3">
        <v>23689</v>
      </c>
      <c r="I22">
        <v>4.2999999999999997E-2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45203.774641203701</v>
      </c>
      <c r="R22">
        <v>196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45203.774641203701</v>
      </c>
      <c r="AF22">
        <v>196</v>
      </c>
      <c r="AG22" t="s">
        <v>13</v>
      </c>
      <c r="AH22">
        <v>0</v>
      </c>
      <c r="AI22">
        <v>12.007999999999999</v>
      </c>
      <c r="AJ22" s="3">
        <v>186505</v>
      </c>
      <c r="AK22">
        <v>47.017000000000003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60.780663926982996</v>
      </c>
      <c r="AU22" s="13">
        <f t="shared" si="1"/>
        <v>42997.618195477502</v>
      </c>
      <c r="AW22" s="6">
        <f t="shared" si="2"/>
        <v>74.419323089919814</v>
      </c>
      <c r="AX22" s="15">
        <f t="shared" si="3"/>
        <v>32429.458099880754</v>
      </c>
      <c r="AZ22" s="14">
        <f t="shared" si="4"/>
        <v>61.941569701631103</v>
      </c>
      <c r="BA22" s="16">
        <f t="shared" si="5"/>
        <v>35090.308289693501</v>
      </c>
      <c r="BC22" s="7">
        <f t="shared" si="6"/>
        <v>53.106575471210654</v>
      </c>
      <c r="BD22" s="8">
        <f t="shared" si="7"/>
        <v>37559.192884562006</v>
      </c>
      <c r="BF22" s="12">
        <f t="shared" si="8"/>
        <v>60.780663926982996</v>
      </c>
      <c r="BG22" s="13">
        <f t="shared" si="9"/>
        <v>42997.618195477502</v>
      </c>
      <c r="BI22">
        <v>62</v>
      </c>
      <c r="BJ22" t="s">
        <v>48</v>
      </c>
      <c r="BK22" s="2">
        <v>45203.774641203701</v>
      </c>
      <c r="BL22">
        <v>196</v>
      </c>
      <c r="BM22" t="s">
        <v>13</v>
      </c>
      <c r="BN22">
        <v>0</v>
      </c>
      <c r="BO22">
        <v>2.851</v>
      </c>
      <c r="BP22" s="3">
        <v>1402404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45203.795960648145</v>
      </c>
      <c r="D23">
        <v>125</v>
      </c>
      <c r="E23" t="s">
        <v>13</v>
      </c>
      <c r="F23">
        <v>0</v>
      </c>
      <c r="G23">
        <v>5.9980000000000002</v>
      </c>
      <c r="H23" s="3">
        <v>18939</v>
      </c>
      <c r="I23">
        <v>3.3000000000000002E-2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45203.795960648145</v>
      </c>
      <c r="R23">
        <v>125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45203.795960648145</v>
      </c>
      <c r="AF23">
        <v>125</v>
      </c>
      <c r="AG23" t="s">
        <v>13</v>
      </c>
      <c r="AH23">
        <v>0</v>
      </c>
      <c r="AI23">
        <v>12.105</v>
      </c>
      <c r="AJ23" s="3">
        <v>43771</v>
      </c>
      <c r="AK23">
        <v>11.679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46.645729617983001</v>
      </c>
      <c r="AU23" s="13">
        <f t="shared" si="1"/>
        <v>9784.5618088599003</v>
      </c>
      <c r="AW23" s="6">
        <f t="shared" si="2"/>
        <v>59.6648397145198</v>
      </c>
      <c r="AX23" s="15">
        <f t="shared" si="3"/>
        <v>8029.7123293184304</v>
      </c>
      <c r="AZ23" s="14">
        <f t="shared" si="4"/>
        <v>49.449799896331108</v>
      </c>
      <c r="BA23" s="16">
        <f t="shared" si="5"/>
        <v>8334.004658829339</v>
      </c>
      <c r="BC23" s="7">
        <f t="shared" si="6"/>
        <v>41.969883452030658</v>
      </c>
      <c r="BD23" s="8">
        <f t="shared" si="7"/>
        <v>8894.8719207456797</v>
      </c>
      <c r="BF23" s="12">
        <f t="shared" si="8"/>
        <v>46.645729617983001</v>
      </c>
      <c r="BG23" s="13">
        <f t="shared" si="9"/>
        <v>9784.5618088599003</v>
      </c>
      <c r="BI23">
        <v>63</v>
      </c>
      <c r="BJ23" t="s">
        <v>49</v>
      </c>
      <c r="BK23" s="2">
        <v>45203.795960648145</v>
      </c>
      <c r="BL23">
        <v>125</v>
      </c>
      <c r="BM23" t="s">
        <v>13</v>
      </c>
      <c r="BN23">
        <v>0</v>
      </c>
      <c r="BO23">
        <v>2.8380000000000001</v>
      </c>
      <c r="BP23" s="3">
        <v>1112080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45203.81726851852</v>
      </c>
      <c r="D24">
        <v>108</v>
      </c>
      <c r="E24" t="s">
        <v>13</v>
      </c>
      <c r="F24">
        <v>0</v>
      </c>
      <c r="G24">
        <v>5.9960000000000004</v>
      </c>
      <c r="H24" s="3">
        <v>86886</v>
      </c>
      <c r="I24">
        <v>0.17899999999999999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45203.81726851852</v>
      </c>
      <c r="R24">
        <v>108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45203.81726851852</v>
      </c>
      <c r="AF24">
        <v>108</v>
      </c>
      <c r="AG24" t="s">
        <v>13</v>
      </c>
      <c r="AH24">
        <v>0</v>
      </c>
      <c r="AI24">
        <v>12.154</v>
      </c>
      <c r="AJ24" s="3">
        <v>6359</v>
      </c>
      <c r="AK24">
        <v>1.5189999999999999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242.06904587730799</v>
      </c>
      <c r="AU24" s="13">
        <f t="shared" si="1"/>
        <v>1511.4327385759</v>
      </c>
      <c r="AW24" s="6">
        <f t="shared" si="2"/>
        <v>267.21748773586478</v>
      </c>
      <c r="AX24" s="15">
        <f t="shared" si="3"/>
        <v>1211.2503769796301</v>
      </c>
      <c r="AZ24" s="14">
        <f t="shared" si="4"/>
        <v>227.62081450118362</v>
      </c>
      <c r="BA24" s="16">
        <f t="shared" si="5"/>
        <v>1211.32529631494</v>
      </c>
      <c r="BC24" s="7">
        <f t="shared" si="6"/>
        <v>200.93031728474213</v>
      </c>
      <c r="BD24" s="8">
        <f t="shared" si="7"/>
        <v>1209.67335079688</v>
      </c>
      <c r="BF24" s="12">
        <f t="shared" si="8"/>
        <v>242.06904587730799</v>
      </c>
      <c r="BG24" s="13">
        <f t="shared" si="9"/>
        <v>1511.4327385759</v>
      </c>
      <c r="BI24">
        <v>64</v>
      </c>
      <c r="BJ24" t="s">
        <v>50</v>
      </c>
      <c r="BK24" s="2">
        <v>45203.81726851852</v>
      </c>
      <c r="BL24">
        <v>108</v>
      </c>
      <c r="BM24" t="s">
        <v>13</v>
      </c>
      <c r="BN24">
        <v>0</v>
      </c>
      <c r="BO24">
        <v>2.8580000000000001</v>
      </c>
      <c r="BP24" s="3">
        <v>766296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45203.838622685187</v>
      </c>
      <c r="D25">
        <v>130</v>
      </c>
      <c r="E25" t="s">
        <v>13</v>
      </c>
      <c r="F25">
        <v>0</v>
      </c>
      <c r="G25">
        <v>6.2869999999999999</v>
      </c>
      <c r="H25" s="3">
        <v>175895</v>
      </c>
      <c r="I25">
        <v>0.37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45203.838622685187</v>
      </c>
      <c r="R25">
        <v>130</v>
      </c>
      <c r="S25" t="s">
        <v>13</v>
      </c>
      <c r="T25">
        <v>0</v>
      </c>
      <c r="U25">
        <v>6.2519999999999998</v>
      </c>
      <c r="V25" s="3">
        <v>1411</v>
      </c>
      <c r="W25">
        <v>0.33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45203.838622685187</v>
      </c>
      <c r="AF25">
        <v>130</v>
      </c>
      <c r="AG25" t="s">
        <v>13</v>
      </c>
      <c r="AH25">
        <v>0</v>
      </c>
      <c r="AI25">
        <v>12.348000000000001</v>
      </c>
      <c r="AJ25" s="3">
        <v>96395</v>
      </c>
      <c r="AK25">
        <v>25.282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476.03760153357507</v>
      </c>
      <c r="AU25" s="13">
        <f t="shared" si="1"/>
        <v>21719.9988625775</v>
      </c>
      <c r="AW25" s="6">
        <f t="shared" si="2"/>
        <v>527.703941553395</v>
      </c>
      <c r="AX25" s="15">
        <f t="shared" si="3"/>
        <v>17323.204409510752</v>
      </c>
      <c r="AZ25" s="14">
        <f t="shared" si="4"/>
        <v>459.33169373107756</v>
      </c>
      <c r="BA25" s="16">
        <f t="shared" si="5"/>
        <v>18275.778144633503</v>
      </c>
      <c r="BC25" s="7">
        <f t="shared" si="6"/>
        <v>408.03962883044642</v>
      </c>
      <c r="BD25" s="8">
        <f t="shared" si="7"/>
        <v>19584.014761441998</v>
      </c>
      <c r="BF25" s="12">
        <f t="shared" si="8"/>
        <v>476.03760153357507</v>
      </c>
      <c r="BG25" s="13">
        <f t="shared" si="9"/>
        <v>21719.9988625775</v>
      </c>
      <c r="BI25">
        <v>65</v>
      </c>
      <c r="BJ25" t="s">
        <v>51</v>
      </c>
      <c r="BK25" s="2">
        <v>45203.838622685187</v>
      </c>
      <c r="BL25">
        <v>130</v>
      </c>
      <c r="BM25" t="s">
        <v>13</v>
      </c>
      <c r="BN25">
        <v>0</v>
      </c>
      <c r="BO25">
        <v>2.8879999999999999</v>
      </c>
      <c r="BP25" s="3">
        <v>5116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45203.859976851854</v>
      </c>
      <c r="D26">
        <v>37</v>
      </c>
      <c r="E26" t="s">
        <v>13</v>
      </c>
      <c r="F26">
        <v>0</v>
      </c>
      <c r="G26">
        <v>6.0389999999999997</v>
      </c>
      <c r="H26" s="3">
        <v>2537</v>
      </c>
      <c r="I26">
        <v>-2E-3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45203.859976851854</v>
      </c>
      <c r="R26">
        <v>37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45203.859976851854</v>
      </c>
      <c r="AF26">
        <v>37</v>
      </c>
      <c r="AG26" t="s">
        <v>13</v>
      </c>
      <c r="AH26">
        <v>0</v>
      </c>
      <c r="AI26">
        <v>11.936999999999999</v>
      </c>
      <c r="AJ26" s="3">
        <v>234837</v>
      </c>
      <c r="AK26">
        <v>57.994999999999997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4.1068342599999994</v>
      </c>
      <c r="AU26" s="13">
        <f t="shared" si="1"/>
        <v>54136.554662327901</v>
      </c>
      <c r="AW26" s="6">
        <f t="shared" si="2"/>
        <v>2.6283578412499997</v>
      </c>
      <c r="AX26" s="15">
        <f t="shared" si="3"/>
        <v>40111.943691963876</v>
      </c>
      <c r="AZ26" s="14">
        <f t="shared" si="4"/>
        <v>2.6109634164499997</v>
      </c>
      <c r="BA26" s="16">
        <f t="shared" si="5"/>
        <v>44000.263146588062</v>
      </c>
      <c r="BC26" s="7">
        <f t="shared" si="6"/>
        <v>1.2483457157</v>
      </c>
      <c r="BD26" s="8">
        <f t="shared" si="7"/>
        <v>47029.720309159122</v>
      </c>
      <c r="BF26" s="12">
        <f t="shared" si="8"/>
        <v>4.1068342599999994</v>
      </c>
      <c r="BG26" s="13">
        <f t="shared" si="9"/>
        <v>54136.554662327901</v>
      </c>
      <c r="BI26">
        <v>66</v>
      </c>
      <c r="BJ26" t="s">
        <v>52</v>
      </c>
      <c r="BK26" s="2">
        <v>45203.859976851854</v>
      </c>
      <c r="BL26">
        <v>37</v>
      </c>
      <c r="BM26" t="s">
        <v>13</v>
      </c>
      <c r="BN26">
        <v>0</v>
      </c>
      <c r="BO26">
        <v>2.8479999999999999</v>
      </c>
      <c r="BP26" s="3">
        <v>910952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45203.881284722222</v>
      </c>
      <c r="D27">
        <v>128</v>
      </c>
      <c r="E27" t="s">
        <v>13</v>
      </c>
      <c r="F27">
        <v>0</v>
      </c>
      <c r="G27">
        <v>6.0449999999999999</v>
      </c>
      <c r="H27" s="3">
        <v>2394</v>
      </c>
      <c r="I27">
        <v>-2E-3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45203.881284722222</v>
      </c>
      <c r="R27">
        <v>128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45203.881284722222</v>
      </c>
      <c r="AF27">
        <v>128</v>
      </c>
      <c r="AG27" t="s">
        <v>13</v>
      </c>
      <c r="AH27">
        <v>0</v>
      </c>
      <c r="AI27">
        <v>11.975</v>
      </c>
      <c r="AJ27" s="3">
        <v>219655</v>
      </c>
      <c r="AK27">
        <v>54.591999999999999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4.4074574399999999</v>
      </c>
      <c r="AU27" s="13">
        <f t="shared" si="1"/>
        <v>50658.187251877498</v>
      </c>
      <c r="AW27" s="6">
        <f t="shared" si="2"/>
        <v>2.2265587649999992</v>
      </c>
      <c r="AX27" s="15">
        <f t="shared" si="3"/>
        <v>37730.320014800753</v>
      </c>
      <c r="AZ27" s="14">
        <f t="shared" si="4"/>
        <v>2.1051368738000011</v>
      </c>
      <c r="BA27" s="16">
        <f t="shared" si="5"/>
        <v>41209.660332653497</v>
      </c>
      <c r="BC27" s="7">
        <f t="shared" si="6"/>
        <v>1.0264991907999998</v>
      </c>
      <c r="BD27" s="8">
        <f t="shared" si="7"/>
        <v>44067.691398481998</v>
      </c>
      <c r="BF27" s="12">
        <f t="shared" si="8"/>
        <v>4.4074574399999999</v>
      </c>
      <c r="BG27" s="13">
        <f t="shared" si="9"/>
        <v>50658.187251877498</v>
      </c>
      <c r="BI27">
        <v>67</v>
      </c>
      <c r="BJ27" t="s">
        <v>53</v>
      </c>
      <c r="BK27" s="2">
        <v>45203.881284722222</v>
      </c>
      <c r="BL27">
        <v>128</v>
      </c>
      <c r="BM27" t="s">
        <v>13</v>
      </c>
      <c r="BN27">
        <v>0</v>
      </c>
      <c r="BO27">
        <v>2.8769999999999998</v>
      </c>
      <c r="BP27" s="3">
        <v>820710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45203.902581018519</v>
      </c>
      <c r="D28">
        <v>387</v>
      </c>
      <c r="E28" t="s">
        <v>13</v>
      </c>
      <c r="F28">
        <v>0</v>
      </c>
      <c r="G28">
        <v>6.0209999999999999</v>
      </c>
      <c r="H28" s="3">
        <v>17898</v>
      </c>
      <c r="I28">
        <v>3.1E-2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45203.902581018519</v>
      </c>
      <c r="R28">
        <v>387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45203.902581018519</v>
      </c>
      <c r="AF28">
        <v>387</v>
      </c>
      <c r="AG28" t="s">
        <v>13</v>
      </c>
      <c r="AH28">
        <v>0</v>
      </c>
      <c r="AI28">
        <v>12.144</v>
      </c>
      <c r="AJ28" s="3">
        <v>38237</v>
      </c>
      <c r="AK28">
        <v>10.204000000000001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43.538440336891995</v>
      </c>
      <c r="AU28" s="13">
        <f t="shared" si="1"/>
        <v>8641.2587081190995</v>
      </c>
      <c r="AW28" s="6">
        <f t="shared" si="2"/>
        <v>56.426357794655203</v>
      </c>
      <c r="AX28" s="15">
        <f t="shared" si="3"/>
        <v>7032.19578103187</v>
      </c>
      <c r="AZ28" s="14">
        <f t="shared" si="4"/>
        <v>46.711401086956407</v>
      </c>
      <c r="BA28" s="16">
        <f t="shared" si="5"/>
        <v>7283.2831715720604</v>
      </c>
      <c r="BC28" s="7">
        <f t="shared" si="6"/>
        <v>39.528703944941839</v>
      </c>
      <c r="BD28" s="8">
        <f t="shared" si="7"/>
        <v>7762.57592032712</v>
      </c>
      <c r="BF28" s="12">
        <f t="shared" si="8"/>
        <v>43.538440336891995</v>
      </c>
      <c r="BG28" s="13">
        <f t="shared" si="9"/>
        <v>8641.2587081190995</v>
      </c>
      <c r="BI28">
        <v>68</v>
      </c>
      <c r="BJ28" t="s">
        <v>54</v>
      </c>
      <c r="BK28" s="2">
        <v>45203.902581018519</v>
      </c>
      <c r="BL28">
        <v>387</v>
      </c>
      <c r="BM28" t="s">
        <v>13</v>
      </c>
      <c r="BN28">
        <v>0</v>
      </c>
      <c r="BO28">
        <v>2.8780000000000001</v>
      </c>
      <c r="BP28" s="3">
        <v>815387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45203.92392361111</v>
      </c>
      <c r="D29">
        <v>68</v>
      </c>
      <c r="E29" t="s">
        <v>13</v>
      </c>
      <c r="F29">
        <v>0</v>
      </c>
      <c r="G29">
        <v>6</v>
      </c>
      <c r="H29" s="3">
        <v>11904</v>
      </c>
      <c r="I29">
        <v>1.7999999999999999E-2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45203.92392361111</v>
      </c>
      <c r="R29">
        <v>68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45203.92392361111</v>
      </c>
      <c r="AF29">
        <v>68</v>
      </c>
      <c r="AG29" t="s">
        <v>13</v>
      </c>
      <c r="AH29">
        <v>0</v>
      </c>
      <c r="AI29">
        <v>12.143000000000001</v>
      </c>
      <c r="AJ29" s="3">
        <v>12087</v>
      </c>
      <c r="AK29">
        <v>3.1040000000000001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25.580402874367998</v>
      </c>
      <c r="AU29" s="13">
        <f t="shared" si="1"/>
        <v>2860.8738109791002</v>
      </c>
      <c r="AW29" s="6">
        <f t="shared" si="2"/>
        <v>30.840555839999993</v>
      </c>
      <c r="AX29" s="15">
        <f t="shared" si="3"/>
        <v>2266.5893811338697</v>
      </c>
      <c r="AZ29" s="14">
        <f t="shared" si="4"/>
        <v>30.938807839385603</v>
      </c>
      <c r="BA29" s="16">
        <f t="shared" si="5"/>
        <v>2304.80088604806</v>
      </c>
      <c r="BC29" s="7">
        <f t="shared" si="6"/>
        <v>25.469179061903358</v>
      </c>
      <c r="BD29" s="8">
        <f t="shared" si="7"/>
        <v>2390.9545410791202</v>
      </c>
      <c r="BF29" s="12">
        <f t="shared" si="8"/>
        <v>25.580402874367998</v>
      </c>
      <c r="BG29" s="13">
        <f t="shared" si="9"/>
        <v>2860.8738109791002</v>
      </c>
      <c r="BI29">
        <v>69</v>
      </c>
      <c r="BJ29" t="s">
        <v>55</v>
      </c>
      <c r="BK29" s="2">
        <v>45203.92392361111</v>
      </c>
      <c r="BL29">
        <v>68</v>
      </c>
      <c r="BM29" t="s">
        <v>13</v>
      </c>
      <c r="BN29">
        <v>0</v>
      </c>
      <c r="BO29">
        <v>2.8519999999999999</v>
      </c>
      <c r="BP29" s="3">
        <v>857262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56</v>
      </c>
      <c r="C30" s="2">
        <v>45203.945231481484</v>
      </c>
      <c r="D30">
        <v>358</v>
      </c>
      <c r="E30" t="s">
        <v>13</v>
      </c>
      <c r="F30">
        <v>0</v>
      </c>
      <c r="G30">
        <v>6.0209999999999999</v>
      </c>
      <c r="H30" s="3">
        <v>19780</v>
      </c>
      <c r="I30">
        <v>3.5000000000000003E-2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56</v>
      </c>
      <c r="Q30" s="2">
        <v>45203.945231481484</v>
      </c>
      <c r="R30">
        <v>358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56</v>
      </c>
      <c r="AE30" s="2">
        <v>45203.945231481484</v>
      </c>
      <c r="AF30">
        <v>358</v>
      </c>
      <c r="AG30" t="s">
        <v>13</v>
      </c>
      <c r="AH30">
        <v>0</v>
      </c>
      <c r="AI30">
        <v>12.177</v>
      </c>
      <c r="AJ30" s="3">
        <v>9481</v>
      </c>
      <c r="AK30">
        <v>2.3839999999999999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49.153541273200005</v>
      </c>
      <c r="AU30" s="13">
        <f t="shared" si="1"/>
        <v>2250.6454624479002</v>
      </c>
      <c r="AW30" s="6">
        <f t="shared" si="2"/>
        <v>62.279843055920004</v>
      </c>
      <c r="AX30" s="15">
        <f t="shared" si="3"/>
        <v>1786.9650448100301</v>
      </c>
      <c r="AZ30" s="14">
        <f t="shared" si="4"/>
        <v>51.661898068440003</v>
      </c>
      <c r="BA30" s="16">
        <f t="shared" si="5"/>
        <v>1807.44759899014</v>
      </c>
      <c r="BC30" s="7">
        <f t="shared" si="6"/>
        <v>43.941928853863999</v>
      </c>
      <c r="BD30" s="8">
        <f t="shared" si="7"/>
        <v>1853.7287235072799</v>
      </c>
      <c r="BF30" s="12">
        <f t="shared" si="8"/>
        <v>49.153541273200005</v>
      </c>
      <c r="BG30" s="13">
        <f t="shared" si="9"/>
        <v>2250.6454624479002</v>
      </c>
      <c r="BI30">
        <v>70</v>
      </c>
      <c r="BJ30" t="s">
        <v>56</v>
      </c>
      <c r="BK30" s="2">
        <v>45203.945231481484</v>
      </c>
      <c r="BL30">
        <v>358</v>
      </c>
      <c r="BM30" t="s">
        <v>13</v>
      </c>
      <c r="BN30">
        <v>0</v>
      </c>
      <c r="BO30">
        <v>2.879</v>
      </c>
      <c r="BP30" s="3">
        <v>813967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57</v>
      </c>
      <c r="C31" s="2">
        <v>45203.966516203705</v>
      </c>
      <c r="D31">
        <v>346</v>
      </c>
      <c r="E31" t="s">
        <v>13</v>
      </c>
      <c r="F31">
        <v>0</v>
      </c>
      <c r="G31">
        <v>6.0250000000000004</v>
      </c>
      <c r="H31" s="3">
        <v>2475</v>
      </c>
      <c r="I31">
        <v>-2E-3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57</v>
      </c>
      <c r="Q31" s="2">
        <v>45203.966516203705</v>
      </c>
      <c r="R31">
        <v>346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57</v>
      </c>
      <c r="AE31" s="2">
        <v>45203.966516203705</v>
      </c>
      <c r="AF31">
        <v>346</v>
      </c>
      <c r="AG31" t="s">
        <v>13</v>
      </c>
      <c r="AH31">
        <v>0</v>
      </c>
      <c r="AI31">
        <v>11.93</v>
      </c>
      <c r="AJ31" s="3">
        <v>235160</v>
      </c>
      <c r="AK31">
        <v>58.067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4.2344624999999994</v>
      </c>
      <c r="AU31" s="13">
        <f t="shared" si="1"/>
        <v>54210.352772959995</v>
      </c>
      <c r="AW31" s="6">
        <f t="shared" si="2"/>
        <v>2.4540445312499992</v>
      </c>
      <c r="AX31" s="15">
        <f t="shared" si="3"/>
        <v>40162.298839088005</v>
      </c>
      <c r="AZ31" s="14">
        <f t="shared" si="4"/>
        <v>2.3919450312500015</v>
      </c>
      <c r="BA31" s="16">
        <f t="shared" si="5"/>
        <v>44059.552331744002</v>
      </c>
      <c r="BC31" s="7">
        <f t="shared" si="6"/>
        <v>1.1514308124999999</v>
      </c>
      <c r="BD31" s="8">
        <f t="shared" si="7"/>
        <v>47092.610242688002</v>
      </c>
      <c r="BF31" s="12">
        <f t="shared" si="8"/>
        <v>4.2344624999999994</v>
      </c>
      <c r="BG31" s="13">
        <f t="shared" si="9"/>
        <v>54210.352772959995</v>
      </c>
      <c r="BI31">
        <v>71</v>
      </c>
      <c r="BJ31" t="s">
        <v>57</v>
      </c>
      <c r="BK31" s="2">
        <v>45203.966516203705</v>
      </c>
      <c r="BL31">
        <v>346</v>
      </c>
      <c r="BM31" t="s">
        <v>13</v>
      </c>
      <c r="BN31">
        <v>0</v>
      </c>
      <c r="BO31">
        <v>2.851</v>
      </c>
      <c r="BP31" s="3">
        <v>850135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58</v>
      </c>
      <c r="C32" s="2">
        <v>45203.987824074073</v>
      </c>
      <c r="D32">
        <v>301</v>
      </c>
      <c r="E32" t="s">
        <v>13</v>
      </c>
      <c r="F32">
        <v>0</v>
      </c>
      <c r="G32">
        <v>6.0119999999999996</v>
      </c>
      <c r="H32" s="3">
        <v>3895</v>
      </c>
      <c r="I32">
        <v>1E-3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58</v>
      </c>
      <c r="Q32" s="2">
        <v>45203.987824074073</v>
      </c>
      <c r="R32">
        <v>301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58</v>
      </c>
      <c r="AE32" s="2">
        <v>45203.987824074073</v>
      </c>
      <c r="AF32">
        <v>301</v>
      </c>
      <c r="AG32" t="s">
        <v>13</v>
      </c>
      <c r="AH32">
        <v>0</v>
      </c>
      <c r="AI32">
        <v>12.154999999999999</v>
      </c>
      <c r="AJ32" s="3">
        <v>7087</v>
      </c>
      <c r="AK32">
        <v>1.7210000000000001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2.3526784999999979</v>
      </c>
      <c r="AU32" s="13">
        <f t="shared" si="1"/>
        <v>1684.6001179791001</v>
      </c>
      <c r="AW32" s="6">
        <f t="shared" si="2"/>
        <v>6.4873592812500007</v>
      </c>
      <c r="AX32" s="15">
        <f t="shared" si="3"/>
        <v>1345.60714103387</v>
      </c>
      <c r="AZ32" s="14">
        <f t="shared" si="4"/>
        <v>7.2964241012500004</v>
      </c>
      <c r="BA32" s="16">
        <f t="shared" si="5"/>
        <v>1350.35973224806</v>
      </c>
      <c r="BC32" s="7">
        <f t="shared" si="6"/>
        <v>3.6512854324999999</v>
      </c>
      <c r="BD32" s="8">
        <f t="shared" si="7"/>
        <v>1359.90114347912</v>
      </c>
      <c r="BF32" s="12">
        <f t="shared" si="8"/>
        <v>2.3526784999999979</v>
      </c>
      <c r="BG32" s="13">
        <f t="shared" si="9"/>
        <v>1684.6001179791001</v>
      </c>
      <c r="BI32">
        <v>72</v>
      </c>
      <c r="BJ32" t="s">
        <v>58</v>
      </c>
      <c r="BK32" s="2">
        <v>45203.987824074073</v>
      </c>
      <c r="BL32">
        <v>301</v>
      </c>
      <c r="BM32" t="s">
        <v>13</v>
      </c>
      <c r="BN32">
        <v>0</v>
      </c>
      <c r="BO32">
        <v>2.8540000000000001</v>
      </c>
      <c r="BP32" s="3">
        <v>821113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59</v>
      </c>
      <c r="C33" s="2">
        <v>45204.009155092594</v>
      </c>
      <c r="D33">
        <v>323</v>
      </c>
      <c r="E33" t="s">
        <v>13</v>
      </c>
      <c r="F33">
        <v>0</v>
      </c>
      <c r="G33">
        <v>5.9969999999999999</v>
      </c>
      <c r="H33" s="3">
        <v>13702</v>
      </c>
      <c r="I33">
        <v>2.1999999999999999E-2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59</v>
      </c>
      <c r="Q33" s="2">
        <v>45204.009155092594</v>
      </c>
      <c r="R33">
        <v>323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59</v>
      </c>
      <c r="AE33" s="2">
        <v>45204.009155092594</v>
      </c>
      <c r="AF33">
        <v>323</v>
      </c>
      <c r="AG33" t="s">
        <v>13</v>
      </c>
      <c r="AH33">
        <v>0</v>
      </c>
      <c r="AI33">
        <v>12.134</v>
      </c>
      <c r="AJ33" s="3">
        <v>12912</v>
      </c>
      <c r="AK33">
        <v>3.331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30.979112444091996</v>
      </c>
      <c r="AU33" s="13">
        <f t="shared" si="1"/>
        <v>3052.7671247615999</v>
      </c>
      <c r="AW33" s="6">
        <f t="shared" si="2"/>
        <v>36.682487084999998</v>
      </c>
      <c r="AX33" s="15">
        <f t="shared" si="3"/>
        <v>2418.2498016691202</v>
      </c>
      <c r="AZ33" s="14">
        <f t="shared" si="4"/>
        <v>35.670971653196403</v>
      </c>
      <c r="BA33" s="16">
        <f t="shared" si="5"/>
        <v>2462.20553696256</v>
      </c>
      <c r="BC33" s="7">
        <f t="shared" si="6"/>
        <v>29.687175033485836</v>
      </c>
      <c r="BD33" s="8">
        <f t="shared" si="7"/>
        <v>2560.95571213312</v>
      </c>
      <c r="BF33" s="12">
        <f t="shared" si="8"/>
        <v>30.979112444091996</v>
      </c>
      <c r="BG33" s="13">
        <f t="shared" si="9"/>
        <v>3052.7671247615999</v>
      </c>
      <c r="BI33">
        <v>73</v>
      </c>
      <c r="BJ33" t="s">
        <v>59</v>
      </c>
      <c r="BK33" s="2">
        <v>45204.009155092594</v>
      </c>
      <c r="BL33">
        <v>323</v>
      </c>
      <c r="BM33" t="s">
        <v>13</v>
      </c>
      <c r="BN33">
        <v>0</v>
      </c>
      <c r="BO33">
        <v>2.8530000000000002</v>
      </c>
      <c r="BP33" s="3">
        <v>840876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60</v>
      </c>
      <c r="C34" s="2">
        <v>45204.030462962961</v>
      </c>
      <c r="D34">
        <v>366</v>
      </c>
      <c r="E34" t="s">
        <v>13</v>
      </c>
      <c r="F34">
        <v>0</v>
      </c>
      <c r="G34">
        <v>5.9909999999999997</v>
      </c>
      <c r="H34" s="3">
        <v>850629</v>
      </c>
      <c r="I34">
        <v>1.819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60</v>
      </c>
      <c r="Q34" s="2">
        <v>45204.030462962961</v>
      </c>
      <c r="R34">
        <v>366</v>
      </c>
      <c r="S34" t="s">
        <v>13</v>
      </c>
      <c r="T34">
        <v>0</v>
      </c>
      <c r="U34">
        <v>5.9409999999999998</v>
      </c>
      <c r="V34" s="3">
        <v>7216</v>
      </c>
      <c r="W34">
        <v>1.8240000000000001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60</v>
      </c>
      <c r="AE34" s="2">
        <v>45204.030462962961</v>
      </c>
      <c r="AF34">
        <v>366</v>
      </c>
      <c r="AG34" t="s">
        <v>13</v>
      </c>
      <c r="AH34">
        <v>0</v>
      </c>
      <c r="AI34">
        <v>11.952999999999999</v>
      </c>
      <c r="AJ34" s="3">
        <v>201795</v>
      </c>
      <c r="AK34">
        <v>50.536000000000001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1790.8618636610775</v>
      </c>
      <c r="AU34" s="13">
        <f t="shared" si="1"/>
        <v>46542.123519177498</v>
      </c>
      <c r="AW34" s="6">
        <f t="shared" si="2"/>
        <v>1929.98945210496</v>
      </c>
      <c r="AX34" s="15">
        <f t="shared" si="3"/>
        <v>34891.55189349076</v>
      </c>
      <c r="AZ34" s="14">
        <f t="shared" si="4"/>
        <v>2135.2373419340802</v>
      </c>
      <c r="BA34" s="16">
        <f t="shared" si="5"/>
        <v>37917.218929873503</v>
      </c>
      <c r="BC34" s="7">
        <f t="shared" si="6"/>
        <v>2008.8644706867199</v>
      </c>
      <c r="BD34" s="8">
        <f t="shared" si="7"/>
        <v>40568.120913922001</v>
      </c>
      <c r="BF34" s="12">
        <f t="shared" si="8"/>
        <v>1790.8618636610775</v>
      </c>
      <c r="BG34" s="13">
        <f t="shared" si="9"/>
        <v>46542.123519177498</v>
      </c>
      <c r="BI34">
        <v>74</v>
      </c>
      <c r="BJ34" t="s">
        <v>60</v>
      </c>
      <c r="BK34" s="2">
        <v>45204.030462962961</v>
      </c>
      <c r="BL34">
        <v>366</v>
      </c>
      <c r="BM34" t="s">
        <v>13</v>
      </c>
      <c r="BN34">
        <v>0</v>
      </c>
      <c r="BO34">
        <v>2.843</v>
      </c>
      <c r="BP34" s="3">
        <v>979676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61</v>
      </c>
      <c r="C35" s="2">
        <v>45204.051805555559</v>
      </c>
      <c r="D35">
        <v>73</v>
      </c>
      <c r="E35" t="s">
        <v>13</v>
      </c>
      <c r="F35">
        <v>0</v>
      </c>
      <c r="G35">
        <v>5.9980000000000002</v>
      </c>
      <c r="H35" s="3">
        <v>21725</v>
      </c>
      <c r="I35">
        <v>3.9E-2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61</v>
      </c>
      <c r="Q35" s="2">
        <v>45204.051805555559</v>
      </c>
      <c r="R35">
        <v>73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61</v>
      </c>
      <c r="AE35" s="2">
        <v>45204.051805555559</v>
      </c>
      <c r="AF35">
        <v>73</v>
      </c>
      <c r="AG35" t="s">
        <v>13</v>
      </c>
      <c r="AH35">
        <v>0</v>
      </c>
      <c r="AI35">
        <v>12.143000000000001</v>
      </c>
      <c r="AJ35" s="3">
        <v>5137</v>
      </c>
      <c r="AK35">
        <v>1.18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0"/>
        <v>54.944869439375012</v>
      </c>
      <c r="AU35" s="13">
        <f t="shared" si="1"/>
        <v>1219.6720824590998</v>
      </c>
      <c r="AW35" s="6">
        <f t="shared" si="2"/>
        <v>68.323198494875001</v>
      </c>
      <c r="AX35" s="15">
        <f t="shared" si="3"/>
        <v>985.57337696987008</v>
      </c>
      <c r="AZ35" s="14">
        <f t="shared" si="4"/>
        <v>56.777213146937505</v>
      </c>
      <c r="BA35" s="16">
        <f t="shared" si="5"/>
        <v>977.90731861606014</v>
      </c>
      <c r="BC35" s="7">
        <f t="shared" si="6"/>
        <v>48.502287083162493</v>
      </c>
      <c r="BD35" s="8">
        <f t="shared" si="7"/>
        <v>957.44445861511986</v>
      </c>
      <c r="BF35" s="12">
        <f t="shared" si="8"/>
        <v>54.944869439375012</v>
      </c>
      <c r="BG35" s="13">
        <f t="shared" si="9"/>
        <v>1219.6720824590998</v>
      </c>
      <c r="BI35">
        <v>75</v>
      </c>
      <c r="BJ35" t="s">
        <v>61</v>
      </c>
      <c r="BK35" s="2">
        <v>45204.051805555559</v>
      </c>
      <c r="BL35">
        <v>73</v>
      </c>
      <c r="BM35" t="s">
        <v>13</v>
      </c>
      <c r="BN35">
        <v>0</v>
      </c>
      <c r="BO35">
        <v>2.8519999999999999</v>
      </c>
      <c r="BP35" s="3">
        <v>866386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62</v>
      </c>
      <c r="C36" s="2">
        <v>45204.073101851849</v>
      </c>
      <c r="D36">
        <v>177</v>
      </c>
      <c r="E36" t="s">
        <v>13</v>
      </c>
      <c r="F36">
        <v>0</v>
      </c>
      <c r="G36">
        <v>5.85</v>
      </c>
      <c r="H36" s="3">
        <v>40094380</v>
      </c>
      <c r="I36">
        <v>93.674999999999997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62</v>
      </c>
      <c r="Q36" s="2">
        <v>45204.073101851849</v>
      </c>
      <c r="R36">
        <v>177</v>
      </c>
      <c r="S36" t="s">
        <v>13</v>
      </c>
      <c r="T36">
        <v>0</v>
      </c>
      <c r="U36">
        <v>5.8319999999999999</v>
      </c>
      <c r="V36" s="3">
        <v>475808</v>
      </c>
      <c r="W36">
        <v>116.545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62</v>
      </c>
      <c r="AE36" s="2">
        <v>45204.073101851849</v>
      </c>
      <c r="AF36">
        <v>177</v>
      </c>
      <c r="AG36" t="s">
        <v>13</v>
      </c>
      <c r="AH36">
        <v>0</v>
      </c>
      <c r="AI36">
        <v>12.12</v>
      </c>
      <c r="AJ36" s="3">
        <v>55795</v>
      </c>
      <c r="AK36">
        <v>14.855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0"/>
        <v>116484.88694272001</v>
      </c>
      <c r="AU36" s="13">
        <f t="shared" si="1"/>
        <v>11916.0964451775</v>
      </c>
      <c r="AW36" s="6">
        <f t="shared" si="2"/>
        <v>91659.141035658249</v>
      </c>
      <c r="AX36" s="15">
        <f t="shared" si="3"/>
        <v>10183.81484129075</v>
      </c>
      <c r="AZ36" s="14">
        <f t="shared" si="4"/>
        <v>117739.55861501954</v>
      </c>
      <c r="BA36" s="16">
        <f t="shared" si="5"/>
        <v>10613.5272862735</v>
      </c>
      <c r="BC36" s="7">
        <f t="shared" si="6"/>
        <v>113411.45555949568</v>
      </c>
      <c r="BD36" s="8">
        <f t="shared" si="7"/>
        <v>11349.680646721998</v>
      </c>
      <c r="BF36" s="12">
        <f t="shared" ref="BF36:BF38" si="10">IF(H36&lt;10000,((H36^2*0.00000054)+(H36*-0.004765)+(12.72)),(IF(H36&lt;200000,((H36^2*-0.000000001577)+(H36*0.003043)+(-10.42)),(IF(H36&lt;8000000,((H36^2*-0.0000000000186)+(H36*0.00194)+(154.1)),((V36^2*-0.00000002)+(V36*0.2565)+(-1032)))))))</f>
        <v>116484.88694272001</v>
      </c>
      <c r="BG36" s="13">
        <f t="shared" ref="BG36:BG38" si="11">IF(AJ36&lt;45000,((-0.0000004561*AJ36^2)+(0.244*AJ36)+(-21.72)),((-0.0000000409*AJ36^2)+(0.2477*AJ36)+(-1777)))</f>
        <v>11916.0964451775</v>
      </c>
      <c r="BI36">
        <v>76</v>
      </c>
      <c r="BJ36" t="s">
        <v>62</v>
      </c>
      <c r="BK36" s="2">
        <v>45204.073101851849</v>
      </c>
      <c r="BL36">
        <v>177</v>
      </c>
      <c r="BM36" t="s">
        <v>13</v>
      </c>
      <c r="BN36">
        <v>0</v>
      </c>
      <c r="BO36">
        <v>2.891</v>
      </c>
      <c r="BP36" s="3">
        <v>589860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63</v>
      </c>
      <c r="C37" s="2">
        <v>45204.094409722224</v>
      </c>
      <c r="D37">
        <v>28</v>
      </c>
      <c r="E37" t="s">
        <v>13</v>
      </c>
      <c r="F37">
        <v>0</v>
      </c>
      <c r="G37">
        <v>5.9779999999999998</v>
      </c>
      <c r="H37" s="3">
        <v>4048307</v>
      </c>
      <c r="I37">
        <v>8.74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63</v>
      </c>
      <c r="Q37" s="2">
        <v>45204.094409722224</v>
      </c>
      <c r="R37">
        <v>28</v>
      </c>
      <c r="S37" t="s">
        <v>13</v>
      </c>
      <c r="T37">
        <v>0</v>
      </c>
      <c r="U37">
        <v>5.9320000000000004</v>
      </c>
      <c r="V37" s="3">
        <v>33547</v>
      </c>
      <c r="W37">
        <v>8.5730000000000004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63</v>
      </c>
      <c r="AE37" s="2">
        <v>45204.094409722224</v>
      </c>
      <c r="AF37">
        <v>28</v>
      </c>
      <c r="AG37" t="s">
        <v>13</v>
      </c>
      <c r="AH37">
        <v>0</v>
      </c>
      <c r="AI37">
        <v>12.067</v>
      </c>
      <c r="AJ37" s="3">
        <v>70714</v>
      </c>
      <c r="AK37">
        <v>18.738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ref="AT37:AT38" si="12">IF(H37&lt;10000,((H37^2*0.00000054)+(H37*-0.004765)+(12.72)),(IF(H37&lt;200000,((H37^2*-0.000000001577)+(H37*0.003043)+(-10.42)),(IF(H37&lt;8000000,((H37^2*-0.0000000000186)+(H37*0.00194)+(154.1)),((V37^2*-0.00000002)+(V37*0.2565)+(-1032)))))))</f>
        <v>7702.9840940677686</v>
      </c>
      <c r="AU37" s="13">
        <f t="shared" ref="AU37:AU38" si="13">IF(AJ37&lt;45000,((-0.0000004561*AJ37^2)+(0.244*AJ37)+(-21.72)),((-0.0000000409*AJ37^2)+(0.2477*AJ37)+(-1777)))</f>
        <v>15534.338585343601</v>
      </c>
      <c r="AW37" s="6">
        <f t="shared" si="2"/>
        <v>6933.772242971565</v>
      </c>
      <c r="AX37" s="15">
        <f t="shared" si="3"/>
        <v>12831.326110905082</v>
      </c>
      <c r="AZ37" s="14">
        <f t="shared" si="4"/>
        <v>8864.9639977353709</v>
      </c>
      <c r="BA37" s="16">
        <f t="shared" si="5"/>
        <v>13435.351161117042</v>
      </c>
      <c r="BC37" s="7">
        <f t="shared" si="6"/>
        <v>8494.4534245695795</v>
      </c>
      <c r="BD37" s="8">
        <f t="shared" si="7"/>
        <v>14385.27181080608</v>
      </c>
      <c r="BF37" s="12">
        <f t="shared" si="10"/>
        <v>7702.9840940677686</v>
      </c>
      <c r="BG37" s="13">
        <f t="shared" si="11"/>
        <v>15534.338585343601</v>
      </c>
      <c r="BI37">
        <v>77</v>
      </c>
      <c r="BJ37" t="s">
        <v>63</v>
      </c>
      <c r="BK37" s="2">
        <v>45204.094409722224</v>
      </c>
      <c r="BL37">
        <v>28</v>
      </c>
      <c r="BM37" t="s">
        <v>13</v>
      </c>
      <c r="BN37">
        <v>0</v>
      </c>
      <c r="BO37">
        <v>2.8530000000000002</v>
      </c>
      <c r="BP37" s="3">
        <v>763748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64</v>
      </c>
      <c r="C38" s="2">
        <v>45204.115694444445</v>
      </c>
      <c r="D38">
        <v>44</v>
      </c>
      <c r="E38" t="s">
        <v>13</v>
      </c>
      <c r="F38">
        <v>0</v>
      </c>
      <c r="G38">
        <v>5.9770000000000003</v>
      </c>
      <c r="H38" s="3">
        <v>4208400</v>
      </c>
      <c r="I38">
        <v>9.0890000000000004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64</v>
      </c>
      <c r="Q38" s="2">
        <v>45204.115694444445</v>
      </c>
      <c r="R38">
        <v>44</v>
      </c>
      <c r="S38" t="s">
        <v>13</v>
      </c>
      <c r="T38">
        <v>0</v>
      </c>
      <c r="U38">
        <v>5.9320000000000004</v>
      </c>
      <c r="V38" s="3">
        <v>35741</v>
      </c>
      <c r="W38">
        <v>9.1340000000000003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64</v>
      </c>
      <c r="AE38" s="2">
        <v>45204.115694444445</v>
      </c>
      <c r="AF38">
        <v>44</v>
      </c>
      <c r="AG38" t="s">
        <v>13</v>
      </c>
      <c r="AH38">
        <v>0</v>
      </c>
      <c r="AI38">
        <v>12.07</v>
      </c>
      <c r="AJ38" s="3">
        <v>70176</v>
      </c>
      <c r="AK38">
        <v>18.597999999999999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si="12"/>
        <v>7988.978271584001</v>
      </c>
      <c r="AU38" s="13">
        <f t="shared" si="13"/>
        <v>15404.176157081602</v>
      </c>
      <c r="AW38" s="6">
        <f t="shared" si="2"/>
        <v>7350.9122216810847</v>
      </c>
      <c r="AX38" s="15">
        <f t="shared" si="3"/>
        <v>12736.338802836481</v>
      </c>
      <c r="AZ38" s="14">
        <f t="shared" si="4"/>
        <v>9424.4545990443312</v>
      </c>
      <c r="BA38" s="16">
        <f t="shared" si="5"/>
        <v>13333.718049930239</v>
      </c>
      <c r="BC38" s="7">
        <f t="shared" si="6"/>
        <v>9033.6447182102183</v>
      </c>
      <c r="BD38" s="8">
        <f t="shared" si="7"/>
        <v>14276.001596692478</v>
      </c>
      <c r="BF38" s="12">
        <f t="shared" si="10"/>
        <v>7988.978271584001</v>
      </c>
      <c r="BG38" s="13">
        <f t="shared" si="11"/>
        <v>15404.176157081602</v>
      </c>
      <c r="BI38">
        <v>78</v>
      </c>
      <c r="BJ38" t="s">
        <v>64</v>
      </c>
      <c r="BK38" s="2">
        <v>45204.115694444445</v>
      </c>
      <c r="BL38">
        <v>44</v>
      </c>
      <c r="BM38" t="s">
        <v>13</v>
      </c>
      <c r="BN38">
        <v>0</v>
      </c>
      <c r="BO38">
        <v>2.855</v>
      </c>
      <c r="BP38" s="3">
        <v>714526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2023-10-05T13:30:34Z</dcterms:modified>
</cp:coreProperties>
</file>