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FBFEE427-E004-40ED-8FB0-8165C1195EAC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</calcChain>
</file>

<file path=xl/sharedStrings.xml><?xml version="1.0" encoding="utf-8"?>
<sst xmlns="http://schemas.openxmlformats.org/spreadsheetml/2006/main" count="822" uniqueCount="64">
  <si>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</si>
  <si>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</si>
  <si>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</si>
  <si>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</si>
  <si>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</si>
  <si>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</si>
  <si>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</si>
  <si>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</si>
  <si>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</si>
  <si>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</si>
  <si>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</si>
  <si>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</si>
  <si>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</si>
  <si>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</si>
  <si>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</si>
  <si>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</si>
  <si>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</si>
  <si>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</si>
  <si>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</si>
  <si>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</si>
  <si>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</si>
  <si>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</si>
  <si>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</si>
  <si>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</si>
  <si>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</si>
  <si>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</si>
  <si>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</si>
  <si>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</si>
  <si>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</si>
  <si>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</si>
  <si>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</si>
  <si>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</si>
  <si>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</si>
  <si>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 xml:space="preserve">QC spiked air </t>
  </si>
  <si>
    <t>BRN11oct23_001.gcd</t>
  </si>
  <si>
    <t>BRN11oct23_002.gcd</t>
  </si>
  <si>
    <t>BRN11oct23_003.gcd</t>
  </si>
  <si>
    <t>QC reference tank  reused</t>
  </si>
  <si>
    <t>BRN11oct23_004.gcd</t>
  </si>
  <si>
    <t>BRN11oct23_005.gcd</t>
  </si>
  <si>
    <t>BRN11oct23_006.gcd</t>
  </si>
  <si>
    <t>BRN11oct23_007.gcd</t>
  </si>
  <si>
    <t>BRN11oct23_008.gcd</t>
  </si>
  <si>
    <t>BRN11oct23_009.gcd</t>
  </si>
  <si>
    <t>BRN11oct23_010.gcd</t>
  </si>
  <si>
    <t>BRN11oct23_011.gcd</t>
  </si>
  <si>
    <t>BRN11oct23_012.gcd</t>
  </si>
  <si>
    <t>BRN11oct23_013.gcd</t>
  </si>
  <si>
    <t>BRN11oct23_014.gcd</t>
  </si>
  <si>
    <t>BRN11oct23_015.gcd</t>
  </si>
  <si>
    <t>BRN11oct23_016.gcd</t>
  </si>
  <si>
    <t>BRN11oct23_017.gcd</t>
  </si>
  <si>
    <t>BRN11oct23_018.gcd</t>
  </si>
  <si>
    <t>BRN11oct23_019.gcd</t>
  </si>
  <si>
    <t>BRN11oct23_020.gcd</t>
  </si>
  <si>
    <t>BRN11oct23_021.gcd</t>
  </si>
  <si>
    <t>BRN11oct23_022.gcd</t>
  </si>
  <si>
    <t>BRN11oct23_023.gcd</t>
  </si>
  <si>
    <t>BRN11oct23_024.gcd</t>
  </si>
  <si>
    <t>BRN11oct23_025.gcd</t>
  </si>
  <si>
    <t>BRN11oct23_026.gcd</t>
  </si>
  <si>
    <t>BRN11oct23_027.gcd</t>
  </si>
  <si>
    <t>BRN11oct23_028.gcd</t>
  </si>
  <si>
    <t>BRN11oct23_029.gcd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</si>
</sst>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topLeftCell="AI1" workbookViewId="0">
      <selection activeCell="K41" sqref="K4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5" max="45" width="8" customWidth="1"/>
    <col min="46" max="46" width="12.0898437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34</v>
      </c>
      <c r="C9" s="2">
        <v>45210.468449074076</v>
      </c>
      <c r="D9" t="s">
        <v>32</v>
      </c>
      <c r="E9" t="s">
        <v>13</v>
      </c>
      <c r="F9">
        <v>0</v>
      </c>
      <c r="G9">
        <v>6.0650000000000004</v>
      </c>
      <c r="H9" s="3">
        <v>2361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</v>
      </c>
      <c r="Q9" s="2">
        <v>45210.468449074076</v>
      </c>
      <c r="R9" t="s">
        <v>32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</v>
      </c>
      <c r="AE9" s="2">
        <v>45210.468449074076</v>
      </c>
      <c r="AF9" t="s">
        <v>32</v>
      </c>
      <c r="AG9" t="s">
        <v>13</v>
      </c>
      <c r="AH9">
        <v>0</v>
      </c>
      <c r="AI9">
        <v>12.226000000000001</v>
      </c>
      <c r="AJ9" s="3">
        <v>2218</v>
      </c>
      <c r="AK9">
        <v>0.36699999999999999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6" si="0">IF(H9&lt;10000,((H9^2*0.00000054)+(H9*-0.004765)+(12.72)),(IF(H9&lt;200000,((H9^2*-0.000000001577)+(H9*0.003043)+(-10.42)),(IF(H9&lt;8000000,((H9^2*-0.0000000000186)+(H9*0.00194)+(154.1)),((V9^2*-0.00000002)+(V9*0.2565)+(-1032)))))))</f>
        <v>4.4799683399999992</v>
      </c>
      <c r="AU9" s="13">
        <f t="shared" ref="AU9:AU36" si="1">IF(AJ9&lt;45000,((-0.0000004561*AJ9^2)+(0.244*AJ9)+(-21.72)),((-0.0000000409*AJ9^2)+(0.2477*AJ9)+(-1777)))</f>
        <v>517.22820510359998</v>
      </c>
      <c r="AW9" s="6">
        <f t="shared" ref="AW9:AW33" si="2">IF(H9&lt;15000,((0.00000002125*H9^2)+(0.002705*H9)+(-4.371)),(IF(H9&lt;700000,((-0.0000000008162*H9^2)+(0.003141*H9)+(0.4702)), ((0.000000003285*V9^2)+(0.1899*V9)+(559.5)))))</f>
        <v>2.133959321249999</v>
      </c>
      <c r="AX9" s="15">
        <f t="shared" ref="AX9:AX33" si="3">((-0.00000006277*AJ9^2)+(0.1854*AJ9)+(34.83))</f>
        <v>445.73840147852002</v>
      </c>
      <c r="AZ9" s="14">
        <f t="shared" ref="AZ9:AZ33" si="4">IF(H9&lt;10000,((-0.00000005795*H9^2)+(0.003823*H9)+(-6.715)),(IF(H9&lt;700000,((-0.0000000001209*H9^2)+(0.002635*H9)+(-0.4111)), ((-0.00000002007*V9^2)+(0.2564*V9)+(286.1)))))</f>
        <v>1.9880710980500016</v>
      </c>
      <c r="BA9" s="16">
        <f t="shared" ref="BA9:BA33" si="5">(-0.00000001626*AJ9^2)+(0.1912*AJ9)+(-3.858)</f>
        <v>420.14360853976001</v>
      </c>
      <c r="BC9" s="7">
        <f t="shared" ref="BC9:BC33" si="6">IF(H9&lt;10000,((0.0000001453*H9^2)+(0.0008349*H9)+(-1.805)),(IF(H9&lt;700000,((-0.00000000008054*H9^2)+(0.002348*H9)+(-2.47)), ((-0.00000001938*V9^2)+(0.2471*V9)+(226.8)))))</f>
        <v>0.97614774129999993</v>
      </c>
      <c r="BD9" s="8">
        <f t="shared" ref="BD9:BD33" si="7">(-0.00000002552*AJ9^2)+(0.2067*AJ9)+(-103.7)</f>
        <v>354.63505374752003</v>
      </c>
      <c r="BF9" s="12">
        <f t="shared" ref="BF9:BF35" si="8">IF(H9&lt;10000,((H9^2*0.00000054)+(H9*-0.004765)+(12.72)),(IF(H9&lt;200000,((H9^2*-0.000000001577)+(H9*0.003043)+(-10.42)),(IF(H9&lt;8000000,((H9^2*-0.0000000000186)+(H9*0.00194)+(154.1)),((V9^2*-0.00000002)+(V9*0.2565)+(-1032)))))))</f>
        <v>4.4799683399999992</v>
      </c>
      <c r="BG9" s="13">
        <f t="shared" ref="BG9:BG35" si="9">IF(AJ9&lt;45000,((-0.0000004561*AJ9^2)+(0.244*AJ9)+(-21.72)),((-0.0000000409*AJ9^2)+(0.2477*AJ9)+(-1777)))</f>
        <v>517.22820510359998</v>
      </c>
      <c r="BI9">
        <v>49</v>
      </c>
      <c r="BJ9" t="s">
        <v>34</v>
      </c>
      <c r="BK9" s="2">
        <v>45210.468449074076</v>
      </c>
      <c r="BL9" t="s">
        <v>32</v>
      </c>
      <c r="BM9" t="s">
        <v>13</v>
      </c>
      <c r="BN9">
        <v>0</v>
      </c>
      <c r="BO9">
        <v>2.7080000000000002</v>
      </c>
      <c r="BP9" s="3">
        <v>5234557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35</v>
      </c>
      <c r="C10" s="2">
        <v>45210.489675925928</v>
      </c>
      <c r="D10" t="s">
        <v>33</v>
      </c>
      <c r="E10" t="s">
        <v>13</v>
      </c>
      <c r="F10">
        <v>0</v>
      </c>
      <c r="G10">
        <v>6.0069999999999997</v>
      </c>
      <c r="H10" s="3">
        <v>1051860</v>
      </c>
      <c r="I10">
        <v>2.2530000000000001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45210.489675925928</v>
      </c>
      <c r="R10" t="s">
        <v>33</v>
      </c>
      <c r="S10" t="s">
        <v>13</v>
      </c>
      <c r="T10">
        <v>0</v>
      </c>
      <c r="U10">
        <v>5.9550000000000001</v>
      </c>
      <c r="V10" s="3">
        <v>8253</v>
      </c>
      <c r="W10">
        <v>2.09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45210.489675925928</v>
      </c>
      <c r="AF10" t="s">
        <v>33</v>
      </c>
      <c r="AG10" t="s">
        <v>13</v>
      </c>
      <c r="AH10">
        <v>0</v>
      </c>
      <c r="AI10">
        <v>12.198</v>
      </c>
      <c r="AJ10" s="3">
        <v>10306</v>
      </c>
      <c r="AK10">
        <v>2.6120000000000001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2174.12918405144</v>
      </c>
      <c r="AU10" s="13">
        <f t="shared" si="1"/>
        <v>2444.4999606204001</v>
      </c>
      <c r="AW10" s="6">
        <f t="shared" si="2"/>
        <v>2126.9684479495654</v>
      </c>
      <c r="AX10" s="15">
        <f t="shared" si="3"/>
        <v>1938.89537006828</v>
      </c>
      <c r="AZ10" s="14">
        <f t="shared" si="4"/>
        <v>2400.8021919793705</v>
      </c>
      <c r="BA10" s="16">
        <f t="shared" si="5"/>
        <v>1964.9221662786401</v>
      </c>
      <c r="BC10" s="7">
        <f t="shared" si="6"/>
        <v>2264.7962892655801</v>
      </c>
      <c r="BD10" s="8">
        <f t="shared" si="7"/>
        <v>2023.83962800928</v>
      </c>
      <c r="BF10" s="12">
        <f t="shared" si="8"/>
        <v>2174.12918405144</v>
      </c>
      <c r="BG10" s="13">
        <f t="shared" si="9"/>
        <v>2444.4999606204001</v>
      </c>
      <c r="BI10">
        <v>50</v>
      </c>
      <c r="BJ10" t="s">
        <v>35</v>
      </c>
      <c r="BK10" s="2">
        <v>45210.489675925928</v>
      </c>
      <c r="BL10" t="s">
        <v>33</v>
      </c>
      <c r="BM10" t="s">
        <v>13</v>
      </c>
      <c r="BN10">
        <v>0</v>
      </c>
      <c r="BO10">
        <v>2.7040000000000002</v>
      </c>
      <c r="BP10" s="3">
        <v>5194042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45210.510914351849</v>
      </c>
      <c r="D11" t="s">
        <v>37</v>
      </c>
      <c r="E11" t="s">
        <v>13</v>
      </c>
      <c r="F11">
        <v>0</v>
      </c>
      <c r="G11">
        <v>6.0389999999999997</v>
      </c>
      <c r="H11" s="3">
        <v>3859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45210.510914351849</v>
      </c>
      <c r="R11" t="s">
        <v>37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45210.510914351849</v>
      </c>
      <c r="AF11" t="s">
        <v>37</v>
      </c>
      <c r="AG11" t="s">
        <v>13</v>
      </c>
      <c r="AH11">
        <v>0</v>
      </c>
      <c r="AI11">
        <v>12.202999999999999</v>
      </c>
      <c r="AJ11" s="3">
        <v>1452</v>
      </c>
      <c r="AK11">
        <v>0.153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2.3734807399999998</v>
      </c>
      <c r="AU11" s="13">
        <f t="shared" si="1"/>
        <v>331.60640254559996</v>
      </c>
      <c r="AW11" s="6">
        <f t="shared" si="2"/>
        <v>6.3840474712499997</v>
      </c>
      <c r="AX11" s="15">
        <f t="shared" si="3"/>
        <v>303.89846175792002</v>
      </c>
      <c r="AZ11" s="14">
        <f t="shared" si="4"/>
        <v>7.1749724960499996</v>
      </c>
      <c r="BA11" s="16">
        <f t="shared" si="5"/>
        <v>273.73011897696</v>
      </c>
      <c r="BC11" s="7">
        <f t="shared" si="6"/>
        <v>3.5806694093000004</v>
      </c>
      <c r="BD11" s="8">
        <f t="shared" si="7"/>
        <v>196.37459608192</v>
      </c>
      <c r="BF11" s="12">
        <f t="shared" si="8"/>
        <v>2.3734807399999998</v>
      </c>
      <c r="BG11" s="13">
        <f t="shared" si="9"/>
        <v>331.60640254559996</v>
      </c>
      <c r="BI11">
        <v>51</v>
      </c>
      <c r="BJ11" t="s">
        <v>36</v>
      </c>
      <c r="BK11" s="2">
        <v>45210.510914351849</v>
      </c>
      <c r="BL11" t="s">
        <v>37</v>
      </c>
      <c r="BM11" t="s">
        <v>13</v>
      </c>
      <c r="BN11">
        <v>0</v>
      </c>
      <c r="BO11">
        <v>2.698</v>
      </c>
      <c r="BP11" s="3">
        <v>5471713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45210.532152777778</v>
      </c>
      <c r="D12">
        <v>24</v>
      </c>
      <c r="E12" t="s">
        <v>13</v>
      </c>
      <c r="F12">
        <v>0</v>
      </c>
      <c r="G12">
        <v>6.0359999999999996</v>
      </c>
      <c r="H12" s="3">
        <v>3424</v>
      </c>
      <c r="I12">
        <v>0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45210.532152777778</v>
      </c>
      <c r="R12">
        <v>24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45210.532152777778</v>
      </c>
      <c r="AF12">
        <v>24</v>
      </c>
      <c r="AG12" t="s">
        <v>13</v>
      </c>
      <c r="AH12">
        <v>0</v>
      </c>
      <c r="AI12">
        <v>12.159000000000001</v>
      </c>
      <c r="AJ12" s="3">
        <v>26831</v>
      </c>
      <c r="AK12">
        <v>7.133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2.7354790399999995</v>
      </c>
      <c r="AU12" s="13">
        <f t="shared" si="1"/>
        <v>6196.6964419279002</v>
      </c>
      <c r="AW12" s="6">
        <f t="shared" si="2"/>
        <v>5.140050239999999</v>
      </c>
      <c r="AX12" s="15">
        <f t="shared" si="3"/>
        <v>4964.1091162460307</v>
      </c>
      <c r="AZ12" s="14">
        <f t="shared" si="4"/>
        <v>5.6955591808000001</v>
      </c>
      <c r="BA12" s="16">
        <f t="shared" si="5"/>
        <v>5114.5235843581395</v>
      </c>
      <c r="BC12" s="7">
        <f t="shared" si="6"/>
        <v>2.7571622528000006</v>
      </c>
      <c r="BD12" s="8">
        <f t="shared" si="7"/>
        <v>5423.8957866432802</v>
      </c>
      <c r="BF12" s="12">
        <f t="shared" si="8"/>
        <v>2.7354790399999995</v>
      </c>
      <c r="BG12" s="13">
        <f t="shared" si="9"/>
        <v>6196.6964419279002</v>
      </c>
      <c r="BI12">
        <v>52</v>
      </c>
      <c r="BJ12" t="s">
        <v>38</v>
      </c>
      <c r="BK12" s="2">
        <v>45210.532152777778</v>
      </c>
      <c r="BL12">
        <v>24</v>
      </c>
      <c r="BM12" t="s">
        <v>13</v>
      </c>
      <c r="BN12">
        <v>0</v>
      </c>
      <c r="BO12">
        <v>2.86</v>
      </c>
      <c r="BP12" s="3">
        <v>810826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45210.553391203706</v>
      </c>
      <c r="D13">
        <v>390</v>
      </c>
      <c r="E13" t="s">
        <v>13</v>
      </c>
      <c r="F13">
        <v>0</v>
      </c>
      <c r="G13">
        <v>6.0110000000000001</v>
      </c>
      <c r="H13" s="3">
        <v>30076</v>
      </c>
      <c r="I13">
        <v>5.7000000000000002E-2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45210.553391203706</v>
      </c>
      <c r="R13">
        <v>390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45210.553391203706</v>
      </c>
      <c r="AF13">
        <v>390</v>
      </c>
      <c r="AG13" t="s">
        <v>13</v>
      </c>
      <c r="AH13">
        <v>0</v>
      </c>
      <c r="AI13">
        <v>12.159000000000001</v>
      </c>
      <c r="AJ13" s="3">
        <v>26255</v>
      </c>
      <c r="AK13">
        <v>6.9770000000000003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79.674767771248</v>
      </c>
      <c r="AU13" s="13">
        <f t="shared" si="1"/>
        <v>6070.0988560975002</v>
      </c>
      <c r="AW13" s="6">
        <f t="shared" si="2"/>
        <v>94.200609413628811</v>
      </c>
      <c r="AX13" s="15">
        <f t="shared" si="3"/>
        <v>4859.2380681807508</v>
      </c>
      <c r="AZ13" s="14">
        <f t="shared" si="4"/>
        <v>78.729797997681601</v>
      </c>
      <c r="BA13" s="16">
        <f t="shared" si="5"/>
        <v>5004.8895750934998</v>
      </c>
      <c r="BC13" s="7">
        <f t="shared" si="6"/>
        <v>68.075594272400963</v>
      </c>
      <c r="BD13" s="8">
        <f t="shared" si="7"/>
        <v>5305.6169253620001</v>
      </c>
      <c r="BF13" s="12">
        <f t="shared" si="8"/>
        <v>79.674767771248</v>
      </c>
      <c r="BG13" s="13">
        <f t="shared" si="9"/>
        <v>6070.0988560975002</v>
      </c>
      <c r="BI13">
        <v>53</v>
      </c>
      <c r="BJ13" t="s">
        <v>39</v>
      </c>
      <c r="BK13" s="2">
        <v>45210.553391203706</v>
      </c>
      <c r="BL13">
        <v>390</v>
      </c>
      <c r="BM13" t="s">
        <v>13</v>
      </c>
      <c r="BN13">
        <v>0</v>
      </c>
      <c r="BO13">
        <v>2.8650000000000002</v>
      </c>
      <c r="BP13" s="3">
        <v>723720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45210.574641203704</v>
      </c>
      <c r="D14">
        <v>49</v>
      </c>
      <c r="E14" t="s">
        <v>13</v>
      </c>
      <c r="F14">
        <v>0</v>
      </c>
      <c r="G14">
        <v>6.0389999999999997</v>
      </c>
      <c r="H14" s="3">
        <v>3396</v>
      </c>
      <c r="I14">
        <v>0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45210.574641203704</v>
      </c>
      <c r="R14">
        <v>49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45210.574641203704</v>
      </c>
      <c r="AF14">
        <v>49</v>
      </c>
      <c r="AG14" t="s">
        <v>13</v>
      </c>
      <c r="AH14">
        <v>0</v>
      </c>
      <c r="AI14">
        <v>11.974</v>
      </c>
      <c r="AJ14" s="3">
        <v>231239</v>
      </c>
      <c r="AK14">
        <v>57.192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2.7657806400000009</v>
      </c>
      <c r="AU14" s="13">
        <f t="shared" si="1"/>
        <v>53313.9169675511</v>
      </c>
      <c r="AW14" s="6">
        <f t="shared" si="2"/>
        <v>5.0602523399999999</v>
      </c>
      <c r="AX14" s="15">
        <f t="shared" si="3"/>
        <v>39550.136106654827</v>
      </c>
      <c r="AZ14" s="14">
        <f t="shared" si="4"/>
        <v>5.5995813127999998</v>
      </c>
      <c r="BA14" s="16">
        <f t="shared" si="5"/>
        <v>43339.592614532543</v>
      </c>
      <c r="BC14" s="7">
        <f t="shared" si="6"/>
        <v>2.7060385648</v>
      </c>
      <c r="BD14" s="8">
        <f t="shared" si="7"/>
        <v>46328.809254912085</v>
      </c>
      <c r="BF14" s="12">
        <f t="shared" si="8"/>
        <v>2.7657806400000009</v>
      </c>
      <c r="BG14" s="13">
        <f t="shared" si="9"/>
        <v>53313.9169675511</v>
      </c>
      <c r="BI14">
        <v>54</v>
      </c>
      <c r="BJ14" t="s">
        <v>40</v>
      </c>
      <c r="BK14" s="2">
        <v>45210.574641203704</v>
      </c>
      <c r="BL14">
        <v>49</v>
      </c>
      <c r="BM14" t="s">
        <v>13</v>
      </c>
      <c r="BN14">
        <v>0</v>
      </c>
      <c r="BO14">
        <v>2.871</v>
      </c>
      <c r="BP14" s="3">
        <v>691563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45210.595879629633</v>
      </c>
      <c r="D15">
        <v>385</v>
      </c>
      <c r="E15" t="s">
        <v>13</v>
      </c>
      <c r="F15">
        <v>0</v>
      </c>
      <c r="G15">
        <v>6.0110000000000001</v>
      </c>
      <c r="H15" s="3">
        <v>286414</v>
      </c>
      <c r="I15">
        <v>0.60699999999999998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45210.595879629633</v>
      </c>
      <c r="R15">
        <v>385</v>
      </c>
      <c r="S15" t="s">
        <v>13</v>
      </c>
      <c r="T15">
        <v>0</v>
      </c>
      <c r="U15">
        <v>5.9619999999999997</v>
      </c>
      <c r="V15" s="3">
        <v>2807</v>
      </c>
      <c r="W15">
        <v>0.68899999999999995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45210.595879629633</v>
      </c>
      <c r="AF15">
        <v>385</v>
      </c>
      <c r="AG15" t="s">
        <v>13</v>
      </c>
      <c r="AH15">
        <v>0</v>
      </c>
      <c r="AI15">
        <v>12.182</v>
      </c>
      <c r="AJ15" s="3">
        <v>14161</v>
      </c>
      <c r="AK15">
        <v>3.6749999999999998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708.21734658323453</v>
      </c>
      <c r="AU15" s="13">
        <f t="shared" si="1"/>
        <v>3342.1004786319004</v>
      </c>
      <c r="AW15" s="6">
        <f t="shared" si="2"/>
        <v>833.14125621698486</v>
      </c>
      <c r="AX15" s="15">
        <f t="shared" si="3"/>
        <v>2647.6918857788301</v>
      </c>
      <c r="AZ15" s="14">
        <f t="shared" si="4"/>
        <v>744.37200279102365</v>
      </c>
      <c r="BA15" s="16">
        <f t="shared" si="5"/>
        <v>2700.4645184445399</v>
      </c>
      <c r="BC15" s="7">
        <f t="shared" si="6"/>
        <v>663.4231358394461</v>
      </c>
      <c r="BD15" s="8">
        <f t="shared" si="7"/>
        <v>2818.2610743360801</v>
      </c>
      <c r="BF15" s="12">
        <f t="shared" si="8"/>
        <v>708.21734658323453</v>
      </c>
      <c r="BG15" s="13">
        <f t="shared" si="9"/>
        <v>3342.1004786319004</v>
      </c>
      <c r="BI15">
        <v>55</v>
      </c>
      <c r="BJ15" t="s">
        <v>41</v>
      </c>
      <c r="BK15" s="2">
        <v>45210.595879629633</v>
      </c>
      <c r="BL15">
        <v>385</v>
      </c>
      <c r="BM15" t="s">
        <v>13</v>
      </c>
      <c r="BN15">
        <v>0</v>
      </c>
      <c r="BO15">
        <v>2.8679999999999999</v>
      </c>
      <c r="BP15" s="3">
        <v>748483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45210.617118055554</v>
      </c>
      <c r="D16">
        <v>112</v>
      </c>
      <c r="E16" t="s">
        <v>13</v>
      </c>
      <c r="F16">
        <v>0</v>
      </c>
      <c r="G16">
        <v>6.0090000000000003</v>
      </c>
      <c r="H16" s="3">
        <v>144836</v>
      </c>
      <c r="I16">
        <v>0.30299999999999999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45210.617118055554</v>
      </c>
      <c r="R16">
        <v>112</v>
      </c>
      <c r="S16" t="s">
        <v>13</v>
      </c>
      <c r="T16">
        <v>0</v>
      </c>
      <c r="U16">
        <v>5.9610000000000003</v>
      </c>
      <c r="V16">
        <v>952</v>
      </c>
      <c r="W16">
        <v>0.21199999999999999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45210.617118055554</v>
      </c>
      <c r="AF16">
        <v>112</v>
      </c>
      <c r="AG16" t="s">
        <v>13</v>
      </c>
      <c r="AH16">
        <v>0</v>
      </c>
      <c r="AI16">
        <v>12.092000000000001</v>
      </c>
      <c r="AJ16" s="3">
        <v>91031</v>
      </c>
      <c r="AK16">
        <v>23.928999999999998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397.23448270500802</v>
      </c>
      <c r="AU16" s="13">
        <f t="shared" si="1"/>
        <v>20432.455002895102</v>
      </c>
      <c r="AW16" s="6">
        <f t="shared" si="2"/>
        <v>438.27826751948481</v>
      </c>
      <c r="AX16" s="15">
        <f t="shared" si="3"/>
        <v>16391.824821338032</v>
      </c>
      <c r="AZ16" s="14">
        <f t="shared" si="4"/>
        <v>378.69558425227365</v>
      </c>
      <c r="BA16" s="16">
        <f t="shared" si="5"/>
        <v>17266.528385454138</v>
      </c>
      <c r="BC16" s="7">
        <f t="shared" si="6"/>
        <v>335.91540281619615</v>
      </c>
      <c r="BD16" s="8">
        <f t="shared" si="7"/>
        <v>18500.93257163528</v>
      </c>
      <c r="BF16" s="12">
        <f t="shared" si="8"/>
        <v>397.23448270500802</v>
      </c>
      <c r="BG16" s="13">
        <f t="shared" si="9"/>
        <v>20432.455002895102</v>
      </c>
      <c r="BI16">
        <v>56</v>
      </c>
      <c r="BJ16" t="s">
        <v>42</v>
      </c>
      <c r="BK16" s="2">
        <v>45210.617118055554</v>
      </c>
      <c r="BL16">
        <v>112</v>
      </c>
      <c r="BM16" t="s">
        <v>13</v>
      </c>
      <c r="BN16">
        <v>0</v>
      </c>
      <c r="BO16">
        <v>2.8450000000000002</v>
      </c>
      <c r="BP16" s="3">
        <v>1085413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45210.638344907406</v>
      </c>
      <c r="D17">
        <v>42</v>
      </c>
      <c r="E17" t="s">
        <v>13</v>
      </c>
      <c r="F17">
        <v>0</v>
      </c>
      <c r="G17">
        <v>6.0529999999999999</v>
      </c>
      <c r="H17" s="3">
        <v>2410</v>
      </c>
      <c r="I17">
        <v>-2E-3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45210.638344907406</v>
      </c>
      <c r="R17">
        <v>42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45210.638344907406</v>
      </c>
      <c r="AF17">
        <v>42</v>
      </c>
      <c r="AG17" t="s">
        <v>13</v>
      </c>
      <c r="AH17">
        <v>0</v>
      </c>
      <c r="AI17">
        <v>11.984999999999999</v>
      </c>
      <c r="AJ17" s="3">
        <v>214933</v>
      </c>
      <c r="AK17">
        <v>53.526000000000003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4.3727239999999998</v>
      </c>
      <c r="AU17" s="13">
        <f t="shared" si="1"/>
        <v>49572.479745399898</v>
      </c>
      <c r="AW17" s="6">
        <f t="shared" si="2"/>
        <v>2.2714721249999998</v>
      </c>
      <c r="AX17" s="15">
        <f t="shared" si="3"/>
        <v>36983.673071925477</v>
      </c>
      <c r="AZ17" s="14">
        <f t="shared" si="4"/>
        <v>2.1618506050000015</v>
      </c>
      <c r="BA17" s="16">
        <f t="shared" si="5"/>
        <v>40340.181477608865</v>
      </c>
      <c r="BC17" s="7">
        <f t="shared" si="6"/>
        <v>1.0510259299999996</v>
      </c>
      <c r="BD17" s="8">
        <f t="shared" si="7"/>
        <v>43144.024216640719</v>
      </c>
      <c r="BF17" s="12">
        <f t="shared" si="8"/>
        <v>4.3727239999999998</v>
      </c>
      <c r="BG17" s="13">
        <f t="shared" si="9"/>
        <v>49572.479745399898</v>
      </c>
      <c r="BI17">
        <v>57</v>
      </c>
      <c r="BJ17" t="s">
        <v>43</v>
      </c>
      <c r="BK17" s="2">
        <v>45210.638344907406</v>
      </c>
      <c r="BL17">
        <v>42</v>
      </c>
      <c r="BM17" t="s">
        <v>13</v>
      </c>
      <c r="BN17">
        <v>0</v>
      </c>
      <c r="BO17">
        <v>2.8620000000000001</v>
      </c>
      <c r="BP17" s="3">
        <v>763339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45210.659594907411</v>
      </c>
      <c r="D18">
        <v>191</v>
      </c>
      <c r="E18" t="s">
        <v>13</v>
      </c>
      <c r="F18">
        <v>0</v>
      </c>
      <c r="G18">
        <v>6.0069999999999997</v>
      </c>
      <c r="H18" s="3">
        <v>564309</v>
      </c>
      <c r="I18">
        <v>1.204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45210.659594907411</v>
      </c>
      <c r="R18">
        <v>191</v>
      </c>
      <c r="S18" t="s">
        <v>13</v>
      </c>
      <c r="T18">
        <v>0</v>
      </c>
      <c r="U18">
        <v>5.9560000000000004</v>
      </c>
      <c r="V18" s="3">
        <v>4457</v>
      </c>
      <c r="W18">
        <v>1.1140000000000001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45210.659594907411</v>
      </c>
      <c r="AF18">
        <v>191</v>
      </c>
      <c r="AG18" t="s">
        <v>13</v>
      </c>
      <c r="AH18">
        <v>0</v>
      </c>
      <c r="AI18">
        <v>12.166</v>
      </c>
      <c r="AJ18" s="3">
        <v>17348</v>
      </c>
      <c r="AK18">
        <v>4.55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1242.9363895568533</v>
      </c>
      <c r="AU18" s="13">
        <f t="shared" si="1"/>
        <v>4073.9272892656004</v>
      </c>
      <c r="AW18" s="6">
        <f t="shared" si="2"/>
        <v>1513.0502477260079</v>
      </c>
      <c r="AX18" s="15">
        <f t="shared" si="3"/>
        <v>3232.2583736619204</v>
      </c>
      <c r="AZ18" s="14">
        <f t="shared" si="4"/>
        <v>1448.0431571195472</v>
      </c>
      <c r="BA18" s="16">
        <f t="shared" si="5"/>
        <v>3308.18610252896</v>
      </c>
      <c r="BC18" s="7">
        <f t="shared" si="6"/>
        <v>1296.88000009188</v>
      </c>
      <c r="BD18" s="8">
        <f t="shared" si="7"/>
        <v>3474.4512767859201</v>
      </c>
      <c r="BF18" s="12">
        <f t="shared" si="8"/>
        <v>1242.9363895568533</v>
      </c>
      <c r="BG18" s="13">
        <f t="shared" si="9"/>
        <v>4073.9272892656004</v>
      </c>
      <c r="BI18">
        <v>58</v>
      </c>
      <c r="BJ18" t="s">
        <v>44</v>
      </c>
      <c r="BK18" s="2">
        <v>45210.659594907411</v>
      </c>
      <c r="BL18">
        <v>191</v>
      </c>
      <c r="BM18" t="s">
        <v>13</v>
      </c>
      <c r="BN18">
        <v>0</v>
      </c>
      <c r="BO18">
        <v>2.863</v>
      </c>
      <c r="BP18" s="3">
        <v>755610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45210.680856481478</v>
      </c>
      <c r="D19">
        <v>188</v>
      </c>
      <c r="E19" t="s">
        <v>13</v>
      </c>
      <c r="F19">
        <v>0</v>
      </c>
      <c r="G19">
        <v>6.0090000000000003</v>
      </c>
      <c r="H19" s="3">
        <v>150477</v>
      </c>
      <c r="I19">
        <v>0.315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45210.680856481478</v>
      </c>
      <c r="R19">
        <v>188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45210.680856481478</v>
      </c>
      <c r="AF19">
        <v>188</v>
      </c>
      <c r="AG19" t="s">
        <v>13</v>
      </c>
      <c r="AH19">
        <v>0</v>
      </c>
      <c r="AI19">
        <v>12.097</v>
      </c>
      <c r="AJ19" s="3">
        <v>88080</v>
      </c>
      <c r="AK19">
        <v>23.181999999999999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411.77298348676703</v>
      </c>
      <c r="AU19" s="13">
        <f t="shared" si="1"/>
        <v>19723.110266240001</v>
      </c>
      <c r="AW19" s="6">
        <f t="shared" si="2"/>
        <v>454.63697307083015</v>
      </c>
      <c r="AX19" s="15">
        <f t="shared" si="3"/>
        <v>15877.886916672001</v>
      </c>
      <c r="AZ19" s="14">
        <f t="shared" si="4"/>
        <v>393.35821670174397</v>
      </c>
      <c r="BA19" s="16">
        <f t="shared" si="5"/>
        <v>16710.891515136002</v>
      </c>
      <c r="BC19" s="7">
        <f t="shared" si="6"/>
        <v>349.02630240081425</v>
      </c>
      <c r="BD19" s="8">
        <f t="shared" si="7"/>
        <v>17904.449635071996</v>
      </c>
      <c r="BF19" s="12">
        <f t="shared" si="8"/>
        <v>411.77298348676703</v>
      </c>
      <c r="BG19" s="13">
        <f t="shared" si="9"/>
        <v>19723.110266240001</v>
      </c>
      <c r="BI19">
        <v>59</v>
      </c>
      <c r="BJ19" t="s">
        <v>45</v>
      </c>
      <c r="BK19" s="2">
        <v>45210.680856481478</v>
      </c>
      <c r="BL19">
        <v>188</v>
      </c>
      <c r="BM19" t="s">
        <v>13</v>
      </c>
      <c r="BN19">
        <v>0</v>
      </c>
      <c r="BO19">
        <v>2.8639999999999999</v>
      </c>
      <c r="BP19" s="3">
        <v>741899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45210.70208333333</v>
      </c>
      <c r="D20">
        <v>338</v>
      </c>
      <c r="E20" t="s">
        <v>13</v>
      </c>
      <c r="F20">
        <v>0</v>
      </c>
      <c r="G20">
        <v>6.0549999999999997</v>
      </c>
      <c r="H20" s="3">
        <v>2011</v>
      </c>
      <c r="I20">
        <v>-3.0000000000000001E-3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45210.70208333333</v>
      </c>
      <c r="R20">
        <v>338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45210.70208333333</v>
      </c>
      <c r="AF20">
        <v>338</v>
      </c>
      <c r="AG20" t="s">
        <v>13</v>
      </c>
      <c r="AH20">
        <v>0</v>
      </c>
      <c r="AI20">
        <v>11.98</v>
      </c>
      <c r="AJ20" s="3">
        <v>212819</v>
      </c>
      <c r="AK20">
        <v>53.046999999999997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5.3214103399999999</v>
      </c>
      <c r="AU20" s="13">
        <f t="shared" si="1"/>
        <v>49085.826495475099</v>
      </c>
      <c r="AW20" s="6">
        <f t="shared" si="2"/>
        <v>1.1546925712499991</v>
      </c>
      <c r="AX20" s="15">
        <f t="shared" si="3"/>
        <v>36648.498357212033</v>
      </c>
      <c r="AZ20" s="14">
        <f t="shared" si="4"/>
        <v>0.73869618805000048</v>
      </c>
      <c r="BA20" s="16">
        <f t="shared" si="5"/>
        <v>39950.688070866141</v>
      </c>
      <c r="BC20" s="7">
        <f t="shared" si="6"/>
        <v>0.46159468130000003</v>
      </c>
      <c r="BD20" s="8">
        <f t="shared" si="7"/>
        <v>42730.137329059282</v>
      </c>
      <c r="BF20" s="12">
        <f t="shared" si="8"/>
        <v>5.3214103399999999</v>
      </c>
      <c r="BG20" s="13">
        <f t="shared" si="9"/>
        <v>49085.826495475099</v>
      </c>
      <c r="BI20">
        <v>60</v>
      </c>
      <c r="BJ20" t="s">
        <v>46</v>
      </c>
      <c r="BK20" s="2">
        <v>45210.70208333333</v>
      </c>
      <c r="BL20">
        <v>338</v>
      </c>
      <c r="BM20" t="s">
        <v>13</v>
      </c>
      <c r="BN20">
        <v>0</v>
      </c>
      <c r="BO20">
        <v>2.8370000000000002</v>
      </c>
      <c r="BP20" s="3">
        <v>1253200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45210.723298611112</v>
      </c>
      <c r="D21">
        <v>232</v>
      </c>
      <c r="E21" t="s">
        <v>13</v>
      </c>
      <c r="F21">
        <v>0</v>
      </c>
      <c r="G21">
        <v>6.0170000000000003</v>
      </c>
      <c r="H21" s="3">
        <v>27293</v>
      </c>
      <c r="I21">
        <v>5.0999999999999997E-2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45210.723298611112</v>
      </c>
      <c r="R21">
        <v>232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45210.723298611112</v>
      </c>
      <c r="AF21">
        <v>232</v>
      </c>
      <c r="AG21" t="s">
        <v>13</v>
      </c>
      <c r="AH21">
        <v>0</v>
      </c>
      <c r="AI21">
        <v>11.976000000000001</v>
      </c>
      <c r="AJ21" s="3">
        <v>223924</v>
      </c>
      <c r="AK21">
        <v>55.552999999999997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71.457879322126999</v>
      </c>
      <c r="AU21" s="13">
        <f t="shared" si="1"/>
        <v>51638.168726961601</v>
      </c>
      <c r="AW21" s="6">
        <f t="shared" si="2"/>
        <v>85.589519213646213</v>
      </c>
      <c r="AX21" s="15">
        <f t="shared" si="3"/>
        <v>38402.928910400486</v>
      </c>
      <c r="AZ21" s="14">
        <f t="shared" si="4"/>
        <v>71.415895641055897</v>
      </c>
      <c r="BA21" s="16">
        <f t="shared" si="5"/>
        <v>41995.102566562244</v>
      </c>
      <c r="BC21" s="7">
        <f t="shared" si="6"/>
        <v>61.553969121841533</v>
      </c>
      <c r="BD21" s="8">
        <f t="shared" si="7"/>
        <v>44901.768037556481</v>
      </c>
      <c r="BF21" s="12">
        <f t="shared" si="8"/>
        <v>71.457879322126999</v>
      </c>
      <c r="BG21" s="13">
        <f t="shared" si="9"/>
        <v>51638.168726961601</v>
      </c>
      <c r="BI21">
        <v>61</v>
      </c>
      <c r="BJ21" t="s">
        <v>47</v>
      </c>
      <c r="BK21" s="2">
        <v>45210.723298611112</v>
      </c>
      <c r="BL21">
        <v>232</v>
      </c>
      <c r="BM21" t="s">
        <v>13</v>
      </c>
      <c r="BN21">
        <v>0</v>
      </c>
      <c r="BO21">
        <v>2.87</v>
      </c>
      <c r="BP21" s="3">
        <v>740121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45210.744513888887</v>
      </c>
      <c r="D22">
        <v>328</v>
      </c>
      <c r="E22" t="s">
        <v>13</v>
      </c>
      <c r="F22">
        <v>0</v>
      </c>
      <c r="G22">
        <v>6.0339999999999998</v>
      </c>
      <c r="H22" s="3">
        <v>3969</v>
      </c>
      <c r="I22">
        <v>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45210.744513888887</v>
      </c>
      <c r="R22">
        <v>328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45210.744513888887</v>
      </c>
      <c r="AF22">
        <v>328</v>
      </c>
      <c r="AG22" t="s">
        <v>13</v>
      </c>
      <c r="AH22">
        <v>0</v>
      </c>
      <c r="AI22">
        <v>12.154</v>
      </c>
      <c r="AJ22" s="3">
        <v>26356</v>
      </c>
      <c r="AK22">
        <v>7.0039999999999996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2.3143139399999999</v>
      </c>
      <c r="AU22" s="13">
        <f t="shared" si="1"/>
        <v>6092.3192725103991</v>
      </c>
      <c r="AW22" s="6">
        <f t="shared" si="2"/>
        <v>6.6998954212499999</v>
      </c>
      <c r="AX22" s="15">
        <f t="shared" si="3"/>
        <v>4877.6299265412799</v>
      </c>
      <c r="AZ22" s="14">
        <f t="shared" si="4"/>
        <v>7.5456029100500004</v>
      </c>
      <c r="BA22" s="16">
        <f t="shared" si="5"/>
        <v>5024.1143741526403</v>
      </c>
      <c r="BC22" s="7">
        <f t="shared" si="6"/>
        <v>3.7976233333000007</v>
      </c>
      <c r="BD22" s="8">
        <f t="shared" si="7"/>
        <v>5326.3580194572805</v>
      </c>
      <c r="BF22" s="12">
        <f t="shared" si="8"/>
        <v>2.3143139399999999</v>
      </c>
      <c r="BG22" s="13">
        <f t="shared" si="9"/>
        <v>6092.3192725103991</v>
      </c>
      <c r="BI22">
        <v>62</v>
      </c>
      <c r="BJ22" t="s">
        <v>48</v>
      </c>
      <c r="BK22" s="2">
        <v>45210.744513888887</v>
      </c>
      <c r="BL22">
        <v>328</v>
      </c>
      <c r="BM22" t="s">
        <v>13</v>
      </c>
      <c r="BN22">
        <v>0</v>
      </c>
      <c r="BO22">
        <v>2.86</v>
      </c>
      <c r="BP22" s="3">
        <v>807993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45210.765706018516</v>
      </c>
      <c r="D23">
        <v>274</v>
      </c>
      <c r="E23" t="s">
        <v>13</v>
      </c>
      <c r="F23">
        <v>0</v>
      </c>
      <c r="G23">
        <v>6.0659999999999998</v>
      </c>
      <c r="H23" s="3">
        <v>2205</v>
      </c>
      <c r="I23">
        <v>-3.0000000000000001E-3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45210.765706018516</v>
      </c>
      <c r="R23">
        <v>274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45210.765706018516</v>
      </c>
      <c r="AF23">
        <v>274</v>
      </c>
      <c r="AG23" t="s">
        <v>13</v>
      </c>
      <c r="AH23">
        <v>0</v>
      </c>
      <c r="AI23">
        <v>11.972</v>
      </c>
      <c r="AJ23" s="3">
        <v>239891</v>
      </c>
      <c r="AK23">
        <v>59.118000000000002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4.8386684999999998</v>
      </c>
      <c r="AU23" s="13">
        <f t="shared" si="1"/>
        <v>55290.300102067107</v>
      </c>
      <c r="AW23" s="6">
        <f t="shared" si="2"/>
        <v>1.6968430312499994</v>
      </c>
      <c r="AX23" s="15">
        <f t="shared" si="3"/>
        <v>40898.352780629633</v>
      </c>
      <c r="AZ23" s="14">
        <f t="shared" si="4"/>
        <v>1.4329606512499993</v>
      </c>
      <c r="BA23" s="16">
        <f t="shared" si="5"/>
        <v>44927.575730014942</v>
      </c>
      <c r="BC23" s="7">
        <f t="shared" si="6"/>
        <v>0.74240673249999989</v>
      </c>
      <c r="BD23" s="8">
        <f t="shared" si="7"/>
        <v>48013.152603196882</v>
      </c>
      <c r="BF23" s="12">
        <f t="shared" si="8"/>
        <v>4.8386684999999998</v>
      </c>
      <c r="BG23" s="13">
        <f t="shared" si="9"/>
        <v>55290.300102067107</v>
      </c>
      <c r="BI23">
        <v>63</v>
      </c>
      <c r="BJ23" t="s">
        <v>49</v>
      </c>
      <c r="BK23" s="2">
        <v>45210.765706018516</v>
      </c>
      <c r="BL23">
        <v>274</v>
      </c>
      <c r="BM23" t="s">
        <v>13</v>
      </c>
      <c r="BN23">
        <v>0</v>
      </c>
      <c r="BO23">
        <v>2.8679999999999999</v>
      </c>
      <c r="BP23" s="3">
        <v>821640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45210.786921296298</v>
      </c>
      <c r="D24">
        <v>270</v>
      </c>
      <c r="E24" t="s">
        <v>13</v>
      </c>
      <c r="F24">
        <v>0</v>
      </c>
      <c r="G24">
        <v>6.0350000000000001</v>
      </c>
      <c r="H24" s="3">
        <v>4549</v>
      </c>
      <c r="I24">
        <v>2E-3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45210.786921296298</v>
      </c>
      <c r="R24">
        <v>270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45210.786921296298</v>
      </c>
      <c r="AF24">
        <v>270</v>
      </c>
      <c r="AG24" t="s">
        <v>13</v>
      </c>
      <c r="AH24">
        <v>0</v>
      </c>
      <c r="AI24">
        <v>12.154999999999999</v>
      </c>
      <c r="AJ24" s="3">
        <v>26134</v>
      </c>
      <c r="AK24">
        <v>6.944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2.2184515400000002</v>
      </c>
      <c r="AU24" s="13">
        <f t="shared" si="1"/>
        <v>6043.4661054683993</v>
      </c>
      <c r="AW24" s="6">
        <f t="shared" si="2"/>
        <v>8.3737797712499997</v>
      </c>
      <c r="AX24" s="15">
        <f t="shared" si="3"/>
        <v>4837.2025715418795</v>
      </c>
      <c r="AZ24" s="14">
        <f t="shared" si="4"/>
        <v>9.4766444120500033</v>
      </c>
      <c r="BA24" s="16">
        <f t="shared" si="5"/>
        <v>4981.8574483554403</v>
      </c>
      <c r="BC24" s="7">
        <f t="shared" si="6"/>
        <v>4.9997112653000002</v>
      </c>
      <c r="BD24" s="8">
        <f t="shared" si="7"/>
        <v>5280.76799840288</v>
      </c>
      <c r="BF24" s="12">
        <f t="shared" si="8"/>
        <v>2.2184515400000002</v>
      </c>
      <c r="BG24" s="13">
        <f t="shared" si="9"/>
        <v>6043.4661054683993</v>
      </c>
      <c r="BI24">
        <v>64</v>
      </c>
      <c r="BJ24" t="s">
        <v>50</v>
      </c>
      <c r="BK24" s="2">
        <v>45210.786921296298</v>
      </c>
      <c r="BL24">
        <v>270</v>
      </c>
      <c r="BM24" t="s">
        <v>13</v>
      </c>
      <c r="BN24">
        <v>0</v>
      </c>
      <c r="BO24">
        <v>2.8650000000000002</v>
      </c>
      <c r="BP24" s="3">
        <v>736941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45210.808182870373</v>
      </c>
      <c r="D25">
        <v>371</v>
      </c>
      <c r="E25" t="s">
        <v>13</v>
      </c>
      <c r="F25">
        <v>0</v>
      </c>
      <c r="G25">
        <v>5.8360000000000003</v>
      </c>
      <c r="H25" s="3">
        <v>42643521</v>
      </c>
      <c r="I25">
        <v>100.26300000000001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45210.808182870373</v>
      </c>
      <c r="R25">
        <v>371</v>
      </c>
      <c r="S25" t="s">
        <v>13</v>
      </c>
      <c r="T25">
        <v>0</v>
      </c>
      <c r="U25">
        <v>5.8150000000000004</v>
      </c>
      <c r="V25" s="3">
        <v>475957</v>
      </c>
      <c r="W25">
        <v>116.58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45210.808182870373</v>
      </c>
      <c r="AF25">
        <v>371</v>
      </c>
      <c r="AG25" t="s">
        <v>13</v>
      </c>
      <c r="AH25">
        <v>0</v>
      </c>
      <c r="AI25">
        <v>12.092000000000001</v>
      </c>
      <c r="AJ25" s="3">
        <v>76267</v>
      </c>
      <c r="AK25">
        <v>20.167000000000002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116520.26918301999</v>
      </c>
      <c r="AU25" s="13">
        <f t="shared" si="1"/>
        <v>16876.434698679903</v>
      </c>
      <c r="AW25" s="6">
        <f t="shared" si="2"/>
        <v>91687.901991313978</v>
      </c>
      <c r="AX25" s="15">
        <f t="shared" si="3"/>
        <v>13809.620347509472</v>
      </c>
      <c r="AZ25" s="14">
        <f t="shared" si="4"/>
        <v>117774.91602841057</v>
      </c>
      <c r="BA25" s="16">
        <f t="shared" si="5"/>
        <v>14483.81358500086</v>
      </c>
      <c r="BC25" s="7">
        <f t="shared" si="6"/>
        <v>113445.52512384637</v>
      </c>
      <c r="BD25" s="8">
        <f t="shared" si="7"/>
        <v>15512.247857024719</v>
      </c>
      <c r="BF25" s="12">
        <f t="shared" si="8"/>
        <v>116520.26918301999</v>
      </c>
      <c r="BG25" s="13">
        <f t="shared" si="9"/>
        <v>16876.434698679903</v>
      </c>
      <c r="BI25">
        <v>65</v>
      </c>
      <c r="BJ25" t="s">
        <v>51</v>
      </c>
      <c r="BK25" s="2">
        <v>45210.808182870373</v>
      </c>
      <c r="BL25">
        <v>371</v>
      </c>
      <c r="BM25" t="s">
        <v>13</v>
      </c>
      <c r="BN25">
        <v>0</v>
      </c>
      <c r="BO25">
        <v>2.8679999999999999</v>
      </c>
      <c r="BP25" s="3">
        <v>584068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45210.829375000001</v>
      </c>
      <c r="D26">
        <v>223</v>
      </c>
      <c r="E26" t="s">
        <v>13</v>
      </c>
      <c r="F26">
        <v>0</v>
      </c>
      <c r="G26">
        <v>6.0330000000000004</v>
      </c>
      <c r="H26" s="3">
        <v>4904</v>
      </c>
      <c r="I26">
        <v>3.0000000000000001E-3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45210.829375000001</v>
      </c>
      <c r="R26">
        <v>223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45210.829375000001</v>
      </c>
      <c r="AF26">
        <v>223</v>
      </c>
      <c r="AG26" t="s">
        <v>13</v>
      </c>
      <c r="AH26">
        <v>0</v>
      </c>
      <c r="AI26">
        <v>12.163</v>
      </c>
      <c r="AJ26" s="3">
        <v>25368</v>
      </c>
      <c r="AK26">
        <v>6.7370000000000001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2.3390166400000005</v>
      </c>
      <c r="AU26" s="13">
        <f t="shared" si="1"/>
        <v>5874.5554931135994</v>
      </c>
      <c r="AW26" s="6">
        <f t="shared" si="2"/>
        <v>9.4053658399999982</v>
      </c>
      <c r="AX26" s="15">
        <f t="shared" si="3"/>
        <v>4697.66248143552</v>
      </c>
      <c r="AZ26" s="14">
        <f t="shared" si="4"/>
        <v>10.639339932799999</v>
      </c>
      <c r="BA26" s="16">
        <f t="shared" si="5"/>
        <v>4836.0397140057603</v>
      </c>
      <c r="BC26" s="7">
        <f t="shared" si="6"/>
        <v>5.7837006848000012</v>
      </c>
      <c r="BD26" s="8">
        <f t="shared" si="7"/>
        <v>5123.4425759795204</v>
      </c>
      <c r="BF26" s="12">
        <f t="shared" si="8"/>
        <v>2.3390166400000005</v>
      </c>
      <c r="BG26" s="13">
        <f t="shared" si="9"/>
        <v>5874.5554931135994</v>
      </c>
      <c r="BI26">
        <v>66</v>
      </c>
      <c r="BJ26" t="s">
        <v>52</v>
      </c>
      <c r="BK26" s="2">
        <v>45210.829375000001</v>
      </c>
      <c r="BL26">
        <v>223</v>
      </c>
      <c r="BM26" t="s">
        <v>13</v>
      </c>
      <c r="BN26">
        <v>0</v>
      </c>
      <c r="BO26">
        <v>2.8650000000000002</v>
      </c>
      <c r="BP26" s="3">
        <v>833361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45210.850590277776</v>
      </c>
      <c r="D27">
        <v>363</v>
      </c>
      <c r="E27" t="s">
        <v>13</v>
      </c>
      <c r="F27">
        <v>0</v>
      </c>
      <c r="G27">
        <v>6.0119999999999996</v>
      </c>
      <c r="H27" s="3">
        <v>712099</v>
      </c>
      <c r="I27">
        <v>1.522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45210.850590277776</v>
      </c>
      <c r="R27">
        <v>363</v>
      </c>
      <c r="S27" t="s">
        <v>13</v>
      </c>
      <c r="T27">
        <v>0</v>
      </c>
      <c r="U27">
        <v>5.9610000000000003</v>
      </c>
      <c r="V27" s="3">
        <v>6331</v>
      </c>
      <c r="W27">
        <v>1.5960000000000001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45210.850590277776</v>
      </c>
      <c r="AF27">
        <v>363</v>
      </c>
      <c r="AG27" t="s">
        <v>13</v>
      </c>
      <c r="AH27">
        <v>0</v>
      </c>
      <c r="AI27">
        <v>12.173</v>
      </c>
      <c r="AJ27" s="3">
        <v>17139</v>
      </c>
      <c r="AK27">
        <v>4.492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1526.1402792641013</v>
      </c>
      <c r="AU27" s="13">
        <f t="shared" si="1"/>
        <v>4026.2187590919002</v>
      </c>
      <c r="AW27" s="6">
        <f t="shared" si="2"/>
        <v>1761.8885679278851</v>
      </c>
      <c r="AX27" s="15">
        <f t="shared" si="3"/>
        <v>3193.9622062008298</v>
      </c>
      <c r="AZ27" s="14">
        <f t="shared" si="4"/>
        <v>1908.5639630707301</v>
      </c>
      <c r="BA27" s="16">
        <f t="shared" si="5"/>
        <v>3268.3425010805404</v>
      </c>
      <c r="BC27" s="7">
        <f t="shared" si="6"/>
        <v>1790.4133193478199</v>
      </c>
      <c r="BD27" s="8">
        <f t="shared" si="7"/>
        <v>3431.4349194080801</v>
      </c>
      <c r="BF27" s="12">
        <f t="shared" si="8"/>
        <v>1526.1402792641013</v>
      </c>
      <c r="BG27" s="13">
        <f t="shared" si="9"/>
        <v>4026.2187590919002</v>
      </c>
      <c r="BI27">
        <v>67</v>
      </c>
      <c r="BJ27" t="s">
        <v>53</v>
      </c>
      <c r="BK27" s="2">
        <v>45210.850590277776</v>
      </c>
      <c r="BL27">
        <v>363</v>
      </c>
      <c r="BM27" t="s">
        <v>13</v>
      </c>
      <c r="BN27">
        <v>0</v>
      </c>
      <c r="BO27">
        <v>2.86</v>
      </c>
      <c r="BP27" s="3">
        <v>942808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45210.871793981481</v>
      </c>
      <c r="D28">
        <v>317</v>
      </c>
      <c r="E28" t="s">
        <v>13</v>
      </c>
      <c r="F28">
        <v>0</v>
      </c>
      <c r="G28">
        <v>6.008</v>
      </c>
      <c r="H28" s="3">
        <v>328374</v>
      </c>
      <c r="I28">
        <v>0.69699999999999995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45210.871793981481</v>
      </c>
      <c r="R28">
        <v>317</v>
      </c>
      <c r="S28" t="s">
        <v>13</v>
      </c>
      <c r="T28">
        <v>0</v>
      </c>
      <c r="U28">
        <v>5.9619999999999997</v>
      </c>
      <c r="V28" s="3">
        <v>3335</v>
      </c>
      <c r="W28">
        <v>0.82499999999999996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45210.871793981481</v>
      </c>
      <c r="AF28">
        <v>317</v>
      </c>
      <c r="AG28" t="s">
        <v>13</v>
      </c>
      <c r="AH28">
        <v>0</v>
      </c>
      <c r="AI28">
        <v>12.170999999999999</v>
      </c>
      <c r="AJ28" s="3">
        <v>16435</v>
      </c>
      <c r="AK28">
        <v>4.2990000000000004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789.13993159990639</v>
      </c>
      <c r="AU28" s="13">
        <f t="shared" si="1"/>
        <v>3865.2231824774999</v>
      </c>
      <c r="AW28" s="6">
        <f t="shared" si="2"/>
        <v>943.88250926040882</v>
      </c>
      <c r="AX28" s="15">
        <f t="shared" si="3"/>
        <v>3064.9242439467498</v>
      </c>
      <c r="AZ28" s="14">
        <f t="shared" si="4"/>
        <v>851.81780539939166</v>
      </c>
      <c r="BA28" s="16">
        <f t="shared" si="5"/>
        <v>3134.1220240015</v>
      </c>
      <c r="BC28" s="7">
        <f t="shared" si="6"/>
        <v>759.86756536862686</v>
      </c>
      <c r="BD28" s="8">
        <f t="shared" si="7"/>
        <v>3286.5213125780001</v>
      </c>
      <c r="BF28" s="12">
        <f t="shared" si="8"/>
        <v>789.13993159990639</v>
      </c>
      <c r="BG28" s="13">
        <f t="shared" si="9"/>
        <v>3865.2231824774999</v>
      </c>
      <c r="BI28">
        <v>68</v>
      </c>
      <c r="BJ28" t="s">
        <v>54</v>
      </c>
      <c r="BK28" s="2">
        <v>45210.871793981481</v>
      </c>
      <c r="BL28">
        <v>317</v>
      </c>
      <c r="BM28" t="s">
        <v>13</v>
      </c>
      <c r="BN28">
        <v>0</v>
      </c>
      <c r="BO28">
        <v>2.847</v>
      </c>
      <c r="BP28" s="3">
        <v>1050933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45210.89298611111</v>
      </c>
      <c r="D29">
        <v>388</v>
      </c>
      <c r="E29" t="s">
        <v>13</v>
      </c>
      <c r="F29">
        <v>0</v>
      </c>
      <c r="G29">
        <v>6.0049999999999999</v>
      </c>
      <c r="H29" s="3">
        <v>284471</v>
      </c>
      <c r="I29">
        <v>0.60299999999999998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45210.89298611111</v>
      </c>
      <c r="R29">
        <v>388</v>
      </c>
      <c r="S29" t="s">
        <v>13</v>
      </c>
      <c r="T29">
        <v>0</v>
      </c>
      <c r="U29">
        <v>5.9550000000000001</v>
      </c>
      <c r="V29" s="3">
        <v>3268</v>
      </c>
      <c r="W29">
        <v>0.80800000000000005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45210.89298611111</v>
      </c>
      <c r="AF29">
        <v>388</v>
      </c>
      <c r="AG29" t="s">
        <v>13</v>
      </c>
      <c r="AH29">
        <v>0</v>
      </c>
      <c r="AI29">
        <v>12.002000000000001</v>
      </c>
      <c r="AJ29" s="3">
        <v>182664</v>
      </c>
      <c r="AK29">
        <v>46.125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704.46855825295745</v>
      </c>
      <c r="AU29" s="13">
        <f t="shared" si="1"/>
        <v>42104.197800953596</v>
      </c>
      <c r="AW29" s="6">
        <f t="shared" si="2"/>
        <v>827.94364637977583</v>
      </c>
      <c r="AX29" s="15">
        <f t="shared" si="3"/>
        <v>31806.343187038081</v>
      </c>
      <c r="AZ29" s="14">
        <f t="shared" si="4"/>
        <v>739.38630364422306</v>
      </c>
      <c r="BA29" s="16">
        <f t="shared" si="5"/>
        <v>34378.965414071041</v>
      </c>
      <c r="BC29" s="7">
        <f t="shared" si="6"/>
        <v>658.95030918780583</v>
      </c>
      <c r="BD29" s="8">
        <f t="shared" si="7"/>
        <v>36801.444986414084</v>
      </c>
      <c r="BF29" s="12">
        <f t="shared" si="8"/>
        <v>704.46855825295745</v>
      </c>
      <c r="BG29" s="13">
        <f t="shared" si="9"/>
        <v>42104.197800953596</v>
      </c>
      <c r="BI29">
        <v>69</v>
      </c>
      <c r="BJ29" t="s">
        <v>55</v>
      </c>
      <c r="BK29" s="2">
        <v>45210.89298611111</v>
      </c>
      <c r="BL29">
        <v>388</v>
      </c>
      <c r="BM29" t="s">
        <v>13</v>
      </c>
      <c r="BN29">
        <v>0</v>
      </c>
      <c r="BO29">
        <v>2.863</v>
      </c>
      <c r="BP29" s="3">
        <v>718432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45210.914166666669</v>
      </c>
      <c r="D30">
        <v>119</v>
      </c>
      <c r="E30" t="s">
        <v>13</v>
      </c>
      <c r="F30">
        <v>0</v>
      </c>
      <c r="G30">
        <v>6.0330000000000004</v>
      </c>
      <c r="H30" s="3">
        <v>4255</v>
      </c>
      <c r="I30">
        <v>2E-3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45210.914166666669</v>
      </c>
      <c r="R30">
        <v>119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45210.914166666669</v>
      </c>
      <c r="AF30">
        <v>119</v>
      </c>
      <c r="AG30" t="s">
        <v>13</v>
      </c>
      <c r="AH30">
        <v>0</v>
      </c>
      <c r="AI30">
        <v>12.16</v>
      </c>
      <c r="AJ30" s="3">
        <v>27130</v>
      </c>
      <c r="AK30">
        <v>7.2140000000000004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2.2216384999999992</v>
      </c>
      <c r="AU30" s="13">
        <f t="shared" si="1"/>
        <v>6262.2935699099999</v>
      </c>
      <c r="AW30" s="6">
        <f t="shared" si="2"/>
        <v>7.5235067812499992</v>
      </c>
      <c r="AX30" s="15">
        <f t="shared" si="3"/>
        <v>5018.5309637869996</v>
      </c>
      <c r="AZ30" s="14">
        <f t="shared" si="4"/>
        <v>8.5026788012499992</v>
      </c>
      <c r="BA30" s="16">
        <f t="shared" si="5"/>
        <v>5171.4300400060001</v>
      </c>
      <c r="BC30" s="7">
        <f t="shared" si="6"/>
        <v>4.3781596325000001</v>
      </c>
      <c r="BD30" s="8">
        <f t="shared" si="7"/>
        <v>5485.2873383119995</v>
      </c>
      <c r="BF30" s="12">
        <f t="shared" si="8"/>
        <v>2.2216384999999992</v>
      </c>
      <c r="BG30" s="13">
        <f t="shared" si="9"/>
        <v>6262.2935699099999</v>
      </c>
      <c r="BI30">
        <v>70</v>
      </c>
      <c r="BJ30" t="s">
        <v>56</v>
      </c>
      <c r="BK30" s="2">
        <v>45210.914166666669</v>
      </c>
      <c r="BL30">
        <v>119</v>
      </c>
      <c r="BM30" t="s">
        <v>13</v>
      </c>
      <c r="BN30">
        <v>0</v>
      </c>
      <c r="BO30">
        <v>2.859</v>
      </c>
      <c r="BP30" s="3">
        <v>813162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45210.935358796298</v>
      </c>
      <c r="D31">
        <v>152</v>
      </c>
      <c r="E31" t="s">
        <v>13</v>
      </c>
      <c r="F31">
        <v>0</v>
      </c>
      <c r="G31">
        <v>6.0060000000000002</v>
      </c>
      <c r="H31" s="3">
        <v>227798</v>
      </c>
      <c r="I31">
        <v>0.48099999999999998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45210.935358796298</v>
      </c>
      <c r="R31">
        <v>152</v>
      </c>
      <c r="S31" t="s">
        <v>13</v>
      </c>
      <c r="T31">
        <v>0</v>
      </c>
      <c r="U31">
        <v>5.9480000000000004</v>
      </c>
      <c r="V31" s="3">
        <v>1549</v>
      </c>
      <c r="W31">
        <v>0.36599999999999999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45210.935358796298</v>
      </c>
      <c r="AF31">
        <v>152</v>
      </c>
      <c r="AG31" t="s">
        <v>13</v>
      </c>
      <c r="AH31">
        <v>0</v>
      </c>
      <c r="AI31">
        <v>11.999000000000001</v>
      </c>
      <c r="AJ31" s="3">
        <v>184223</v>
      </c>
      <c r="AK31">
        <v>46.487000000000002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595.06293012424567</v>
      </c>
      <c r="AU31" s="13">
        <f t="shared" si="1"/>
        <v>42466.9682484839</v>
      </c>
      <c r="AW31" s="6">
        <f t="shared" si="2"/>
        <v>673.62952571017513</v>
      </c>
      <c r="AX31" s="15">
        <f t="shared" si="3"/>
        <v>32059.478801230671</v>
      </c>
      <c r="AZ31" s="14">
        <f t="shared" si="4"/>
        <v>593.56289580759642</v>
      </c>
      <c r="BA31" s="16">
        <f t="shared" si="5"/>
        <v>34667.745870766463</v>
      </c>
      <c r="BC31" s="7">
        <f t="shared" si="6"/>
        <v>528.22032805412573</v>
      </c>
      <c r="BD31" s="8">
        <f t="shared" si="7"/>
        <v>37109.093437635922</v>
      </c>
      <c r="BF31" s="12">
        <f t="shared" si="8"/>
        <v>595.06293012424567</v>
      </c>
      <c r="BG31" s="13">
        <f t="shared" si="9"/>
        <v>42466.9682484839</v>
      </c>
      <c r="BI31">
        <v>71</v>
      </c>
      <c r="BJ31" t="s">
        <v>57</v>
      </c>
      <c r="BK31" s="2">
        <v>45210.935358796298</v>
      </c>
      <c r="BL31">
        <v>152</v>
      </c>
      <c r="BM31" t="s">
        <v>13</v>
      </c>
      <c r="BN31">
        <v>0</v>
      </c>
      <c r="BO31">
        <v>2.86</v>
      </c>
      <c r="BP31" s="3">
        <v>785771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45210.956574074073</v>
      </c>
      <c r="D32">
        <v>320</v>
      </c>
      <c r="E32" t="s">
        <v>13</v>
      </c>
      <c r="F32">
        <v>0</v>
      </c>
      <c r="G32">
        <v>6.0529999999999999</v>
      </c>
      <c r="H32" s="3">
        <v>3124</v>
      </c>
      <c r="I32">
        <v>-1E-3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45210.956574074073</v>
      </c>
      <c r="R32">
        <v>320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45210.956574074073</v>
      </c>
      <c r="AF32">
        <v>320</v>
      </c>
      <c r="AG32" t="s">
        <v>13</v>
      </c>
      <c r="AH32">
        <v>0</v>
      </c>
      <c r="AI32">
        <v>11.981999999999999</v>
      </c>
      <c r="AJ32" s="3">
        <v>216433</v>
      </c>
      <c r="AK32">
        <v>53.865000000000002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3.1042030399999998</v>
      </c>
      <c r="AU32" s="13">
        <f t="shared" si="1"/>
        <v>49917.565441299899</v>
      </c>
      <c r="AW32" s="6">
        <f t="shared" si="2"/>
        <v>4.2868067399999994</v>
      </c>
      <c r="AX32" s="15">
        <f t="shared" si="3"/>
        <v>37221.157806195471</v>
      </c>
      <c r="AZ32" s="14">
        <f t="shared" si="4"/>
        <v>4.6624961608</v>
      </c>
      <c r="BA32" s="16">
        <f t="shared" si="5"/>
        <v>40616.460460868861</v>
      </c>
      <c r="BC32" s="7">
        <f t="shared" si="6"/>
        <v>2.2212649328000005</v>
      </c>
      <c r="BD32" s="8">
        <f t="shared" si="7"/>
        <v>43437.561526160724</v>
      </c>
      <c r="BF32" s="12">
        <f t="shared" si="8"/>
        <v>3.1042030399999998</v>
      </c>
      <c r="BG32" s="13">
        <f t="shared" si="9"/>
        <v>49917.565441299899</v>
      </c>
      <c r="BI32">
        <v>72</v>
      </c>
      <c r="BJ32" t="s">
        <v>58</v>
      </c>
      <c r="BK32" s="2">
        <v>45210.956574074073</v>
      </c>
      <c r="BL32">
        <v>320</v>
      </c>
      <c r="BM32" t="s">
        <v>13</v>
      </c>
      <c r="BN32">
        <v>0</v>
      </c>
      <c r="BO32">
        <v>2.867</v>
      </c>
      <c r="BP32" s="3">
        <v>816985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45210.977743055555</v>
      </c>
      <c r="D33">
        <v>416</v>
      </c>
      <c r="E33" t="s">
        <v>13</v>
      </c>
      <c r="F33">
        <v>0</v>
      </c>
      <c r="G33">
        <v>6.0049999999999999</v>
      </c>
      <c r="H33" s="3">
        <v>556017</v>
      </c>
      <c r="I33">
        <v>1.1859999999999999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45210.977743055555</v>
      </c>
      <c r="R33">
        <v>416</v>
      </c>
      <c r="S33" t="s">
        <v>13</v>
      </c>
      <c r="T33">
        <v>0</v>
      </c>
      <c r="U33">
        <v>5.9550000000000001</v>
      </c>
      <c r="V33" s="3">
        <v>5087</v>
      </c>
      <c r="W33">
        <v>1.276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45210.977743055555</v>
      </c>
      <c r="AF33">
        <v>416</v>
      </c>
      <c r="AG33" t="s">
        <v>13</v>
      </c>
      <c r="AH33">
        <v>0</v>
      </c>
      <c r="AI33">
        <v>12.159000000000001</v>
      </c>
      <c r="AJ33" s="3">
        <v>17799</v>
      </c>
      <c r="AK33">
        <v>4.673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1227.0226987802246</v>
      </c>
      <c r="AU33" s="13">
        <f t="shared" si="1"/>
        <v>4176.7415127039003</v>
      </c>
      <c r="AW33" s="6">
        <f t="shared" si="2"/>
        <v>1494.5873641193182</v>
      </c>
      <c r="AX33" s="15">
        <f t="shared" si="3"/>
        <v>3314.87878774923</v>
      </c>
      <c r="AZ33" s="14">
        <f t="shared" si="4"/>
        <v>1427.3168670714601</v>
      </c>
      <c r="BA33" s="16">
        <f t="shared" si="5"/>
        <v>3394.1595604397403</v>
      </c>
      <c r="BC33" s="7">
        <f t="shared" si="6"/>
        <v>1278.1585800085638</v>
      </c>
      <c r="BD33" s="8">
        <f t="shared" si="7"/>
        <v>3567.2684516864801</v>
      </c>
      <c r="BF33" s="12">
        <f t="shared" si="8"/>
        <v>1227.0226987802246</v>
      </c>
      <c r="BG33" s="13">
        <f t="shared" si="9"/>
        <v>4176.7415127039003</v>
      </c>
      <c r="BI33">
        <v>73</v>
      </c>
      <c r="BJ33" t="s">
        <v>59</v>
      </c>
      <c r="BK33" s="2">
        <v>45210.977743055555</v>
      </c>
      <c r="BL33">
        <v>416</v>
      </c>
      <c r="BM33" t="s">
        <v>13</v>
      </c>
      <c r="BN33">
        <v>0</v>
      </c>
      <c r="BO33">
        <v>2.859</v>
      </c>
      <c r="BP33" s="3">
        <v>826662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45210.998969907407</v>
      </c>
      <c r="D34">
        <v>98</v>
      </c>
      <c r="E34" t="s">
        <v>13</v>
      </c>
      <c r="F34">
        <v>0</v>
      </c>
      <c r="G34">
        <v>5.8390000000000004</v>
      </c>
      <c r="H34" s="3">
        <v>43036303</v>
      </c>
      <c r="I34">
        <v>101.286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45210.998969907407</v>
      </c>
      <c r="R34">
        <v>98</v>
      </c>
      <c r="S34" t="s">
        <v>13</v>
      </c>
      <c r="T34">
        <v>0</v>
      </c>
      <c r="U34">
        <v>5.82</v>
      </c>
      <c r="V34" s="3">
        <v>488514</v>
      </c>
      <c r="W34">
        <v>119.511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45210.998969907407</v>
      </c>
      <c r="AF34">
        <v>98</v>
      </c>
      <c r="AG34" t="s">
        <v>13</v>
      </c>
      <c r="AH34">
        <v>0</v>
      </c>
      <c r="AI34">
        <v>12.095000000000001</v>
      </c>
      <c r="AJ34" s="3">
        <v>80227</v>
      </c>
      <c r="AK34">
        <v>21.181999999999999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119498.92243608</v>
      </c>
      <c r="AU34" s="13">
        <f t="shared" si="1"/>
        <v>17831.980304463901</v>
      </c>
      <c r="AW34" s="6">
        <f t="shared" ref="AW34:AW37" si="10">IF(H34&lt;15000,((0.00000002125*H34^2)+(0.002705*H34)+(-4.371)),(IF(H34&lt;700000,((-0.0000000008162*H34^2)+(0.003141*H34)+(0.4702)), ((0.000000003285*V34^2)+(0.1899*V34)+(559.5)))))</f>
        <v>94112.260474123861</v>
      </c>
      <c r="AX34" s="15">
        <f t="shared" ref="AX34:AX37" si="11">((-0.00000006277*AJ34^2)+(0.1854*AJ34)+(34.83))</f>
        <v>14504.904759124671</v>
      </c>
      <c r="AZ34" s="14">
        <f t="shared" ref="AZ34:AZ37" si="12">IF(H34&lt;10000,((-0.00000005795*H34^2)+(0.003823*H34)+(-6.715)),(IF(H34&lt;700000,((-0.0000000001209*H34^2)+(0.002635*H34)+(-0.4111)), ((-0.00000002007*V34^2)+(0.2564*V34)+(286.1)))))</f>
        <v>120751.46582110631</v>
      </c>
      <c r="BA34" s="16">
        <f t="shared" ref="BA34:BA37" si="13">(-0.00000001626*AJ34^2)+(0.1912*AJ34)+(-3.858)</f>
        <v>15230.888998938461</v>
      </c>
      <c r="BC34" s="7">
        <f t="shared" ref="BC34:BC37" si="14">IF(H34&lt;10000,((0.0000001453*H34^2)+(0.0008349*H34)+(-1.805)),(IF(H34&lt;700000,((-0.00000000008054*H34^2)+(0.002348*H34)+(-2.47)), ((-0.00000001938*V34^2)+(0.2471*V34)+(226.8)))))</f>
        <v>116313.65131156152</v>
      </c>
      <c r="BD34" s="8">
        <f t="shared" ref="BD34:BD37" si="15">(-0.00000002552*AJ34^2)+(0.2067*AJ34)+(-103.7)</f>
        <v>16314.964698579919</v>
      </c>
      <c r="BF34" s="12">
        <f t="shared" si="8"/>
        <v>119498.92243608</v>
      </c>
      <c r="BG34" s="13">
        <f t="shared" si="9"/>
        <v>17831.980304463901</v>
      </c>
      <c r="BI34">
        <v>74</v>
      </c>
      <c r="BJ34" t="s">
        <v>60</v>
      </c>
      <c r="BK34" s="2">
        <v>45210.998969907407</v>
      </c>
      <c r="BL34">
        <v>98</v>
      </c>
      <c r="BM34" t="s">
        <v>13</v>
      </c>
      <c r="BN34">
        <v>0</v>
      </c>
      <c r="BO34">
        <v>2.875</v>
      </c>
      <c r="BP34" s="3">
        <v>619368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45211.020196759258</v>
      </c>
      <c r="D35">
        <v>399</v>
      </c>
      <c r="E35" t="s">
        <v>13</v>
      </c>
      <c r="F35">
        <v>0</v>
      </c>
      <c r="G35">
        <v>6.0039999999999996</v>
      </c>
      <c r="H35" s="3">
        <v>656442</v>
      </c>
      <c r="I35">
        <v>1.4019999999999999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45211.020196759258</v>
      </c>
      <c r="R35">
        <v>399</v>
      </c>
      <c r="S35" t="s">
        <v>13</v>
      </c>
      <c r="T35">
        <v>0</v>
      </c>
      <c r="U35">
        <v>5.9580000000000002</v>
      </c>
      <c r="V35" s="3">
        <v>5699</v>
      </c>
      <c r="W35">
        <v>1.4330000000000001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45211.020196759258</v>
      </c>
      <c r="AF35">
        <v>399</v>
      </c>
      <c r="AG35" t="s">
        <v>13</v>
      </c>
      <c r="AH35">
        <v>0</v>
      </c>
      <c r="AI35">
        <v>12.16</v>
      </c>
      <c r="AJ35" s="3">
        <v>16963</v>
      </c>
      <c r="AK35">
        <v>4.444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1419.5824405518294</v>
      </c>
      <c r="AU35" s="13">
        <f t="shared" si="1"/>
        <v>3986.0122493990998</v>
      </c>
      <c r="AW35" s="6">
        <f t="shared" si="10"/>
        <v>1710.6408016991031</v>
      </c>
      <c r="AX35" s="15">
        <f t="shared" si="11"/>
        <v>3161.70854872787</v>
      </c>
      <c r="AZ35" s="14">
        <f t="shared" si="12"/>
        <v>1677.2158135868924</v>
      </c>
      <c r="BA35" s="16">
        <f t="shared" si="13"/>
        <v>3234.78889282006</v>
      </c>
      <c r="BC35" s="7">
        <f t="shared" si="14"/>
        <v>1504.1498333572233</v>
      </c>
      <c r="BD35" s="8">
        <f t="shared" si="15"/>
        <v>3395.20888922312</v>
      </c>
      <c r="BF35" s="12">
        <f t="shared" si="8"/>
        <v>1419.5824405518294</v>
      </c>
      <c r="BG35" s="13">
        <f t="shared" si="9"/>
        <v>3986.0122493990998</v>
      </c>
      <c r="BI35">
        <v>75</v>
      </c>
      <c r="BJ35" t="s">
        <v>61</v>
      </c>
      <c r="BK35" s="2">
        <v>45211.020196759258</v>
      </c>
      <c r="BL35">
        <v>399</v>
      </c>
      <c r="BM35" t="s">
        <v>13</v>
      </c>
      <c r="BN35">
        <v>0</v>
      </c>
      <c r="BO35">
        <v>2.86</v>
      </c>
      <c r="BP35" s="3">
        <v>825106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45211.04142361111</v>
      </c>
      <c r="D36">
        <v>227</v>
      </c>
      <c r="E36" t="s">
        <v>13</v>
      </c>
      <c r="F36">
        <v>0</v>
      </c>
      <c r="G36">
        <v>6.0039999999999996</v>
      </c>
      <c r="H36" s="3">
        <v>287142</v>
      </c>
      <c r="I36">
        <v>0.60899999999999999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45211.04142361111</v>
      </c>
      <c r="R36">
        <v>227</v>
      </c>
      <c r="S36" t="s">
        <v>13</v>
      </c>
      <c r="T36">
        <v>0</v>
      </c>
      <c r="U36">
        <v>5.9610000000000003</v>
      </c>
      <c r="V36" s="3">
        <v>2327</v>
      </c>
      <c r="W36">
        <v>0.56599999999999995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45211.04142361111</v>
      </c>
      <c r="AF36">
        <v>227</v>
      </c>
      <c r="AG36" t="s">
        <v>13</v>
      </c>
      <c r="AH36">
        <v>0</v>
      </c>
      <c r="AI36">
        <v>12.16</v>
      </c>
      <c r="AJ36" s="3">
        <v>14132</v>
      </c>
      <c r="AK36">
        <v>3.6669999999999998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709.62190017614967</v>
      </c>
      <c r="AU36" s="13">
        <f t="shared" si="1"/>
        <v>3335.3987073136004</v>
      </c>
      <c r="AW36" s="6">
        <f t="shared" si="10"/>
        <v>835.08710091254329</v>
      </c>
      <c r="AX36" s="15">
        <f t="shared" si="11"/>
        <v>2642.3667883755197</v>
      </c>
      <c r="AZ36" s="14">
        <f t="shared" si="12"/>
        <v>746.23980114497238</v>
      </c>
      <c r="BA36" s="16">
        <f t="shared" si="13"/>
        <v>2694.9330597257599</v>
      </c>
      <c r="BC36" s="7">
        <f t="shared" si="14"/>
        <v>665.0988504616713</v>
      </c>
      <c r="BD36" s="8">
        <f t="shared" si="15"/>
        <v>2812.2877134195201</v>
      </c>
      <c r="BF36" s="12">
        <f t="shared" ref="BF36:BF37" si="16">IF(H36&lt;10000,((H36^2*0.00000054)+(H36*-0.004765)+(12.72)),(IF(H36&lt;200000,((H36^2*-0.000000001577)+(H36*0.003043)+(-10.42)),(IF(H36&lt;8000000,((H36^2*-0.0000000000186)+(H36*0.00194)+(154.1)),((V36^2*-0.00000002)+(V36*0.2565)+(-1032)))))))</f>
        <v>709.62190017614967</v>
      </c>
      <c r="BG36" s="13">
        <f t="shared" ref="BG36:BG37" si="17">IF(AJ36&lt;45000,((-0.0000004561*AJ36^2)+(0.244*AJ36)+(-21.72)),((-0.0000000409*AJ36^2)+(0.2477*AJ36)+(-1777)))</f>
        <v>3335.3987073136004</v>
      </c>
      <c r="BI36">
        <v>76</v>
      </c>
      <c r="BJ36" t="s">
        <v>62</v>
      </c>
      <c r="BK36" s="2">
        <v>45211.04142361111</v>
      </c>
      <c r="BL36">
        <v>227</v>
      </c>
      <c r="BM36" t="s">
        <v>13</v>
      </c>
      <c r="BN36">
        <v>0</v>
      </c>
      <c r="BO36">
        <v>2.86</v>
      </c>
      <c r="BP36" s="3">
        <v>796950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45211.062650462962</v>
      </c>
      <c r="D37">
        <v>345</v>
      </c>
      <c r="E37" t="s">
        <v>13</v>
      </c>
      <c r="F37">
        <v>0</v>
      </c>
      <c r="G37">
        <v>6.0049999999999999</v>
      </c>
      <c r="H37" s="3">
        <v>286041</v>
      </c>
      <c r="I37">
        <v>0.60599999999999998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45211.062650462962</v>
      </c>
      <c r="R37">
        <v>345</v>
      </c>
      <c r="S37" t="s">
        <v>13</v>
      </c>
      <c r="T37">
        <v>0</v>
      </c>
      <c r="U37">
        <v>5.9480000000000004</v>
      </c>
      <c r="V37" s="3">
        <v>2289</v>
      </c>
      <c r="W37">
        <v>0.55600000000000005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45211.062650462962</v>
      </c>
      <c r="AF37">
        <v>345</v>
      </c>
      <c r="AG37" t="s">
        <v>13</v>
      </c>
      <c r="AH37">
        <v>0</v>
      </c>
      <c r="AI37">
        <v>12.166</v>
      </c>
      <c r="AJ37" s="3">
        <v>14441</v>
      </c>
      <c r="AK37">
        <v>3.7519999999999998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ref="AT37" si="18">IF(H37&lt;10000,((H37^2*0.00000054)+(H37*-0.004765)+(12.72)),(IF(H37&lt;200000,((H37^2*-0.000000001577)+(H37*0.003043)+(-10.42)),(IF(H37&lt;8000000,((H37^2*-0.0000000000186)+(H37*0.00194)+(154.1)),((V37^2*-0.00000002)+(V37*0.2565)+(-1032)))))))</f>
        <v>707.49769816153344</v>
      </c>
      <c r="AU37" s="13">
        <f t="shared" ref="AU37" si="19">IF(AJ37&lt;45000,((-0.0000004561*AJ37^2)+(0.244*AJ37)+(-21.72)),((-0.0000000409*AJ37^2)+(0.2477*AJ37)+(-1777)))</f>
        <v>3406.7677744159</v>
      </c>
      <c r="AW37" s="6">
        <f t="shared" si="10"/>
        <v>832.14394290556777</v>
      </c>
      <c r="AX37" s="15">
        <f t="shared" si="11"/>
        <v>2699.10118846763</v>
      </c>
      <c r="AZ37" s="14">
        <f t="shared" si="12"/>
        <v>743.41496304996713</v>
      </c>
      <c r="BA37" s="16">
        <f t="shared" si="13"/>
        <v>2753.8702992589401</v>
      </c>
      <c r="BC37" s="7">
        <f t="shared" si="14"/>
        <v>662.56452920053209</v>
      </c>
      <c r="BD37" s="8">
        <f t="shared" si="15"/>
        <v>2875.9326958848801</v>
      </c>
      <c r="BF37" s="12">
        <f t="shared" si="16"/>
        <v>707.49769816153344</v>
      </c>
      <c r="BG37" s="13">
        <f t="shared" si="17"/>
        <v>3406.7677744159</v>
      </c>
      <c r="BI37">
        <v>77</v>
      </c>
      <c r="BJ37" t="s">
        <v>63</v>
      </c>
      <c r="BK37" s="2">
        <v>45211.062650462962</v>
      </c>
      <c r="BL37">
        <v>345</v>
      </c>
      <c r="BM37" t="s">
        <v>13</v>
      </c>
      <c r="BN37">
        <v>0</v>
      </c>
      <c r="BO37">
        <v>2.855</v>
      </c>
      <c r="BP37" s="3">
        <v>881315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2023-10-12T12:57:09Z</dcterms:modified>
</cp:coreProperties>
</file>