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30148A16-2B28-4EB9-BEC4-BD6451884DDC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</calcChain>
</file>

<file path=xl/sharedStrings.xml><?xml version="1.0" encoding="utf-8"?>
<sst xmlns="http://schemas.openxmlformats.org/spreadsheetml/2006/main" count="833" uniqueCount="66">
  <si>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</si>
  <si>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</si>
  <si>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</si>
  <si>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</si>
  <si>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</si>
  <si>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</si>
  <si>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</si>
  <si>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</si>
  <si>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</si>
  <si>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</si>
  <si>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</si>
  <si>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</si>
  <si>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</si>
  <si>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</si>
  <si>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</si>
  <si>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</si>
  <si>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</si>
  <si>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</si>
  <si>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</si>
  <si>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</si>
  <si>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</si>
  <si>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</si>
  <si>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</si>
  <si>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</si>
  <si>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</si>
  <si>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</si>
  <si>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</si>
  <si>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</si>
  <si>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</si>
  <si>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</si>
  <si>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</si>
  <si>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</si>
  <si>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 xml:space="preserve">QC reference tank </t>
  </si>
  <si>
    <t>QC outside air</t>
  </si>
  <si>
    <t xml:space="preserve">QC spiked air </t>
  </si>
  <si>
    <t>BRN13sep23_001.gcd(Read only)</t>
  </si>
  <si>
    <t>BRN13sep23_002.gcd</t>
  </si>
  <si>
    <t>BRN13sep23_003.gcd</t>
  </si>
  <si>
    <t>BRN13sep23_004.gcd</t>
  </si>
  <si>
    <t>BRN13sep23_005.gcd</t>
  </si>
  <si>
    <t>BRN13sep23_006.gcd</t>
  </si>
  <si>
    <t>BRN13sep23_007.gcd</t>
  </si>
  <si>
    <t>BRN13sep23_008.gcd</t>
  </si>
  <si>
    <t>BRN13sep23_009.gcd</t>
  </si>
  <si>
    <t>BRN13sep23_010.gcd</t>
  </si>
  <si>
    <t>BRN13sep23_011.gcd</t>
  </si>
  <si>
    <t>BRN13sep23_012.gcd</t>
  </si>
  <si>
    <t>BRN13sep23_013.gcd</t>
  </si>
  <si>
    <t>BRN13sep23_014.gcd</t>
  </si>
  <si>
    <t>BRN13sep23_015.gcd</t>
  </si>
  <si>
    <t>BRN13sep23_016.gcd</t>
  </si>
  <si>
    <t>BRN13sep23_017.gcd</t>
  </si>
  <si>
    <t>BRN13sep23_018.gcd</t>
  </si>
  <si>
    <t>BRN13sep23_019.gcd</t>
  </si>
  <si>
    <t>BRN13sep23_020.gcd</t>
  </si>
  <si>
    <t>BRN13sep23_021.gcd</t>
  </si>
  <si>
    <t>BRN13sep23_022.gcd</t>
  </si>
  <si>
    <t>BRN13sep23_023.gcd</t>
  </si>
  <si>
    <t>BRN13sep23_024.gcd</t>
  </si>
  <si>
    <t>BRN13sep23_025.gcd</t>
  </si>
  <si>
    <t>BRN13sep23_026.gcd</t>
  </si>
  <si>
    <t>BRN13sep23_027.gcd</t>
  </si>
  <si>
    <t>BRN13sep23_028.gcd</t>
  </si>
  <si>
    <t>BRN13sep23_029.gcd</t>
  </si>
  <si>
    <t>CO2 pk swamped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</si>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</sst>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7"/>
  <sheetViews>
    <sheetView tabSelected="1" topLeftCell="W1" workbookViewId="0">
      <selection activeCell="AP32" sqref="AP3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35</v>
      </c>
      <c r="C9" s="2">
        <v>45182.447916666664</v>
      </c>
      <c r="D9" t="s">
        <v>33</v>
      </c>
      <c r="E9" t="s">
        <v>13</v>
      </c>
      <c r="F9">
        <v>0</v>
      </c>
      <c r="G9">
        <v>6.0960000000000001</v>
      </c>
      <c r="H9" s="3">
        <v>2456</v>
      </c>
      <c r="I9">
        <v>-2E-3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</v>
      </c>
      <c r="Q9" s="2">
        <v>45182.447916666664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</v>
      </c>
      <c r="AE9" s="2">
        <v>45182.447916666664</v>
      </c>
      <c r="AF9" t="s">
        <v>33</v>
      </c>
      <c r="AG9" t="s">
        <v>13</v>
      </c>
      <c r="AH9">
        <v>0</v>
      </c>
      <c r="AI9">
        <v>12.217000000000001</v>
      </c>
      <c r="AJ9" s="3">
        <v>3810</v>
      </c>
      <c r="AK9">
        <v>0.81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2" si="0">IF(H9&lt;10000,((H9^2*0.00000054)+(H9*-0.004765)+(12.72)),(IF(H9&lt;200000,((H9^2*-0.000000001577)+(H9*0.003043)+(-10.42)),(IF(H9&lt;8000000,((H9^2*-0.0000000000186)+(H9*0.00194)+(154.1)),((V9^2*-0.00000002)+(V9*0.2565)+(-1032)))))))</f>
        <v>4.2744054400000007</v>
      </c>
      <c r="AU9" s="13">
        <f t="shared" ref="AU9:AU32" si="1">IF(AJ9&lt;45000,((-0.0000004561*AJ9^2)+(0.244*AJ9)+(-21.72)),((-0.0000000409*AJ9^2)+(0.2477*AJ9)+(-1777)))</f>
        <v>901.29920678999997</v>
      </c>
      <c r="AW9" s="6">
        <f t="shared" ref="AW9:AW29" si="2">IF(H9&lt;15000,((0.00000002125*H9^2)+(0.002705*H9)+(-4.371)),(IF(H9&lt;700000,((-0.0000000008162*H9^2)+(0.003141*H9)+(0.4702)), ((0.000000003285*V9^2)+(0.1899*V9)+(559.5)))))</f>
        <v>2.4006586399999996</v>
      </c>
      <c r="AX9" s="15">
        <f t="shared" ref="AX9:AX29" si="3">((-0.00000006277*AJ9^2)+(0.1854*AJ9)+(34.83))</f>
        <v>740.29282440300005</v>
      </c>
      <c r="AZ9" s="14">
        <f t="shared" ref="AZ9:AZ29" si="4">IF(H9&lt;10000,((-0.00000005795*H9^2)+(0.003823*H9)+(-6.715)),(IF(H9&lt;700000,((-0.0000000001209*H9^2)+(0.002635*H9)+(-0.4111)), ((-0.00000002007*V9^2)+(0.2564*V9)+(286.1)))))</f>
        <v>2.3247373088000014</v>
      </c>
      <c r="BA9" s="16">
        <f t="shared" ref="BA9:BA29" si="5">(-0.00000001626*AJ9^2)+(0.1912*AJ9)+(-3.858)</f>
        <v>724.37796821400002</v>
      </c>
      <c r="BC9" s="7">
        <f t="shared" ref="BC9:BC29" si="6">IF(H9&lt;10000,((0.0000001453*H9^2)+(0.0008349*H9)+(-1.805)),(IF(H9&lt;700000,((-0.00000000008054*H9^2)+(0.002348*H9)+(-2.47)), ((-0.00000001938*V9^2)+(0.2471*V9)+(226.8)))))</f>
        <v>1.1219547008000001</v>
      </c>
      <c r="BD9" s="8">
        <f t="shared" ref="BD9:BD29" si="7">(-0.00000002552*AJ9^2)+(0.2067*AJ9)+(-103.7)</f>
        <v>683.45654912799989</v>
      </c>
      <c r="BF9" s="12">
        <f t="shared" ref="BF9:BF31" si="8">IF(H9&lt;10000,((H9^2*0.00000054)+(H9*-0.004765)+(12.72)),(IF(H9&lt;200000,((H9^2*-0.000000001577)+(H9*0.003043)+(-10.42)),(IF(H9&lt;8000000,((H9^2*-0.0000000000186)+(H9*0.00194)+(154.1)),((V9^2*-0.00000002)+(V9*0.2565)+(-1032)))))))</f>
        <v>4.2744054400000007</v>
      </c>
      <c r="BG9" s="13">
        <f t="shared" ref="BG9:BG31" si="9">IF(AJ9&lt;45000,((-0.0000004561*AJ9^2)+(0.244*AJ9)+(-21.72)),((-0.0000000409*AJ9^2)+(0.2477*AJ9)+(-1777)))</f>
        <v>901.29920678999997</v>
      </c>
      <c r="BI9">
        <v>49</v>
      </c>
      <c r="BJ9" t="s">
        <v>35</v>
      </c>
      <c r="BK9" s="2">
        <v>45182.447916666664</v>
      </c>
      <c r="BL9" t="s">
        <v>33</v>
      </c>
      <c r="BM9" t="s">
        <v>13</v>
      </c>
      <c r="BN9">
        <v>0</v>
      </c>
      <c r="BO9">
        <v>2.6989999999999998</v>
      </c>
      <c r="BP9" s="3">
        <v>5460380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36</v>
      </c>
      <c r="C10" s="2">
        <v>45182.469143518516</v>
      </c>
      <c r="D10" t="s">
        <v>34</v>
      </c>
      <c r="E10" t="s">
        <v>13</v>
      </c>
      <c r="F10">
        <v>0</v>
      </c>
      <c r="G10">
        <v>5.99</v>
      </c>
      <c r="H10" s="3">
        <v>1060423</v>
      </c>
      <c r="I10">
        <v>2.2709999999999999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</v>
      </c>
      <c r="Q10" s="2">
        <v>45182.469143518516</v>
      </c>
      <c r="R10" t="s">
        <v>34</v>
      </c>
      <c r="S10" t="s">
        <v>13</v>
      </c>
      <c r="T10">
        <v>0</v>
      </c>
      <c r="U10">
        <v>5.9429999999999996</v>
      </c>
      <c r="V10" s="3">
        <v>9195</v>
      </c>
      <c r="W10">
        <v>2.3319999999999999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</v>
      </c>
      <c r="AE10" s="2">
        <v>45182.469143518516</v>
      </c>
      <c r="AF10" t="s">
        <v>34</v>
      </c>
      <c r="AG10" t="s">
        <v>13</v>
      </c>
      <c r="AH10">
        <v>0</v>
      </c>
      <c r="AI10">
        <v>12.16</v>
      </c>
      <c r="AJ10" s="3">
        <v>8414</v>
      </c>
      <c r="AK10">
        <v>2.089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2190.4049769359208</v>
      </c>
      <c r="AU10" s="13">
        <f t="shared" si="1"/>
        <v>1999.0062198844</v>
      </c>
      <c r="AW10" s="6">
        <f t="shared" si="2"/>
        <v>2305.9082402621252</v>
      </c>
      <c r="AX10" s="15">
        <f t="shared" si="3"/>
        <v>1590.34177299308</v>
      </c>
      <c r="AZ10" s="14">
        <f t="shared" si="4"/>
        <v>2642.0011211382498</v>
      </c>
      <c r="BA10" s="16">
        <f t="shared" si="5"/>
        <v>1603.7476668610402</v>
      </c>
      <c r="BC10" s="7">
        <f t="shared" si="6"/>
        <v>2497.2459592754999</v>
      </c>
      <c r="BD10" s="8">
        <f t="shared" si="7"/>
        <v>1633.66710149408</v>
      </c>
      <c r="BF10" s="12">
        <f t="shared" si="8"/>
        <v>2190.4049769359208</v>
      </c>
      <c r="BG10" s="13">
        <f t="shared" si="9"/>
        <v>1999.0062198844</v>
      </c>
      <c r="BI10">
        <v>50</v>
      </c>
      <c r="BJ10" t="s">
        <v>36</v>
      </c>
      <c r="BK10" s="2">
        <v>45182.469143518516</v>
      </c>
      <c r="BL10" t="s">
        <v>34</v>
      </c>
      <c r="BM10" t="s">
        <v>13</v>
      </c>
      <c r="BN10">
        <v>0</v>
      </c>
      <c r="BO10">
        <v>2.6960000000000002</v>
      </c>
      <c r="BP10" s="3">
        <v>5240885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37</v>
      </c>
      <c r="C11" s="2">
        <v>45182.49046296296</v>
      </c>
      <c r="D11" t="s">
        <v>32</v>
      </c>
      <c r="E11" t="s">
        <v>13</v>
      </c>
      <c r="F11">
        <v>0</v>
      </c>
      <c r="G11">
        <v>6.06</v>
      </c>
      <c r="H11" s="3">
        <v>3401</v>
      </c>
      <c r="I11">
        <v>0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37</v>
      </c>
      <c r="Q11" s="2">
        <v>45182.49046296296</v>
      </c>
      <c r="R11" t="s">
        <v>32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37</v>
      </c>
      <c r="AE11" s="2">
        <v>45182.49046296296</v>
      </c>
      <c r="AF11" t="s">
        <v>32</v>
      </c>
      <c r="AG11" t="s">
        <v>13</v>
      </c>
      <c r="AH11">
        <v>0</v>
      </c>
      <c r="AI11">
        <v>12.2</v>
      </c>
      <c r="AJ11" s="3">
        <v>1912</v>
      </c>
      <c r="AK11">
        <v>0.28100000000000003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2.7603075400000012</v>
      </c>
      <c r="AU11" s="13">
        <f t="shared" si="1"/>
        <v>443.14061516159995</v>
      </c>
      <c r="AW11" s="6">
        <f t="shared" si="2"/>
        <v>5.074499521249999</v>
      </c>
      <c r="AX11" s="15">
        <f t="shared" si="3"/>
        <v>389.08532894911997</v>
      </c>
      <c r="AZ11" s="14">
        <f t="shared" si="4"/>
        <v>5.6167268820499991</v>
      </c>
      <c r="BA11" s="16">
        <f t="shared" si="5"/>
        <v>361.65695760256</v>
      </c>
      <c r="BC11" s="7">
        <f t="shared" si="6"/>
        <v>2.7151510853000005</v>
      </c>
      <c r="BD11" s="8">
        <f t="shared" si="7"/>
        <v>291.41710541312</v>
      </c>
      <c r="BF11" s="12">
        <f t="shared" si="8"/>
        <v>2.7603075400000012</v>
      </c>
      <c r="BG11" s="13">
        <f t="shared" si="9"/>
        <v>443.14061516159995</v>
      </c>
      <c r="BI11">
        <v>51</v>
      </c>
      <c r="BJ11" t="s">
        <v>37</v>
      </c>
      <c r="BK11" s="2">
        <v>45182.49046296296</v>
      </c>
      <c r="BL11" t="s">
        <v>32</v>
      </c>
      <c r="BM11" t="s">
        <v>13</v>
      </c>
      <c r="BN11">
        <v>0</v>
      </c>
      <c r="BO11">
        <v>2.726</v>
      </c>
      <c r="BP11" s="3">
        <v>4905903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45182.511736111112</v>
      </c>
      <c r="D12">
        <v>302</v>
      </c>
      <c r="E12" t="s">
        <v>13</v>
      </c>
      <c r="F12">
        <v>0</v>
      </c>
      <c r="G12">
        <v>6.0119999999999996</v>
      </c>
      <c r="H12" s="3">
        <v>185182</v>
      </c>
      <c r="I12">
        <v>0.39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45182.511736111112</v>
      </c>
      <c r="R12">
        <v>302</v>
      </c>
      <c r="S12" t="s">
        <v>13</v>
      </c>
      <c r="T12">
        <v>0</v>
      </c>
      <c r="U12">
        <v>5.9630000000000001</v>
      </c>
      <c r="V12" s="3">
        <v>1438</v>
      </c>
      <c r="W12">
        <v>0.33700000000000002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45182.511736111112</v>
      </c>
      <c r="AF12">
        <v>302</v>
      </c>
      <c r="AG12" t="s">
        <v>13</v>
      </c>
      <c r="AH12">
        <v>0</v>
      </c>
      <c r="AI12">
        <v>11.999000000000001</v>
      </c>
      <c r="AJ12" s="3">
        <v>179365</v>
      </c>
      <c r="AK12">
        <v>45.356999999999999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499.00975358345198</v>
      </c>
      <c r="AU12" s="13">
        <f t="shared" si="1"/>
        <v>41335.883748097498</v>
      </c>
      <c r="AW12" s="6">
        <f t="shared" si="2"/>
        <v>554.1374270561912</v>
      </c>
      <c r="AX12" s="15">
        <f t="shared" si="3"/>
        <v>31269.676911566752</v>
      </c>
      <c r="AZ12" s="14">
        <f t="shared" si="4"/>
        <v>483.3975220893085</v>
      </c>
      <c r="BA12" s="16">
        <f t="shared" si="5"/>
        <v>33767.616479561504</v>
      </c>
      <c r="BC12" s="7">
        <f t="shared" si="6"/>
        <v>429.57542826859299</v>
      </c>
      <c r="BD12" s="8">
        <f t="shared" si="7"/>
        <v>36150.021081698003</v>
      </c>
      <c r="BF12" s="12">
        <f t="shared" si="8"/>
        <v>499.00975358345198</v>
      </c>
      <c r="BG12" s="13">
        <f t="shared" si="9"/>
        <v>41335.883748097498</v>
      </c>
      <c r="BI12">
        <v>52</v>
      </c>
      <c r="BJ12" t="s">
        <v>38</v>
      </c>
      <c r="BK12" s="2">
        <v>45182.511736111112</v>
      </c>
      <c r="BL12">
        <v>302</v>
      </c>
      <c r="BM12" t="s">
        <v>13</v>
      </c>
      <c r="BN12">
        <v>0</v>
      </c>
      <c r="BO12">
        <v>2.8839999999999999</v>
      </c>
      <c r="BP12" s="3">
        <v>629489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45182.533032407409</v>
      </c>
      <c r="D13">
        <v>360</v>
      </c>
      <c r="E13" t="s">
        <v>13</v>
      </c>
      <c r="F13">
        <v>0</v>
      </c>
      <c r="G13">
        <v>5.9980000000000002</v>
      </c>
      <c r="H13" s="3">
        <v>4235957</v>
      </c>
      <c r="I13">
        <v>9.1489999999999991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45182.533032407409</v>
      </c>
      <c r="R13">
        <v>360</v>
      </c>
      <c r="S13" t="s">
        <v>13</v>
      </c>
      <c r="T13">
        <v>0</v>
      </c>
      <c r="U13">
        <v>5.952</v>
      </c>
      <c r="V13" s="3">
        <v>33051</v>
      </c>
      <c r="W13">
        <v>8.4459999999999997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45182.533032407409</v>
      </c>
      <c r="AF13">
        <v>360</v>
      </c>
      <c r="AG13" t="s">
        <v>13</v>
      </c>
      <c r="AH13">
        <v>0</v>
      </c>
      <c r="AI13">
        <v>12.1</v>
      </c>
      <c r="AJ13" s="3">
        <v>65710</v>
      </c>
      <c r="AK13">
        <v>17.442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8038.1106102712101</v>
      </c>
      <c r="AU13" s="13">
        <f t="shared" si="1"/>
        <v>14322.76881231</v>
      </c>
      <c r="AW13" s="6">
        <f t="shared" si="2"/>
        <v>6839.4733308542855</v>
      </c>
      <c r="AX13" s="15">
        <f t="shared" si="3"/>
        <v>11946.435436643</v>
      </c>
      <c r="AZ13" s="14">
        <f t="shared" si="4"/>
        <v>8738.4525621779303</v>
      </c>
      <c r="BA13" s="16">
        <f t="shared" si="5"/>
        <v>12489.686505334001</v>
      </c>
      <c r="BC13" s="7">
        <f t="shared" si="6"/>
        <v>8372.5319965126182</v>
      </c>
      <c r="BD13" s="8">
        <f t="shared" si="7"/>
        <v>13368.366639368</v>
      </c>
      <c r="BF13" s="12">
        <f t="shared" si="8"/>
        <v>8038.1106102712101</v>
      </c>
      <c r="BG13" s="13">
        <f t="shared" si="9"/>
        <v>14322.76881231</v>
      </c>
      <c r="BI13">
        <v>53</v>
      </c>
      <c r="BJ13" t="s">
        <v>39</v>
      </c>
      <c r="BK13" s="2">
        <v>45182.533032407409</v>
      </c>
      <c r="BL13">
        <v>360</v>
      </c>
      <c r="BM13" t="s">
        <v>13</v>
      </c>
      <c r="BN13">
        <v>0</v>
      </c>
      <c r="BO13">
        <v>2.875</v>
      </c>
      <c r="BP13" s="3">
        <v>748172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45182.554328703707</v>
      </c>
      <c r="D14">
        <v>356</v>
      </c>
      <c r="E14" t="s">
        <v>13</v>
      </c>
      <c r="F14">
        <v>0</v>
      </c>
      <c r="G14">
        <v>6.0129999999999999</v>
      </c>
      <c r="H14" s="3">
        <v>467444</v>
      </c>
      <c r="I14">
        <v>0.996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45182.554328703707</v>
      </c>
      <c r="R14">
        <v>356</v>
      </c>
      <c r="S14" t="s">
        <v>13</v>
      </c>
      <c r="T14">
        <v>0</v>
      </c>
      <c r="U14">
        <v>5.9610000000000003</v>
      </c>
      <c r="V14" s="3">
        <v>3648</v>
      </c>
      <c r="W14">
        <v>0.90600000000000003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45182.554328703707</v>
      </c>
      <c r="AF14">
        <v>356</v>
      </c>
      <c r="AG14" t="s">
        <v>13</v>
      </c>
      <c r="AH14">
        <v>0</v>
      </c>
      <c r="AI14">
        <v>12.163</v>
      </c>
      <c r="AJ14" s="3">
        <v>8695</v>
      </c>
      <c r="AK14">
        <v>2.1659999999999999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1056.8771875876703</v>
      </c>
      <c r="AU14" s="13">
        <f t="shared" si="1"/>
        <v>2065.3774602975</v>
      </c>
      <c r="AW14" s="6">
        <f t="shared" si="2"/>
        <v>1290.3689264223967</v>
      </c>
      <c r="AX14" s="15">
        <f t="shared" si="3"/>
        <v>1642.13739812075</v>
      </c>
      <c r="AZ14" s="14">
        <f t="shared" si="4"/>
        <v>1204.8867193198575</v>
      </c>
      <c r="BA14" s="16">
        <f t="shared" si="5"/>
        <v>1657.3966948135003</v>
      </c>
      <c r="BC14" s="7">
        <f t="shared" si="6"/>
        <v>1077.4902084468263</v>
      </c>
      <c r="BD14" s="8">
        <f t="shared" si="7"/>
        <v>1691.6271108019998</v>
      </c>
      <c r="BF14" s="12">
        <f t="shared" si="8"/>
        <v>1056.8771875876703</v>
      </c>
      <c r="BG14" s="13">
        <f t="shared" si="9"/>
        <v>2065.3774602975</v>
      </c>
      <c r="BI14">
        <v>54</v>
      </c>
      <c r="BJ14" t="s">
        <v>40</v>
      </c>
      <c r="BK14" s="2">
        <v>45182.554328703707</v>
      </c>
      <c r="BL14">
        <v>356</v>
      </c>
      <c r="BM14" t="s">
        <v>13</v>
      </c>
      <c r="BN14">
        <v>0</v>
      </c>
      <c r="BO14">
        <v>2.879</v>
      </c>
      <c r="BP14" s="3">
        <v>744015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45182.575636574074</v>
      </c>
      <c r="D15">
        <v>229</v>
      </c>
      <c r="E15" t="s">
        <v>13</v>
      </c>
      <c r="F15">
        <v>0</v>
      </c>
      <c r="G15">
        <v>6.0190000000000001</v>
      </c>
      <c r="H15" s="3">
        <v>22821</v>
      </c>
      <c r="I15">
        <v>4.1000000000000002E-2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45182.575636574074</v>
      </c>
      <c r="R15">
        <v>229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45182.575636574074</v>
      </c>
      <c r="AF15">
        <v>229</v>
      </c>
      <c r="AG15" t="s">
        <v>13</v>
      </c>
      <c r="AH15">
        <v>0</v>
      </c>
      <c r="AI15">
        <v>12.176</v>
      </c>
      <c r="AJ15" s="3">
        <v>4874</v>
      </c>
      <c r="AK15">
        <v>1.1060000000000001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58.203004489343002</v>
      </c>
      <c r="AU15" s="13">
        <f t="shared" si="1"/>
        <v>1156.7009449564</v>
      </c>
      <c r="AW15" s="6">
        <f t="shared" si="2"/>
        <v>71.725885638935807</v>
      </c>
      <c r="AX15" s="15">
        <f t="shared" si="3"/>
        <v>936.97844366348011</v>
      </c>
      <c r="AZ15" s="14">
        <f t="shared" si="4"/>
        <v>59.659270516843108</v>
      </c>
      <c r="BA15" s="16">
        <f t="shared" si="5"/>
        <v>927.66452945624007</v>
      </c>
      <c r="BC15" s="7">
        <f t="shared" si="6"/>
        <v>51.071762925777854</v>
      </c>
      <c r="BD15" s="8">
        <f t="shared" si="7"/>
        <v>903.14955004447995</v>
      </c>
      <c r="BF15" s="12">
        <f t="shared" si="8"/>
        <v>58.203004489343002</v>
      </c>
      <c r="BG15" s="13">
        <f t="shared" si="9"/>
        <v>1156.7009449564</v>
      </c>
      <c r="BI15">
        <v>55</v>
      </c>
      <c r="BJ15" t="s">
        <v>41</v>
      </c>
      <c r="BK15" s="2">
        <v>45182.575636574074</v>
      </c>
      <c r="BL15">
        <v>229</v>
      </c>
      <c r="BM15" t="s">
        <v>13</v>
      </c>
      <c r="BN15">
        <v>0</v>
      </c>
      <c r="BO15">
        <v>2.8769999999999998</v>
      </c>
      <c r="BP15" s="3">
        <v>760269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45182.596898148149</v>
      </c>
      <c r="D16">
        <v>407</v>
      </c>
      <c r="E16" t="s">
        <v>13</v>
      </c>
      <c r="F16">
        <v>0</v>
      </c>
      <c r="G16">
        <v>6.0709999999999997</v>
      </c>
      <c r="H16" s="3">
        <v>3297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45182.596898148149</v>
      </c>
      <c r="R16">
        <v>407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45182.596898148149</v>
      </c>
      <c r="AF16">
        <v>407</v>
      </c>
      <c r="AG16" t="s">
        <v>13</v>
      </c>
      <c r="AH16">
        <v>0</v>
      </c>
      <c r="AI16">
        <v>11.994</v>
      </c>
      <c r="AJ16" s="3">
        <v>198571</v>
      </c>
      <c r="AK16">
        <v>49.798000000000002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2.8797078600000017</v>
      </c>
      <c r="AU16" s="13">
        <f t="shared" si="1"/>
        <v>45796.331620523102</v>
      </c>
      <c r="AW16" s="6">
        <f t="shared" si="2"/>
        <v>4.7783769412500003</v>
      </c>
      <c r="AX16" s="15">
        <f t="shared" si="3"/>
        <v>34374.844553086434</v>
      </c>
      <c r="AZ16" s="14">
        <f t="shared" si="4"/>
        <v>5.2595023884500005</v>
      </c>
      <c r="BA16" s="16">
        <f t="shared" si="5"/>
        <v>37321.778212413345</v>
      </c>
      <c r="BC16" s="7">
        <f t="shared" si="6"/>
        <v>2.5271066677</v>
      </c>
      <c r="BD16" s="8">
        <f t="shared" si="7"/>
        <v>39934.660819113677</v>
      </c>
      <c r="BF16" s="12">
        <f t="shared" si="8"/>
        <v>2.8797078600000017</v>
      </c>
      <c r="BG16" s="13">
        <f t="shared" si="9"/>
        <v>45796.331620523102</v>
      </c>
      <c r="BI16">
        <v>56</v>
      </c>
      <c r="BJ16" t="s">
        <v>42</v>
      </c>
      <c r="BK16" s="2">
        <v>45182.596898148149</v>
      </c>
      <c r="BL16">
        <v>407</v>
      </c>
      <c r="BM16" t="s">
        <v>13</v>
      </c>
      <c r="BN16">
        <v>0</v>
      </c>
      <c r="BO16">
        <v>2.8769999999999998</v>
      </c>
      <c r="BP16" s="3">
        <v>750492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45182.618171296293</v>
      </c>
      <c r="D17">
        <v>178</v>
      </c>
      <c r="E17" t="s">
        <v>13</v>
      </c>
      <c r="F17">
        <v>0</v>
      </c>
      <c r="G17">
        <v>6.09</v>
      </c>
      <c r="H17" s="3">
        <v>3037</v>
      </c>
      <c r="I17">
        <v>-1E-3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45182.618171296293</v>
      </c>
      <c r="R17">
        <v>178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45182.618171296293</v>
      </c>
      <c r="AF17">
        <v>178</v>
      </c>
      <c r="AG17" t="s">
        <v>13</v>
      </c>
      <c r="AH17">
        <v>0</v>
      </c>
      <c r="AI17">
        <v>11.999000000000001</v>
      </c>
      <c r="AJ17" s="3">
        <v>196764</v>
      </c>
      <c r="AK17">
        <v>49.383000000000003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3.2293142600000007</v>
      </c>
      <c r="AU17" s="13">
        <f t="shared" si="1"/>
        <v>45377.955467633597</v>
      </c>
      <c r="AW17" s="6">
        <f t="shared" si="2"/>
        <v>4.040081591249999</v>
      </c>
      <c r="AX17" s="15">
        <f t="shared" si="3"/>
        <v>34084.667779642084</v>
      </c>
      <c r="AZ17" s="14">
        <f t="shared" si="4"/>
        <v>4.3609567664500002</v>
      </c>
      <c r="BA17" s="16">
        <f t="shared" si="5"/>
        <v>36987.895474223042</v>
      </c>
      <c r="BC17" s="7">
        <f t="shared" si="6"/>
        <v>2.0707468157000006</v>
      </c>
      <c r="BD17" s="8">
        <f t="shared" si="7"/>
        <v>39579.384650318083</v>
      </c>
      <c r="BF17" s="12">
        <f t="shared" si="8"/>
        <v>3.2293142600000007</v>
      </c>
      <c r="BG17" s="13">
        <f t="shared" si="9"/>
        <v>45377.955467633597</v>
      </c>
      <c r="BI17">
        <v>57</v>
      </c>
      <c r="BJ17" t="s">
        <v>43</v>
      </c>
      <c r="BK17" s="2">
        <v>45182.618171296293</v>
      </c>
      <c r="BL17">
        <v>178</v>
      </c>
      <c r="BM17" t="s">
        <v>13</v>
      </c>
      <c r="BN17">
        <v>0</v>
      </c>
      <c r="BO17">
        <v>2.883</v>
      </c>
      <c r="BP17" s="3">
        <v>772871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45182.639432870368</v>
      </c>
      <c r="D18">
        <v>181</v>
      </c>
      <c r="E18" t="s">
        <v>13</v>
      </c>
      <c r="F18">
        <v>0</v>
      </c>
      <c r="G18">
        <v>6.0149999999999997</v>
      </c>
      <c r="H18" s="3">
        <v>187727</v>
      </c>
      <c r="I18">
        <v>0.39500000000000002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45182.639432870368</v>
      </c>
      <c r="R18">
        <v>181</v>
      </c>
      <c r="S18" t="s">
        <v>13</v>
      </c>
      <c r="T18">
        <v>0</v>
      </c>
      <c r="U18">
        <v>5.9660000000000002</v>
      </c>
      <c r="V18" s="3">
        <v>1738</v>
      </c>
      <c r="W18">
        <v>0.41399999999999998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45182.639432870368</v>
      </c>
      <c r="AF18">
        <v>181</v>
      </c>
      <c r="AG18" t="s">
        <v>13</v>
      </c>
      <c r="AH18">
        <v>0</v>
      </c>
      <c r="AI18">
        <v>12.003</v>
      </c>
      <c r="AJ18" s="3">
        <v>184932</v>
      </c>
      <c r="AK18">
        <v>46.652000000000001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505.2575313637671</v>
      </c>
      <c r="AU18" s="13">
        <f t="shared" si="1"/>
        <v>42631.882754878403</v>
      </c>
      <c r="AW18" s="6">
        <f t="shared" si="2"/>
        <v>561.35665466703028</v>
      </c>
      <c r="AX18" s="15">
        <f t="shared" si="3"/>
        <v>32174.498552951525</v>
      </c>
      <c r="AZ18" s="14">
        <f t="shared" si="4"/>
        <v>489.98885653264398</v>
      </c>
      <c r="BA18" s="16">
        <f t="shared" si="5"/>
        <v>34799.050926413765</v>
      </c>
      <c r="BC18" s="7">
        <f t="shared" si="6"/>
        <v>435.47465150735428</v>
      </c>
      <c r="BD18" s="8">
        <f t="shared" si="7"/>
        <v>37248.964365195527</v>
      </c>
      <c r="BF18" s="12">
        <f t="shared" si="8"/>
        <v>505.2575313637671</v>
      </c>
      <c r="BG18" s="13">
        <f t="shared" si="9"/>
        <v>42631.882754878403</v>
      </c>
      <c r="BI18">
        <v>58</v>
      </c>
      <c r="BJ18" t="s">
        <v>44</v>
      </c>
      <c r="BK18" s="2">
        <v>45182.639432870368</v>
      </c>
      <c r="BL18">
        <v>181</v>
      </c>
      <c r="BM18" t="s">
        <v>13</v>
      </c>
      <c r="BN18">
        <v>0</v>
      </c>
      <c r="BO18">
        <v>2.88</v>
      </c>
      <c r="BP18" s="3">
        <v>725850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45182.660752314812</v>
      </c>
      <c r="D19">
        <v>405</v>
      </c>
      <c r="E19" t="s">
        <v>13</v>
      </c>
      <c r="F19">
        <v>0</v>
      </c>
      <c r="G19">
        <v>5.9930000000000003</v>
      </c>
      <c r="H19" s="3">
        <v>530427</v>
      </c>
      <c r="I19">
        <v>1.131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45182.660752314812</v>
      </c>
      <c r="R19">
        <v>405</v>
      </c>
      <c r="S19" t="s">
        <v>13</v>
      </c>
      <c r="T19">
        <v>0</v>
      </c>
      <c r="U19">
        <v>5.9429999999999996</v>
      </c>
      <c r="V19" s="3">
        <v>4945</v>
      </c>
      <c r="W19">
        <v>1.24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45182.660752314812</v>
      </c>
      <c r="AF19">
        <v>405</v>
      </c>
      <c r="AG19" t="s">
        <v>13</v>
      </c>
      <c r="AH19">
        <v>0</v>
      </c>
      <c r="AI19">
        <v>12.143000000000001</v>
      </c>
      <c r="AJ19" s="3">
        <v>10791</v>
      </c>
      <c r="AK19">
        <v>2.746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1177.8952178766806</v>
      </c>
      <c r="AU19" s="13">
        <f t="shared" si="1"/>
        <v>2558.1731248958999</v>
      </c>
      <c r="AW19" s="6">
        <f t="shared" si="2"/>
        <v>1436.9012497390702</v>
      </c>
      <c r="AX19" s="15">
        <f t="shared" si="3"/>
        <v>2028.17210460363</v>
      </c>
      <c r="AZ19" s="14">
        <f t="shared" si="4"/>
        <v>1363.2484911984241</v>
      </c>
      <c r="BA19" s="16">
        <f t="shared" si="5"/>
        <v>2057.4877932269396</v>
      </c>
      <c r="BC19" s="7">
        <f t="shared" si="6"/>
        <v>1220.3124413004223</v>
      </c>
      <c r="BD19" s="8">
        <f t="shared" si="7"/>
        <v>2123.8280062208801</v>
      </c>
      <c r="BF19" s="12">
        <f t="shared" si="8"/>
        <v>1177.8952178766806</v>
      </c>
      <c r="BG19" s="13">
        <f t="shared" si="9"/>
        <v>2558.1731248958999</v>
      </c>
      <c r="BI19">
        <v>59</v>
      </c>
      <c r="BJ19" t="s">
        <v>45</v>
      </c>
      <c r="BK19" s="2">
        <v>45182.660752314812</v>
      </c>
      <c r="BL19">
        <v>405</v>
      </c>
      <c r="BM19" t="s">
        <v>13</v>
      </c>
      <c r="BN19">
        <v>0</v>
      </c>
      <c r="BO19">
        <v>2.8519999999999999</v>
      </c>
      <c r="BP19" s="3">
        <v>866059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45182.682060185187</v>
      </c>
      <c r="D20">
        <v>386</v>
      </c>
      <c r="E20" t="s">
        <v>13</v>
      </c>
      <c r="F20">
        <v>0</v>
      </c>
      <c r="G20">
        <v>5.9989999999999997</v>
      </c>
      <c r="H20" s="3">
        <v>4682482</v>
      </c>
      <c r="I20">
        <v>10.122999999999999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45182.682060185187</v>
      </c>
      <c r="R20">
        <v>386</v>
      </c>
      <c r="S20" t="s">
        <v>13</v>
      </c>
      <c r="T20">
        <v>0</v>
      </c>
      <c r="U20">
        <v>5.9539999999999997</v>
      </c>
      <c r="V20" s="3">
        <v>37725</v>
      </c>
      <c r="W20">
        <v>9.64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45182.682060185187</v>
      </c>
      <c r="AF20">
        <v>386</v>
      </c>
      <c r="AG20" t="s">
        <v>13</v>
      </c>
      <c r="AH20">
        <v>0</v>
      </c>
      <c r="AI20">
        <v>12.109</v>
      </c>
      <c r="AJ20" s="3">
        <v>68992</v>
      </c>
      <c r="AK20">
        <v>18.292000000000002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8830.2982191459741</v>
      </c>
      <c r="AU20" s="13">
        <f t="shared" si="1"/>
        <v>15117.638650982401</v>
      </c>
      <c r="AW20" s="6">
        <f t="shared" si="2"/>
        <v>7728.1526319281256</v>
      </c>
      <c r="AX20" s="15">
        <f t="shared" si="3"/>
        <v>12527.16812406272</v>
      </c>
      <c r="AZ20" s="14">
        <f t="shared" si="4"/>
        <v>9930.2268652062503</v>
      </c>
      <c r="BA20" s="16">
        <f t="shared" si="5"/>
        <v>13110.016489999362</v>
      </c>
      <c r="BC20" s="7">
        <f t="shared" si="6"/>
        <v>9521.0663563874987</v>
      </c>
      <c r="BD20" s="8">
        <f t="shared" si="7"/>
        <v>14035.473852446719</v>
      </c>
      <c r="BF20" s="12">
        <f t="shared" si="8"/>
        <v>8830.2982191459741</v>
      </c>
      <c r="BG20" s="13">
        <f t="shared" si="9"/>
        <v>15117.638650982401</v>
      </c>
      <c r="BI20">
        <v>60</v>
      </c>
      <c r="BJ20" t="s">
        <v>46</v>
      </c>
      <c r="BK20" s="2">
        <v>45182.682060185187</v>
      </c>
      <c r="BL20">
        <v>386</v>
      </c>
      <c r="BM20" t="s">
        <v>13</v>
      </c>
      <c r="BN20">
        <v>0</v>
      </c>
      <c r="BO20">
        <v>2.8809999999999998</v>
      </c>
      <c r="BP20" s="3">
        <v>687197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45182.703368055554</v>
      </c>
      <c r="D21">
        <v>66</v>
      </c>
      <c r="E21" t="s">
        <v>13</v>
      </c>
      <c r="F21">
        <v>0</v>
      </c>
      <c r="G21">
        <v>6.0019999999999998</v>
      </c>
      <c r="H21" s="3">
        <v>23033</v>
      </c>
      <c r="I21">
        <v>4.2000000000000003E-2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45182.703368055554</v>
      </c>
      <c r="R21">
        <v>66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45182.703368055554</v>
      </c>
      <c r="AF21">
        <v>66</v>
      </c>
      <c r="AG21" t="s">
        <v>13</v>
      </c>
      <c r="AH21">
        <v>0</v>
      </c>
      <c r="AI21">
        <v>12.151999999999999</v>
      </c>
      <c r="AJ21" s="3">
        <v>6197</v>
      </c>
      <c r="AK21">
        <v>1.474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58.832790396646999</v>
      </c>
      <c r="AU21" s="13">
        <f t="shared" si="1"/>
        <v>1472.8324788150999</v>
      </c>
      <c r="AW21" s="6">
        <f t="shared" si="2"/>
        <v>72.38384331955821</v>
      </c>
      <c r="AX21" s="15">
        <f t="shared" si="3"/>
        <v>1181.3432556790699</v>
      </c>
      <c r="AZ21" s="14">
        <f t="shared" si="4"/>
        <v>60.216715242139912</v>
      </c>
      <c r="BA21" s="16">
        <f t="shared" si="5"/>
        <v>1180.3839703256601</v>
      </c>
      <c r="BC21" s="7">
        <f t="shared" si="6"/>
        <v>51.568755992571937</v>
      </c>
      <c r="BD21" s="8">
        <f t="shared" si="7"/>
        <v>1176.2398603143199</v>
      </c>
      <c r="BF21" s="12">
        <f t="shared" si="8"/>
        <v>58.832790396646999</v>
      </c>
      <c r="BG21" s="13">
        <f t="shared" si="9"/>
        <v>1472.8324788150999</v>
      </c>
      <c r="BI21">
        <v>61</v>
      </c>
      <c r="BJ21" t="s">
        <v>47</v>
      </c>
      <c r="BK21" s="2">
        <v>45182.703368055554</v>
      </c>
      <c r="BL21">
        <v>66</v>
      </c>
      <c r="BM21" t="s">
        <v>13</v>
      </c>
      <c r="BN21">
        <v>0</v>
      </c>
      <c r="BO21">
        <v>2.8580000000000001</v>
      </c>
      <c r="BP21" s="3">
        <v>766595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45182.724629629629</v>
      </c>
      <c r="D22">
        <v>79</v>
      </c>
      <c r="E22" t="s">
        <v>13</v>
      </c>
      <c r="F22">
        <v>0</v>
      </c>
      <c r="G22">
        <v>5.9080000000000004</v>
      </c>
      <c r="H22" s="3">
        <v>26035304</v>
      </c>
      <c r="I22">
        <v>58.863999999999997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45182.724629629629</v>
      </c>
      <c r="R22">
        <v>79</v>
      </c>
      <c r="S22" t="s">
        <v>13</v>
      </c>
      <c r="T22">
        <v>0</v>
      </c>
      <c r="U22">
        <v>5.8819999999999997</v>
      </c>
      <c r="V22" s="3">
        <v>273861</v>
      </c>
      <c r="W22">
        <v>68.436000000000007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45182.724629629629</v>
      </c>
      <c r="AF22">
        <v>79</v>
      </c>
      <c r="AG22" t="s">
        <v>13</v>
      </c>
      <c r="AH22">
        <v>0</v>
      </c>
      <c r="AI22">
        <v>12.074999999999999</v>
      </c>
      <c r="AJ22" s="3">
        <v>74598</v>
      </c>
      <c r="AK22">
        <v>19.738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67713.349553580003</v>
      </c>
      <c r="AU22" s="13">
        <f t="shared" si="1"/>
        <v>16473.321760396397</v>
      </c>
      <c r="AW22" s="6">
        <f t="shared" si="2"/>
        <v>52812.078398449485</v>
      </c>
      <c r="AX22" s="15">
        <f t="shared" si="3"/>
        <v>13515.992837116921</v>
      </c>
      <c r="AZ22" s="14">
        <f t="shared" si="4"/>
        <v>68998.813464267543</v>
      </c>
      <c r="BA22" s="16">
        <f t="shared" si="5"/>
        <v>14168.794950318959</v>
      </c>
      <c r="BC22" s="7">
        <f t="shared" si="6"/>
        <v>66444.356058919017</v>
      </c>
      <c r="BD22" s="8">
        <f t="shared" si="7"/>
        <v>15173.691331865919</v>
      </c>
      <c r="BF22" s="12">
        <f t="shared" si="8"/>
        <v>67713.349553580003</v>
      </c>
      <c r="BG22" s="13">
        <f t="shared" si="9"/>
        <v>16473.321760396397</v>
      </c>
      <c r="BI22">
        <v>62</v>
      </c>
      <c r="BJ22" t="s">
        <v>48</v>
      </c>
      <c r="BK22" s="2">
        <v>45182.724629629629</v>
      </c>
      <c r="BL22">
        <v>79</v>
      </c>
      <c r="BM22" t="s">
        <v>13</v>
      </c>
      <c r="BN22">
        <v>0</v>
      </c>
      <c r="BO22">
        <v>2.8839999999999999</v>
      </c>
      <c r="BP22" s="3">
        <v>617042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45182.745949074073</v>
      </c>
      <c r="D23">
        <v>14</v>
      </c>
      <c r="E23" t="s">
        <v>13</v>
      </c>
      <c r="F23">
        <v>0</v>
      </c>
      <c r="G23">
        <v>5.8819999999999997</v>
      </c>
      <c r="H23" s="3">
        <v>26047008</v>
      </c>
      <c r="I23">
        <v>58.892000000000003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45182.745949074073</v>
      </c>
      <c r="R23">
        <v>14</v>
      </c>
      <c r="S23" t="s">
        <v>13</v>
      </c>
      <c r="T23">
        <v>0</v>
      </c>
      <c r="U23">
        <v>5.8579999999999997</v>
      </c>
      <c r="V23" s="3">
        <v>285242</v>
      </c>
      <c r="W23">
        <v>71.197999999999993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45182.745949074073</v>
      </c>
      <c r="AF23">
        <v>14</v>
      </c>
      <c r="AG23" t="s">
        <v>13</v>
      </c>
      <c r="AH23">
        <v>0</v>
      </c>
      <c r="AI23">
        <v>12.079000000000001</v>
      </c>
      <c r="AJ23" s="3">
        <v>70846</v>
      </c>
      <c r="AK23">
        <v>18.771999999999998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70505.313028720004</v>
      </c>
      <c r="AU23" s="13">
        <f t="shared" si="1"/>
        <v>15566.270731215598</v>
      </c>
      <c r="AW23" s="6">
        <f t="shared" si="2"/>
        <v>54994.233250282741</v>
      </c>
      <c r="AX23" s="15">
        <f t="shared" si="3"/>
        <v>12854.625995706681</v>
      </c>
      <c r="AZ23" s="14">
        <f t="shared" si="4"/>
        <v>71789.193418820534</v>
      </c>
      <c r="BA23" s="16">
        <f t="shared" si="5"/>
        <v>13460.285728057841</v>
      </c>
      <c r="BC23" s="7">
        <f t="shared" si="6"/>
        <v>69133.283287829676</v>
      </c>
      <c r="BD23" s="8">
        <f t="shared" si="7"/>
        <v>14412.079346127679</v>
      </c>
      <c r="BF23" s="12">
        <f t="shared" si="8"/>
        <v>70505.313028720004</v>
      </c>
      <c r="BG23" s="13">
        <f t="shared" si="9"/>
        <v>15566.270731215598</v>
      </c>
      <c r="BI23">
        <v>63</v>
      </c>
      <c r="BJ23" t="s">
        <v>49</v>
      </c>
      <c r="BK23" s="2">
        <v>45182.745949074073</v>
      </c>
      <c r="BL23">
        <v>14</v>
      </c>
      <c r="BM23" t="s">
        <v>13</v>
      </c>
      <c r="BN23">
        <v>0</v>
      </c>
      <c r="BO23">
        <v>2.8650000000000002</v>
      </c>
      <c r="BP23" s="3">
        <v>604297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45182.767222222225</v>
      </c>
      <c r="D24">
        <v>287</v>
      </c>
      <c r="E24" t="s">
        <v>13</v>
      </c>
      <c r="F24">
        <v>0</v>
      </c>
      <c r="G24">
        <v>6.0419999999999998</v>
      </c>
      <c r="H24" s="3">
        <v>5762</v>
      </c>
      <c r="I24">
        <v>5.0000000000000001E-3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45182.767222222225</v>
      </c>
      <c r="R24">
        <v>287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45182.767222222225</v>
      </c>
      <c r="AF24">
        <v>287</v>
      </c>
      <c r="AG24" t="s">
        <v>13</v>
      </c>
      <c r="AH24">
        <v>0</v>
      </c>
      <c r="AI24">
        <v>11.997</v>
      </c>
      <c r="AJ24" s="3">
        <v>196107</v>
      </c>
      <c r="AK24">
        <v>49.231999999999999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3.1924177599999997</v>
      </c>
      <c r="AU24" s="13">
        <f t="shared" si="1"/>
        <v>45225.773522135903</v>
      </c>
      <c r="AW24" s="6">
        <f t="shared" si="2"/>
        <v>11.920723685</v>
      </c>
      <c r="AX24" s="15">
        <f t="shared" si="3"/>
        <v>33979.061936466271</v>
      </c>
      <c r="AZ24" s="14">
        <f t="shared" si="4"/>
        <v>13.389148680200002</v>
      </c>
      <c r="BA24" s="16">
        <f t="shared" si="5"/>
        <v>36866.474044399263</v>
      </c>
      <c r="BC24" s="7">
        <f t="shared" si="6"/>
        <v>7.8297473732</v>
      </c>
      <c r="BD24" s="8">
        <f t="shared" si="7"/>
        <v>39450.169876941523</v>
      </c>
      <c r="BF24" s="12">
        <f t="shared" si="8"/>
        <v>3.1924177599999997</v>
      </c>
      <c r="BG24" s="13">
        <f t="shared" si="9"/>
        <v>45225.773522135903</v>
      </c>
      <c r="BI24">
        <v>64</v>
      </c>
      <c r="BJ24" t="s">
        <v>50</v>
      </c>
      <c r="BK24" s="2">
        <v>45182.767222222225</v>
      </c>
      <c r="BL24">
        <v>287</v>
      </c>
      <c r="BM24" t="s">
        <v>13</v>
      </c>
      <c r="BN24">
        <v>0</v>
      </c>
      <c r="BO24">
        <v>2.8530000000000002</v>
      </c>
      <c r="BP24" s="3">
        <v>1269533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45182.788506944446</v>
      </c>
      <c r="D25">
        <v>304</v>
      </c>
      <c r="E25" t="s">
        <v>13</v>
      </c>
      <c r="F25">
        <v>0</v>
      </c>
      <c r="G25">
        <v>6.024</v>
      </c>
      <c r="H25" s="3">
        <v>29057</v>
      </c>
      <c r="I25">
        <v>5.5E-2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45182.788506944446</v>
      </c>
      <c r="R25">
        <v>304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45182.788506944446</v>
      </c>
      <c r="AF25">
        <v>304</v>
      </c>
      <c r="AG25" t="s">
        <v>13</v>
      </c>
      <c r="AH25">
        <v>0</v>
      </c>
      <c r="AI25">
        <v>12.179</v>
      </c>
      <c r="AJ25" s="3">
        <v>5591</v>
      </c>
      <c r="AK25">
        <v>1.306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76.668975314327</v>
      </c>
      <c r="AU25" s="13">
        <f t="shared" si="1"/>
        <v>1328.2266419359</v>
      </c>
      <c r="AW25" s="6">
        <f t="shared" si="2"/>
        <v>91.049111790966208</v>
      </c>
      <c r="AX25" s="15">
        <f t="shared" si="3"/>
        <v>1069.4392549316299</v>
      </c>
      <c r="AZ25" s="14">
        <f t="shared" si="4"/>
        <v>76.052018011795894</v>
      </c>
      <c r="BA25" s="16">
        <f t="shared" si="5"/>
        <v>1064.6329240909399</v>
      </c>
      <c r="BC25" s="7">
        <f t="shared" si="6"/>
        <v>65.687835333085545</v>
      </c>
      <c r="BD25" s="8">
        <f t="shared" si="7"/>
        <v>1051.16196314888</v>
      </c>
      <c r="BF25" s="12">
        <f t="shared" si="8"/>
        <v>76.668975314327</v>
      </c>
      <c r="BG25" s="13">
        <f t="shared" si="9"/>
        <v>1328.2266419359</v>
      </c>
      <c r="BI25">
        <v>65</v>
      </c>
      <c r="BJ25" t="s">
        <v>51</v>
      </c>
      <c r="BK25" s="2">
        <v>45182.788506944446</v>
      </c>
      <c r="BL25">
        <v>304</v>
      </c>
      <c r="BM25" t="s">
        <v>13</v>
      </c>
      <c r="BN25">
        <v>0</v>
      </c>
      <c r="BO25">
        <v>2.8809999999999998</v>
      </c>
      <c r="BP25" s="3">
        <v>801175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45182.80982638889</v>
      </c>
      <c r="D26">
        <v>342</v>
      </c>
      <c r="E26" t="s">
        <v>13</v>
      </c>
      <c r="F26">
        <v>0</v>
      </c>
      <c r="G26">
        <v>6.0039999999999996</v>
      </c>
      <c r="H26" s="3">
        <v>15639</v>
      </c>
      <c r="I26">
        <v>2.5999999999999999E-2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45182.80982638889</v>
      </c>
      <c r="R26">
        <v>342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45182.80982638889</v>
      </c>
      <c r="AF26">
        <v>342</v>
      </c>
      <c r="AG26" t="s">
        <v>13</v>
      </c>
      <c r="AH26">
        <v>0</v>
      </c>
      <c r="AI26">
        <v>12.2</v>
      </c>
      <c r="AJ26" s="3">
        <v>51487</v>
      </c>
      <c r="AK26">
        <v>13.722</v>
      </c>
      <c r="AL26" t="s">
        <v>14</v>
      </c>
      <c r="AM26" t="s">
        <v>14</v>
      </c>
      <c r="AN26" t="s">
        <v>14</v>
      </c>
      <c r="AO26" t="s">
        <v>14</v>
      </c>
      <c r="AQ26">
        <v>3</v>
      </c>
      <c r="AR26" t="s">
        <v>64</v>
      </c>
      <c r="AS26" s="11">
        <v>66</v>
      </c>
      <c r="AT26" s="12">
        <f t="shared" si="0"/>
        <v>36.783776987783</v>
      </c>
      <c r="AU26" s="13" t="s">
        <v>65</v>
      </c>
      <c r="AW26" s="6">
        <f t="shared" si="2"/>
        <v>49.392674174399794</v>
      </c>
      <c r="AX26" s="15">
        <f t="shared" si="3"/>
        <v>9414.1221059218697</v>
      </c>
      <c r="AZ26" s="14">
        <f t="shared" si="4"/>
        <v>40.7680954809911</v>
      </c>
      <c r="BA26" s="16">
        <f t="shared" si="5"/>
        <v>9797.3525843920615</v>
      </c>
      <c r="BC26" s="7">
        <f t="shared" si="6"/>
        <v>34.230673662026661</v>
      </c>
      <c r="BD26" s="8">
        <f t="shared" si="7"/>
        <v>10471.011646967119</v>
      </c>
      <c r="BF26" s="12">
        <f t="shared" si="8"/>
        <v>36.783776987783</v>
      </c>
      <c r="BG26" s="13">
        <f t="shared" si="9"/>
        <v>10867.907633187901</v>
      </c>
      <c r="BI26">
        <v>66</v>
      </c>
      <c r="BJ26" t="s">
        <v>52</v>
      </c>
      <c r="BK26" s="2">
        <v>45182.80982638889</v>
      </c>
      <c r="BL26">
        <v>342</v>
      </c>
      <c r="BM26" t="s">
        <v>13</v>
      </c>
      <c r="BN26">
        <v>0</v>
      </c>
      <c r="BO26">
        <v>2.8460000000000001</v>
      </c>
      <c r="BP26" s="3">
        <v>1020411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45182.831145833334</v>
      </c>
      <c r="D27">
        <v>233</v>
      </c>
      <c r="E27" t="s">
        <v>13</v>
      </c>
      <c r="F27">
        <v>0</v>
      </c>
      <c r="G27">
        <v>6.0010000000000003</v>
      </c>
      <c r="H27" s="3">
        <v>23990</v>
      </c>
      <c r="I27">
        <v>4.3999999999999997E-2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45182.831145833334</v>
      </c>
      <c r="R27">
        <v>233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45182.831145833334</v>
      </c>
      <c r="AF27">
        <v>233</v>
      </c>
      <c r="AG27" t="s">
        <v>13</v>
      </c>
      <c r="AH27">
        <v>0</v>
      </c>
      <c r="AI27">
        <v>12.144</v>
      </c>
      <c r="AJ27" s="3">
        <v>5910</v>
      </c>
      <c r="AK27">
        <v>1.3939999999999999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61.673974802299995</v>
      </c>
      <c r="AU27" s="13">
        <f t="shared" si="1"/>
        <v>1404.3892935899999</v>
      </c>
      <c r="AW27" s="6">
        <f t="shared" si="2"/>
        <v>75.353050494380014</v>
      </c>
      <c r="AX27" s="15">
        <f t="shared" si="3"/>
        <v>1128.3515631629998</v>
      </c>
      <c r="AZ27" s="14">
        <f t="shared" si="4"/>
        <v>62.732969619910001</v>
      </c>
      <c r="BA27" s="16">
        <f t="shared" si="5"/>
        <v>1125.5660690940001</v>
      </c>
      <c r="BC27" s="7">
        <f t="shared" si="6"/>
        <v>53.812167611146002</v>
      </c>
      <c r="BD27" s="8">
        <f t="shared" si="7"/>
        <v>1117.005634888</v>
      </c>
      <c r="BF27" s="12">
        <f t="shared" si="8"/>
        <v>61.673974802299995</v>
      </c>
      <c r="BG27" s="13">
        <f t="shared" si="9"/>
        <v>1404.3892935899999</v>
      </c>
      <c r="BI27">
        <v>67</v>
      </c>
      <c r="BJ27" t="s">
        <v>53</v>
      </c>
      <c r="BK27" s="2">
        <v>45182.831145833334</v>
      </c>
      <c r="BL27">
        <v>233</v>
      </c>
      <c r="BM27" t="s">
        <v>13</v>
      </c>
      <c r="BN27">
        <v>0</v>
      </c>
      <c r="BO27">
        <v>2.8540000000000001</v>
      </c>
      <c r="BP27" s="3">
        <v>861812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45182.852488425924</v>
      </c>
      <c r="D28">
        <v>133</v>
      </c>
      <c r="E28" t="s">
        <v>13</v>
      </c>
      <c r="F28">
        <v>0</v>
      </c>
      <c r="G28">
        <v>6</v>
      </c>
      <c r="H28" s="3">
        <v>426400</v>
      </c>
      <c r="I28">
        <v>0.90800000000000003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45182.852488425924</v>
      </c>
      <c r="R28">
        <v>133</v>
      </c>
      <c r="S28" t="s">
        <v>13</v>
      </c>
      <c r="T28">
        <v>0</v>
      </c>
      <c r="U28">
        <v>5.9619999999999997</v>
      </c>
      <c r="V28" s="3">
        <v>3959</v>
      </c>
      <c r="W28">
        <v>0.98599999999999999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45182.852488425924</v>
      </c>
      <c r="AF28">
        <v>133</v>
      </c>
      <c r="AG28" t="s">
        <v>13</v>
      </c>
      <c r="AH28">
        <v>0</v>
      </c>
      <c r="AI28">
        <v>12.092000000000001</v>
      </c>
      <c r="AJ28" s="3">
        <v>74652</v>
      </c>
      <c r="AK28">
        <v>19.751999999999999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977.93420454400007</v>
      </c>
      <c r="AU28" s="13">
        <f t="shared" si="1"/>
        <v>16486.3679268464</v>
      </c>
      <c r="AW28" s="6">
        <f t="shared" si="2"/>
        <v>1191.3935972480001</v>
      </c>
      <c r="AX28" s="15">
        <f t="shared" si="3"/>
        <v>13525.498542301921</v>
      </c>
      <c r="AZ28" s="14">
        <f t="shared" si="4"/>
        <v>1101.1712295360001</v>
      </c>
      <c r="BA28" s="16">
        <f t="shared" si="5"/>
        <v>14178.988702848959</v>
      </c>
      <c r="BC28" s="7">
        <f t="shared" si="6"/>
        <v>984.07366204159996</v>
      </c>
      <c r="BD28" s="8">
        <f t="shared" si="7"/>
        <v>15184.64745342592</v>
      </c>
      <c r="BF28" s="12">
        <f t="shared" si="8"/>
        <v>977.93420454400007</v>
      </c>
      <c r="BG28" s="13">
        <f t="shared" si="9"/>
        <v>16486.3679268464</v>
      </c>
      <c r="BI28">
        <v>68</v>
      </c>
      <c r="BJ28" t="s">
        <v>54</v>
      </c>
      <c r="BK28" s="2">
        <v>45182.852488425924</v>
      </c>
      <c r="BL28">
        <v>133</v>
      </c>
      <c r="BM28" t="s">
        <v>13</v>
      </c>
      <c r="BN28">
        <v>0</v>
      </c>
      <c r="BO28">
        <v>2.8639999999999999</v>
      </c>
      <c r="BP28" s="3">
        <v>741503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45182.873784722222</v>
      </c>
      <c r="D29">
        <v>298</v>
      </c>
      <c r="E29" t="s">
        <v>13</v>
      </c>
      <c r="F29">
        <v>0</v>
      </c>
      <c r="G29">
        <v>6.0570000000000004</v>
      </c>
      <c r="H29" s="3">
        <v>4548</v>
      </c>
      <c r="I29">
        <v>2E-3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45182.873784722222</v>
      </c>
      <c r="R29">
        <v>298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45182.873784722222</v>
      </c>
      <c r="AF29">
        <v>298</v>
      </c>
      <c r="AG29" t="s">
        <v>13</v>
      </c>
      <c r="AH29">
        <v>0</v>
      </c>
      <c r="AI29">
        <v>12.007</v>
      </c>
      <c r="AJ29" s="3">
        <v>182863</v>
      </c>
      <c r="AK29">
        <v>46.171999999999997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2.2183041599999989</v>
      </c>
      <c r="AU29" s="13">
        <f t="shared" si="1"/>
        <v>42150.515040147897</v>
      </c>
      <c r="AW29" s="6">
        <f t="shared" si="2"/>
        <v>8.3708814599999979</v>
      </c>
      <c r="AX29" s="15">
        <f t="shared" si="3"/>
        <v>31838.671905209878</v>
      </c>
      <c r="AZ29" s="14">
        <f t="shared" si="4"/>
        <v>9.4733485832</v>
      </c>
      <c r="BA29" s="16">
        <f t="shared" si="5"/>
        <v>34415.83146373606</v>
      </c>
      <c r="BC29" s="7">
        <f t="shared" si="6"/>
        <v>4.9975545712000002</v>
      </c>
      <c r="BD29" s="8">
        <f t="shared" si="7"/>
        <v>36840.721964855118</v>
      </c>
      <c r="BF29" s="12">
        <f t="shared" si="8"/>
        <v>2.2183041599999989</v>
      </c>
      <c r="BG29" s="13">
        <f t="shared" si="9"/>
        <v>42150.515040147897</v>
      </c>
      <c r="BI29">
        <v>69</v>
      </c>
      <c r="BJ29" t="s">
        <v>55</v>
      </c>
      <c r="BK29" s="2">
        <v>45182.873784722222</v>
      </c>
      <c r="BL29">
        <v>298</v>
      </c>
      <c r="BM29" t="s">
        <v>13</v>
      </c>
      <c r="BN29">
        <v>0</v>
      </c>
      <c r="BO29">
        <v>2.8809999999999998</v>
      </c>
      <c r="BP29" s="3">
        <v>794605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45182.89508101852</v>
      </c>
      <c r="D30">
        <v>318</v>
      </c>
      <c r="E30" t="s">
        <v>13</v>
      </c>
      <c r="F30">
        <v>0</v>
      </c>
      <c r="G30">
        <v>6.0250000000000004</v>
      </c>
      <c r="H30" s="3">
        <v>18978</v>
      </c>
      <c r="I30">
        <v>3.3000000000000002E-2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45182.89508101852</v>
      </c>
      <c r="R30">
        <v>318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45182.89508101852</v>
      </c>
      <c r="AF30">
        <v>318</v>
      </c>
      <c r="AG30" t="s">
        <v>13</v>
      </c>
      <c r="AH30">
        <v>0</v>
      </c>
      <c r="AI30">
        <v>12.192</v>
      </c>
      <c r="AJ30" s="3">
        <v>3661</v>
      </c>
      <c r="AK30">
        <v>0.76900000000000002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46.762074608732007</v>
      </c>
      <c r="AU30" s="13">
        <f t="shared" si="1"/>
        <v>865.45092773189992</v>
      </c>
      <c r="AW30" s="6">
        <f t="shared" ref="AW30:AW37" si="10">IF(H30&lt;15000,((0.00000002125*H30^2)+(0.002705*H30)+(-4.371)),(IF(H30&lt;700000,((-0.0000000008162*H30^2)+(0.003141*H30)+(0.4702)), ((0.000000003285*V30^2)+(0.1899*V30)+(559.5)))))</f>
        <v>59.7861317481592</v>
      </c>
      <c r="AX30" s="15">
        <f t="shared" ref="AX30:AX37" si="11">((-0.00000006277*AJ30^2)+(0.1854*AJ30)+(34.83))</f>
        <v>712.73809864883003</v>
      </c>
      <c r="AZ30" s="14">
        <f t="shared" ref="AZ30:AZ37" si="12">IF(H30&lt;10000,((-0.00000005795*H30^2)+(0.003823*H30)+(-6.715)),(IF(H30&lt;700000,((-0.0000000001209*H30^2)+(0.002635*H30)+(-0.4111)), ((-0.00000002007*V30^2)+(0.2564*V30)+(286.1)))))</f>
        <v>49.552386113884403</v>
      </c>
      <c r="BA30" s="16">
        <f t="shared" ref="BA30:BA37" si="13">(-0.00000001626*AJ30^2)+(0.1912*AJ30)+(-3.858)</f>
        <v>695.90726850454007</v>
      </c>
      <c r="BC30" s="7">
        <f t="shared" ref="BC30:BC37" si="14">IF(H30&lt;10000,((0.0000001453*H30^2)+(0.0008349*H30)+(-1.805)),(IF(H30&lt;700000,((-0.00000000008054*H30^2)+(0.002348*H30)+(-2.47)), ((-0.00000001938*V30^2)+(0.2471*V30)+(226.8)))))</f>
        <v>42.061336352458632</v>
      </c>
      <c r="BD30" s="8">
        <f t="shared" ref="BD30:BD37" si="15">(-0.00000002552*AJ30^2)+(0.2067*AJ30)+(-103.7)</f>
        <v>652.68665745607996</v>
      </c>
      <c r="BF30" s="12">
        <f t="shared" si="8"/>
        <v>46.762074608732007</v>
      </c>
      <c r="BG30" s="13">
        <f t="shared" si="9"/>
        <v>865.45092773189992</v>
      </c>
      <c r="BI30">
        <v>70</v>
      </c>
      <c r="BJ30" t="s">
        <v>56</v>
      </c>
      <c r="BK30" s="2">
        <v>45182.89508101852</v>
      </c>
      <c r="BL30">
        <v>318</v>
      </c>
      <c r="BM30" t="s">
        <v>13</v>
      </c>
      <c r="BN30">
        <v>0</v>
      </c>
      <c r="BO30">
        <v>2.8759999999999999</v>
      </c>
      <c r="BP30" s="3">
        <v>880901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45182.916412037041</v>
      </c>
      <c r="D31">
        <v>151</v>
      </c>
      <c r="E31" t="s">
        <v>13</v>
      </c>
      <c r="F31">
        <v>0</v>
      </c>
      <c r="G31">
        <v>6.0019999999999998</v>
      </c>
      <c r="H31" s="3">
        <v>20055</v>
      </c>
      <c r="I31">
        <v>3.5999999999999997E-2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45182.916412037041</v>
      </c>
      <c r="R31">
        <v>151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45182.916412037041</v>
      </c>
      <c r="AF31">
        <v>151</v>
      </c>
      <c r="AG31" t="s">
        <v>13</v>
      </c>
      <c r="AH31">
        <v>0</v>
      </c>
      <c r="AI31">
        <v>12.153</v>
      </c>
      <c r="AJ31" s="3">
        <v>3014</v>
      </c>
      <c r="AK31">
        <v>0.58799999999999997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49.973090829575</v>
      </c>
      <c r="AU31" s="13">
        <f t="shared" si="1"/>
        <v>709.55269820439992</v>
      </c>
      <c r="AW31" s="6">
        <f t="shared" si="10"/>
        <v>63.134676890995003</v>
      </c>
      <c r="AX31" s="15">
        <f t="shared" si="11"/>
        <v>593.05538501708008</v>
      </c>
      <c r="AZ31" s="14">
        <f t="shared" si="12"/>
        <v>52.385198654277509</v>
      </c>
      <c r="BA31" s="16">
        <f t="shared" si="13"/>
        <v>572.27109097304003</v>
      </c>
      <c r="BC31" s="7">
        <f t="shared" si="14"/>
        <v>44.586746568366493</v>
      </c>
      <c r="BD31" s="8">
        <f t="shared" si="15"/>
        <v>519.06197131807994</v>
      </c>
      <c r="BF31" s="12">
        <f t="shared" si="8"/>
        <v>49.973090829575</v>
      </c>
      <c r="BG31" s="13">
        <f t="shared" si="9"/>
        <v>709.55269820439992</v>
      </c>
      <c r="BI31">
        <v>71</v>
      </c>
      <c r="BJ31" t="s">
        <v>57</v>
      </c>
      <c r="BK31" s="2">
        <v>45182.916412037041</v>
      </c>
      <c r="BL31">
        <v>151</v>
      </c>
      <c r="BM31" t="s">
        <v>13</v>
      </c>
      <c r="BN31">
        <v>0</v>
      </c>
      <c r="BO31">
        <v>2.8530000000000002</v>
      </c>
      <c r="BP31" s="3">
        <v>884932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45182.937731481485</v>
      </c>
      <c r="D32">
        <v>201</v>
      </c>
      <c r="E32" t="s">
        <v>13</v>
      </c>
      <c r="F32">
        <v>0</v>
      </c>
      <c r="G32">
        <v>5.9939999999999998</v>
      </c>
      <c r="H32" s="3">
        <v>874032</v>
      </c>
      <c r="I32">
        <v>1.87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45182.937731481485</v>
      </c>
      <c r="R32">
        <v>201</v>
      </c>
      <c r="S32" t="s">
        <v>13</v>
      </c>
      <c r="T32">
        <v>0</v>
      </c>
      <c r="U32">
        <v>5.9429999999999996</v>
      </c>
      <c r="V32" s="3">
        <v>8461</v>
      </c>
      <c r="W32">
        <v>2.1429999999999998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45182.937731481485</v>
      </c>
      <c r="AF32">
        <v>201</v>
      </c>
      <c r="AG32" t="s">
        <v>13</v>
      </c>
      <c r="AH32">
        <v>0</v>
      </c>
      <c r="AI32">
        <v>12.05</v>
      </c>
      <c r="AJ32" s="3">
        <v>94486</v>
      </c>
      <c r="AK32">
        <v>24.800999999999998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1835.5129459713537</v>
      </c>
      <c r="AU32" s="13">
        <f t="shared" si="1"/>
        <v>21262.043188383599</v>
      </c>
      <c r="AW32" s="6">
        <f t="shared" si="10"/>
        <v>2166.4790682914854</v>
      </c>
      <c r="AX32" s="15">
        <f t="shared" si="11"/>
        <v>16992.148684617085</v>
      </c>
      <c r="AZ32" s="14">
        <f t="shared" si="12"/>
        <v>2454.06361838353</v>
      </c>
      <c r="BA32" s="16">
        <f t="shared" si="13"/>
        <v>17916.702355773039</v>
      </c>
      <c r="BC32" s="7">
        <f t="shared" si="14"/>
        <v>2316.1257144630199</v>
      </c>
      <c r="BD32" s="8">
        <f t="shared" si="15"/>
        <v>19198.723740918078</v>
      </c>
      <c r="BF32" s="12">
        <f t="shared" ref="BF32:BF37" si="16">IF(H32&lt;10000,((H32^2*0.00000054)+(H32*-0.004765)+(12.72)),(IF(H32&lt;200000,((H32^2*-0.000000001577)+(H32*0.003043)+(-10.42)),(IF(H32&lt;8000000,((H32^2*-0.0000000000186)+(H32*0.00194)+(154.1)),((V32^2*-0.00000002)+(V32*0.2565)+(-1032)))))))</f>
        <v>1835.5129459713537</v>
      </c>
      <c r="BG32" s="13">
        <f t="shared" ref="BG32:BG37" si="17">IF(AJ32&lt;45000,((-0.0000004561*AJ32^2)+(0.244*AJ32)+(-21.72)),((-0.0000000409*AJ32^2)+(0.2477*AJ32)+(-1777)))</f>
        <v>21262.043188383599</v>
      </c>
      <c r="BI32">
        <v>72</v>
      </c>
      <c r="BJ32" t="s">
        <v>58</v>
      </c>
      <c r="BK32" s="2">
        <v>45182.937731481485</v>
      </c>
      <c r="BL32">
        <v>201</v>
      </c>
      <c r="BM32" t="s">
        <v>13</v>
      </c>
      <c r="BN32">
        <v>0</v>
      </c>
      <c r="BO32">
        <v>2.847</v>
      </c>
      <c r="BP32" s="3">
        <v>961279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45182.959039351852</v>
      </c>
      <c r="D33">
        <v>94</v>
      </c>
      <c r="E33" t="s">
        <v>13</v>
      </c>
      <c r="F33">
        <v>0</v>
      </c>
      <c r="G33">
        <v>6</v>
      </c>
      <c r="H33" s="3">
        <v>35739</v>
      </c>
      <c r="I33">
        <v>6.9000000000000006E-2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45182.959039351852</v>
      </c>
      <c r="R33">
        <v>94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45182.959039351852</v>
      </c>
      <c r="AF33">
        <v>94</v>
      </c>
      <c r="AG33" t="s">
        <v>13</v>
      </c>
      <c r="AH33">
        <v>0</v>
      </c>
      <c r="AI33">
        <v>12.154</v>
      </c>
      <c r="AJ33" s="3">
        <v>9340</v>
      </c>
      <c r="AK33">
        <v>2.3450000000000002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ref="AT33:AT37" si="18">IF(H33&lt;10000,((H33^2*0.00000054)+(H33*-0.004765)+(12.72)),(IF(H33&lt;200000,((H33^2*-0.000000001577)+(H33*0.003043)+(-10.42)),(IF(H33&lt;8000000,((H33^2*-0.0000000000186)+(H33*0.00194)+(154.1)),((V33^2*-0.00000002)+(V33*0.2565)+(-1032)))))))</f>
        <v>96.319512557183003</v>
      </c>
      <c r="AU33" s="13">
        <f t="shared" ref="AU33:AU37" si="19">IF(AJ33&lt;45000,((-0.0000004561*AJ33^2)+(0.244*AJ33)+(-21.72)),((-0.0000000409*AJ33^2)+(0.2477*AJ33)+(-1777)))</f>
        <v>2217.4518428400002</v>
      </c>
      <c r="AW33" s="6">
        <f t="shared" si="10"/>
        <v>111.68388623003982</v>
      </c>
      <c r="AX33" s="15">
        <f t="shared" si="11"/>
        <v>1760.990221388</v>
      </c>
      <c r="AZ33" s="14">
        <f t="shared" si="12"/>
        <v>93.606742316971108</v>
      </c>
      <c r="BA33" s="16">
        <f t="shared" si="13"/>
        <v>1780.5315491440001</v>
      </c>
      <c r="BC33" s="7">
        <f t="shared" si="14"/>
        <v>81.342300181214654</v>
      </c>
      <c r="BD33" s="8">
        <f t="shared" si="15"/>
        <v>1824.651747488</v>
      </c>
      <c r="BF33" s="12">
        <f t="shared" si="16"/>
        <v>96.319512557183003</v>
      </c>
      <c r="BG33" s="13">
        <f t="shared" si="17"/>
        <v>2217.4518428400002</v>
      </c>
      <c r="BI33">
        <v>73</v>
      </c>
      <c r="BJ33" t="s">
        <v>59</v>
      </c>
      <c r="BK33" s="2">
        <v>45182.959039351852</v>
      </c>
      <c r="BL33">
        <v>94</v>
      </c>
      <c r="BM33" t="s">
        <v>13</v>
      </c>
      <c r="BN33">
        <v>0</v>
      </c>
      <c r="BO33">
        <v>2.8570000000000002</v>
      </c>
      <c r="BP33" s="3">
        <v>808242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45182.980312500003</v>
      </c>
      <c r="D34">
        <v>118</v>
      </c>
      <c r="E34" t="s">
        <v>13</v>
      </c>
      <c r="F34">
        <v>0</v>
      </c>
      <c r="G34">
        <v>6.0880000000000001</v>
      </c>
      <c r="H34" s="3">
        <v>2796</v>
      </c>
      <c r="I34">
        <v>-1E-3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45182.980312500003</v>
      </c>
      <c r="R34">
        <v>118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45182.980312500003</v>
      </c>
      <c r="AF34">
        <v>118</v>
      </c>
      <c r="AG34" t="s">
        <v>13</v>
      </c>
      <c r="AH34">
        <v>0</v>
      </c>
      <c r="AI34">
        <v>11.994</v>
      </c>
      <c r="AJ34" s="3">
        <v>191098</v>
      </c>
      <c r="AK34">
        <v>48.079000000000001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18"/>
        <v>3.61857264</v>
      </c>
      <c r="AU34" s="13">
        <f t="shared" si="19"/>
        <v>44064.370174796401</v>
      </c>
      <c r="AW34" s="6">
        <f t="shared" si="10"/>
        <v>3.3583043399999992</v>
      </c>
      <c r="AX34" s="15">
        <f t="shared" si="11"/>
        <v>33172.136369436928</v>
      </c>
      <c r="AZ34" s="14">
        <f t="shared" si="12"/>
        <v>3.5210771528000002</v>
      </c>
      <c r="BA34" s="16">
        <f t="shared" si="13"/>
        <v>35940.289674478961</v>
      </c>
      <c r="BC34" s="7">
        <f t="shared" si="14"/>
        <v>1.6652800047999998</v>
      </c>
      <c r="BD34" s="8">
        <f t="shared" si="15"/>
        <v>38464.305868185918</v>
      </c>
      <c r="BF34" s="12">
        <f t="shared" si="16"/>
        <v>3.61857264</v>
      </c>
      <c r="BG34" s="13">
        <f t="shared" si="17"/>
        <v>44064.370174796401</v>
      </c>
      <c r="BI34">
        <v>74</v>
      </c>
      <c r="BJ34" t="s">
        <v>60</v>
      </c>
      <c r="BK34" s="2">
        <v>45182.980312500003</v>
      </c>
      <c r="BL34">
        <v>118</v>
      </c>
      <c r="BM34" t="s">
        <v>13</v>
      </c>
      <c r="BN34">
        <v>0</v>
      </c>
      <c r="BO34">
        <v>2.879</v>
      </c>
      <c r="BP34" s="3">
        <v>808527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45183.001620370371</v>
      </c>
      <c r="D35">
        <v>86</v>
      </c>
      <c r="E35" t="s">
        <v>13</v>
      </c>
      <c r="F35">
        <v>0</v>
      </c>
      <c r="G35">
        <v>6.0270000000000001</v>
      </c>
      <c r="H35" s="3">
        <v>20882</v>
      </c>
      <c r="I35">
        <v>3.6999999999999998E-2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45183.001620370371</v>
      </c>
      <c r="R35">
        <v>86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45183.001620370371</v>
      </c>
      <c r="AF35">
        <v>86</v>
      </c>
      <c r="AG35" t="s">
        <v>13</v>
      </c>
      <c r="AH35">
        <v>0</v>
      </c>
      <c r="AI35">
        <v>12.191000000000001</v>
      </c>
      <c r="AJ35" s="3">
        <v>3941</v>
      </c>
      <c r="AK35">
        <v>0.84699999999999998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18"/>
        <v>52.436262653852005</v>
      </c>
      <c r="AU35" s="13">
        <f t="shared" si="19"/>
        <v>932.80009151589991</v>
      </c>
      <c r="AW35" s="6">
        <f t="shared" si="10"/>
        <v>65.704651522431206</v>
      </c>
      <c r="AX35" s="15">
        <f t="shared" si="11"/>
        <v>764.51648893763013</v>
      </c>
      <c r="AZ35" s="14">
        <f t="shared" si="12"/>
        <v>54.560250596988404</v>
      </c>
      <c r="BA35" s="16">
        <f t="shared" si="13"/>
        <v>749.40865811894014</v>
      </c>
      <c r="BC35" s="7">
        <f t="shared" si="14"/>
        <v>46.525815894801035</v>
      </c>
      <c r="BD35" s="8">
        <f t="shared" si="15"/>
        <v>710.5083366048799</v>
      </c>
      <c r="BF35" s="12">
        <f t="shared" si="16"/>
        <v>52.436262653852005</v>
      </c>
      <c r="BG35" s="13">
        <f t="shared" si="17"/>
        <v>932.80009151589991</v>
      </c>
      <c r="BI35">
        <v>75</v>
      </c>
      <c r="BJ35" t="s">
        <v>61</v>
      </c>
      <c r="BK35" s="2">
        <v>45183.001620370371</v>
      </c>
      <c r="BL35">
        <v>86</v>
      </c>
      <c r="BM35" t="s">
        <v>13</v>
      </c>
      <c r="BN35">
        <v>0</v>
      </c>
      <c r="BO35">
        <v>2.8879999999999999</v>
      </c>
      <c r="BP35" s="3">
        <v>701842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45183.022939814815</v>
      </c>
      <c r="D36">
        <v>325</v>
      </c>
      <c r="E36" t="s">
        <v>13</v>
      </c>
      <c r="F36">
        <v>0</v>
      </c>
      <c r="G36">
        <v>6.0270000000000001</v>
      </c>
      <c r="H36" s="3">
        <v>20207</v>
      </c>
      <c r="I36">
        <v>3.5999999999999997E-2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45183.022939814815</v>
      </c>
      <c r="R36">
        <v>325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45183.022939814815</v>
      </c>
      <c r="AF36">
        <v>325</v>
      </c>
      <c r="AG36" t="s">
        <v>13</v>
      </c>
      <c r="AH36">
        <v>0</v>
      </c>
      <c r="AI36">
        <v>12.177</v>
      </c>
      <c r="AJ36" s="3">
        <v>3629</v>
      </c>
      <c r="AK36">
        <v>0.76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8"/>
        <v>50.425975867127001</v>
      </c>
      <c r="AU36" s="13">
        <f t="shared" si="19"/>
        <v>857.74932673989997</v>
      </c>
      <c r="AW36" s="6">
        <f t="shared" si="10"/>
        <v>63.607113890646204</v>
      </c>
      <c r="AX36" s="15">
        <f t="shared" si="11"/>
        <v>706.81994163443005</v>
      </c>
      <c r="AZ36" s="14">
        <f t="shared" si="12"/>
        <v>52.784978767555906</v>
      </c>
      <c r="BA36" s="16">
        <f t="shared" si="13"/>
        <v>689.79266163734007</v>
      </c>
      <c r="BC36" s="7">
        <f t="shared" si="14"/>
        <v>44.943149677741538</v>
      </c>
      <c r="BD36" s="8">
        <f t="shared" si="15"/>
        <v>646.07821076167988</v>
      </c>
      <c r="BF36" s="12">
        <f t="shared" si="16"/>
        <v>50.425975867127001</v>
      </c>
      <c r="BG36" s="13">
        <f t="shared" si="17"/>
        <v>857.74932673989997</v>
      </c>
      <c r="BI36">
        <v>76</v>
      </c>
      <c r="BJ36" t="s">
        <v>62</v>
      </c>
      <c r="BK36" s="2">
        <v>45183.022939814815</v>
      </c>
      <c r="BL36">
        <v>325</v>
      </c>
      <c r="BM36" t="s">
        <v>13</v>
      </c>
      <c r="BN36">
        <v>0</v>
      </c>
      <c r="BO36">
        <v>2.8780000000000001</v>
      </c>
      <c r="BP36" s="3">
        <v>894243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45183.04420138889</v>
      </c>
      <c r="D37">
        <v>411</v>
      </c>
      <c r="E37" t="s">
        <v>13</v>
      </c>
      <c r="F37">
        <v>0</v>
      </c>
      <c r="G37">
        <v>6.0460000000000003</v>
      </c>
      <c r="H37" s="3">
        <v>4143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45183.04420138889</v>
      </c>
      <c r="R37">
        <v>411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45183.04420138889</v>
      </c>
      <c r="AF37">
        <v>411</v>
      </c>
      <c r="AG37" t="s">
        <v>13</v>
      </c>
      <c r="AH37">
        <v>0</v>
      </c>
      <c r="AI37">
        <v>11.997</v>
      </c>
      <c r="AJ37" s="3">
        <v>190776</v>
      </c>
      <c r="AK37">
        <v>48.003999999999998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8"/>
        <v>2.2474074599999998</v>
      </c>
      <c r="AU37" s="13">
        <f t="shared" si="19"/>
        <v>43989.6399790016</v>
      </c>
      <c r="AW37" s="6">
        <f t="shared" si="10"/>
        <v>7.2005595412499979</v>
      </c>
      <c r="AX37" s="15">
        <f t="shared" si="11"/>
        <v>33120.155983812481</v>
      </c>
      <c r="AZ37" s="14">
        <f t="shared" si="12"/>
        <v>8.1290091804500015</v>
      </c>
      <c r="BA37" s="16">
        <f t="shared" si="13"/>
        <v>35880.722659818239</v>
      </c>
      <c r="BC37" s="7">
        <f t="shared" si="14"/>
        <v>4.1479851397000003</v>
      </c>
      <c r="BD37" s="8">
        <f t="shared" si="15"/>
        <v>38400.886494868486</v>
      </c>
      <c r="BF37" s="12">
        <f t="shared" si="16"/>
        <v>2.2474074599999998</v>
      </c>
      <c r="BG37" s="13">
        <f t="shared" si="17"/>
        <v>43989.6399790016</v>
      </c>
      <c r="BI37">
        <v>77</v>
      </c>
      <c r="BJ37" t="s">
        <v>63</v>
      </c>
      <c r="BK37" s="2">
        <v>45183.04420138889</v>
      </c>
      <c r="BL37">
        <v>411</v>
      </c>
      <c r="BM37" t="s">
        <v>13</v>
      </c>
      <c r="BN37">
        <v>0</v>
      </c>
      <c r="BO37">
        <v>2.875</v>
      </c>
      <c r="BP37" s="3">
        <v>871244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2023-09-20T13:08:01Z</dcterms:modified>
</cp:coreProperties>
</file>