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1C3E2181-1762-4FCB-A32E-FD259596662C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<sst xmlns="http://schemas.openxmlformats.org/spreadsheetml/2006/main" count="909" uniqueCount="66">
  <si>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</si>
  <si>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</si>
  <si>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</si>
  <si>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</si>
  <si>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</si>
  <si>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</si>
  <si>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</si>
  <si>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</si>
  <si>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</si>
  <si>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</si>
  <si>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</si>
  <si>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</si>
  <si>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</si>
  <si>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</si>
  <si>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</si>
  <si>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</si>
  <si>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</si>
  <si>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</si>
  <si>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</si>
  <si>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</si>
  <si>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</si>
  <si>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</si>
  <si>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</si>
  <si>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</si>
  <si>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</si>
  <si>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</si>
  <si>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</si>
  <si>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</si>
  <si>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</si>
  <si>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</si>
  <si>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</si>
  <si>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</si>
  <si>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BRN15jun23_001.gcd</t>
  </si>
  <si>
    <t>QC outside air</t>
  </si>
  <si>
    <t>BRN15jun23_002.gcd</t>
  </si>
  <si>
    <t>QC spiked air new batch</t>
  </si>
  <si>
    <t>BRN15jun23_003.gcd</t>
  </si>
  <si>
    <t xml:space="preserve">QC reference tank </t>
  </si>
  <si>
    <t>BRN15jun23_004.gcd</t>
  </si>
  <si>
    <t>BRN15jun23_005.gcd</t>
  </si>
  <si>
    <t>BRN15jun23_006.gcd</t>
  </si>
  <si>
    <t>BRN15jun23_007.gcd</t>
  </si>
  <si>
    <t>BRN15jun23_008.gcd</t>
  </si>
  <si>
    <t>BRN15jun23_009.gcd</t>
  </si>
  <si>
    <t>BRN15jun23_010.gcd</t>
  </si>
  <si>
    <t>BRN15jun23_011.gcd</t>
  </si>
  <si>
    <t>BRN15jun23_012.gcd</t>
  </si>
  <si>
    <t>BRN15jun23_013.gcd</t>
  </si>
  <si>
    <t>BRN15jun23_014.gcd</t>
  </si>
  <si>
    <t>BRN15jun23_015.gcd</t>
  </si>
  <si>
    <t>BRN15jun23_016.gcd</t>
  </si>
  <si>
    <t>BRN15jun23_017.gcd</t>
  </si>
  <si>
    <t>BRN15jun23_018.gcd</t>
  </si>
  <si>
    <t>BRN15jun23_019.gcd</t>
  </si>
  <si>
    <t>BRN15jun23_020.gcd</t>
  </si>
  <si>
    <t>BRN15jun23_021.gcd</t>
  </si>
  <si>
    <t>BRN15jun23_022.gcd</t>
  </si>
  <si>
    <t>BRN15jun23_023.gcd</t>
  </si>
  <si>
    <t>BRN15jun23_024.gcd</t>
  </si>
  <si>
    <t>BRN15jun23_025.gcd</t>
  </si>
  <si>
    <t>BRN15jun23_026.gcd</t>
  </si>
  <si>
    <t>BRN15jun23_027.gcd</t>
  </si>
  <si>
    <t>BRN15jun23_028.gcd</t>
  </si>
  <si>
    <t>BRN15jun23_029.gcd</t>
  </si>
  <si>
    <t>BRN15jun23_030.gcd</t>
  </si>
  <si>
    <t>BRN15jun23_031.gcd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</si>
</sst>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F1" workbookViewId="0">
      <selection activeCell="K31" sqref="K3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32</v>
      </c>
      <c r="C9" s="2">
        <v>45092.505219907405</v>
      </c>
      <c r="D9" t="s">
        <v>33</v>
      </c>
      <c r="E9" t="s">
        <v>13</v>
      </c>
      <c r="F9">
        <v>0</v>
      </c>
      <c r="G9">
        <v>6.0659999999999998</v>
      </c>
      <c r="H9" s="3">
        <v>1652</v>
      </c>
      <c r="I9">
        <v>-4.0000000000000001E-3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32</v>
      </c>
      <c r="Q9" s="2">
        <v>45092.505219907405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32</v>
      </c>
      <c r="AE9" s="2">
        <v>45092.505219907405</v>
      </c>
      <c r="AF9" t="s">
        <v>33</v>
      </c>
      <c r="AG9" t="s">
        <v>13</v>
      </c>
      <c r="AH9">
        <v>0</v>
      </c>
      <c r="AI9">
        <v>12.234999999999999</v>
      </c>
      <c r="AJ9" s="3">
        <v>3244</v>
      </c>
      <c r="AK9">
        <v>0.65300000000000002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7" si="0">IF(H9&lt;10000,((H9^2*0.00000054)+(H9*-0.004765)+(12.72)),(IF(H9&lt;200000,((H9^2*-0.000000001577)+(H9*0.003043)+(-10.42)),(IF(H9&lt;8000000,((H9^2*-0.0000000000186)+(H9*0.00194)+(154.1)),((V9^2*-0.00000002)+(V9*0.2565)+(-1032)))))))</f>
        <v>6.3219361599999999</v>
      </c>
      <c r="AU9" s="13">
        <f t="shared" ref="AU9:AU37" si="1">IF(AJ9&lt;45000,((-0.0000004561*AJ9^2)+(0.244*AJ9)+(-21.72)),((-0.0000000409*AJ9^2)+(0.2477*AJ9)+(-1777)))</f>
        <v>765.01621523039989</v>
      </c>
      <c r="AW9" s="6">
        <f t="shared" ref="AW9:AW37" si="2">IF(H9&lt;15000,((0.00000002125*H9^2)+(0.002705*H9)+(-4.371)),(IF(H9&lt;700000,((-0.0000000008162*H9^2)+(0.003141*H9)+(0.4702)), ((0.000000003285*V9^2)+(0.1899*V9)+(559.5)))))</f>
        <v>0.15565345999999902</v>
      </c>
      <c r="AX9" s="15">
        <f t="shared" ref="AX9:AX37" si="3">((-0.00000006277*AJ9^2)+(0.1854*AJ9)+(34.83))</f>
        <v>635.60703764528</v>
      </c>
      <c r="AZ9" s="14">
        <f t="shared" ref="AZ9:AZ37" si="4">IF(H9&lt;10000,((-0.00000005795*H9^2)+(0.003823*H9)+(-6.715)),(IF(H9&lt;700000,((-0.0000000001209*H9^2)+(0.002635*H9)+(-0.4111)), ((-0.00000002007*V9^2)+(0.2564*V9)+(286.1)))))</f>
        <v>-0.55755557679999956</v>
      </c>
      <c r="BA9" s="16">
        <f t="shared" ref="BA9:BA37" si="5">(-0.00000001626*AJ9^2)+(0.1912*AJ9)+(-3.858)</f>
        <v>616.22368730464007</v>
      </c>
      <c r="BC9" s="7">
        <f t="shared" ref="BC9:BC37" si="6">IF(H9&lt;10000,((0.0000001453*H9^2)+(0.0008349*H9)+(-1.805)),(IF(H9&lt;700000,((-0.00000000008054*H9^2)+(0.002348*H9)+(-2.47)), ((-0.00000001938*V9^2)+(0.2471*V9)+(226.8)))))</f>
        <v>-2.9206388799999816E-2</v>
      </c>
      <c r="BD9" s="8">
        <f t="shared" ref="BD9:BD37" si="7">(-0.00000002552*AJ9^2)+(0.2067*AJ9)+(-103.7)</f>
        <v>566.56623936127994</v>
      </c>
      <c r="BF9" s="12">
        <f t="shared" ref="BF9:BF37" si="8">IF(H9&lt;10000,((H9^2*0.00000054)+(H9*-0.004765)+(12.72)),(IF(H9&lt;200000,((H9^2*-0.000000001577)+(H9*0.003043)+(-10.42)),(IF(H9&lt;8000000,((H9^2*-0.0000000000186)+(H9*0.00194)+(154.1)),((V9^2*-0.00000002)+(V9*0.2565)+(-1032)))))))</f>
        <v>6.3219361599999999</v>
      </c>
      <c r="BG9" s="13">
        <f t="shared" ref="BG9:BG37" si="9">IF(AJ9&lt;45000,((-0.0000004561*AJ9^2)+(0.244*AJ9)+(-21.72)),((-0.0000000409*AJ9^2)+(0.2477*AJ9)+(-1777)))</f>
        <v>765.01621523039989</v>
      </c>
      <c r="BI9">
        <v>49</v>
      </c>
      <c r="BJ9" t="s">
        <v>32</v>
      </c>
      <c r="BK9" s="2">
        <v>45092.505219907405</v>
      </c>
      <c r="BL9" t="s">
        <v>33</v>
      </c>
      <c r="BM9" t="s">
        <v>13</v>
      </c>
      <c r="BN9">
        <v>0</v>
      </c>
      <c r="BO9">
        <v>2.7170000000000001</v>
      </c>
      <c r="BP9" s="3">
        <v>5126102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34</v>
      </c>
      <c r="C10" s="2">
        <v>45092.526504629626</v>
      </c>
      <c r="D10" t="s">
        <v>35</v>
      </c>
      <c r="E10" t="s">
        <v>13</v>
      </c>
      <c r="F10">
        <v>0</v>
      </c>
      <c r="G10">
        <v>6.0069999999999997</v>
      </c>
      <c r="H10" s="3">
        <v>1094214</v>
      </c>
      <c r="I10">
        <v>2.3439999999999999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</v>
      </c>
      <c r="Q10" s="2">
        <v>45092.526504629626</v>
      </c>
      <c r="R10" t="s">
        <v>35</v>
      </c>
      <c r="S10" t="s">
        <v>13</v>
      </c>
      <c r="T10">
        <v>0</v>
      </c>
      <c r="U10">
        <v>5.9630000000000001</v>
      </c>
      <c r="V10" s="3">
        <v>9543</v>
      </c>
      <c r="W10">
        <v>2.4209999999999998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</v>
      </c>
      <c r="AE10" s="2">
        <v>45092.526504629626</v>
      </c>
      <c r="AF10" t="s">
        <v>35</v>
      </c>
      <c r="AG10" t="s">
        <v>13</v>
      </c>
      <c r="AH10">
        <v>0</v>
      </c>
      <c r="AI10">
        <v>12.202</v>
      </c>
      <c r="AJ10" s="3">
        <v>4422</v>
      </c>
      <c r="AK10">
        <v>0.98099999999999998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2254.6053004329942</v>
      </c>
      <c r="AU10" s="13">
        <f t="shared" si="1"/>
        <v>1048.3293822876001</v>
      </c>
      <c r="AW10" s="6">
        <f t="shared" si="2"/>
        <v>2372.0148611689651</v>
      </c>
      <c r="AX10" s="15">
        <f t="shared" si="3"/>
        <v>853.44139014732002</v>
      </c>
      <c r="AZ10" s="14">
        <f t="shared" si="4"/>
        <v>2731.0974482005699</v>
      </c>
      <c r="BA10" s="16">
        <f t="shared" si="5"/>
        <v>841.3104505941601</v>
      </c>
      <c r="BC10" s="7">
        <f t="shared" si="6"/>
        <v>2583.1103857063799</v>
      </c>
      <c r="BD10" s="8">
        <f t="shared" si="7"/>
        <v>809.82837977631993</v>
      </c>
      <c r="BF10" s="12">
        <f t="shared" si="8"/>
        <v>2254.6053004329942</v>
      </c>
      <c r="BG10" s="13">
        <f t="shared" si="9"/>
        <v>1048.3293822876001</v>
      </c>
      <c r="BI10">
        <v>50</v>
      </c>
      <c r="BJ10" t="s">
        <v>34</v>
      </c>
      <c r="BK10" s="2">
        <v>45092.526504629626</v>
      </c>
      <c r="BL10" t="s">
        <v>35</v>
      </c>
      <c r="BM10" t="s">
        <v>13</v>
      </c>
      <c r="BN10">
        <v>0</v>
      </c>
      <c r="BO10">
        <v>2.72</v>
      </c>
      <c r="BP10" s="3">
        <v>4968219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45092.547789351855</v>
      </c>
      <c r="D11" t="s">
        <v>37</v>
      </c>
      <c r="E11" t="s">
        <v>13</v>
      </c>
      <c r="F11">
        <v>0</v>
      </c>
      <c r="G11">
        <v>6.0460000000000003</v>
      </c>
      <c r="H11" s="3">
        <v>3026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45092.547789351855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45092.547789351855</v>
      </c>
      <c r="AF11" t="s">
        <v>37</v>
      </c>
      <c r="AG11" t="s">
        <v>13</v>
      </c>
      <c r="AH11">
        <v>0</v>
      </c>
      <c r="AI11">
        <v>12.212</v>
      </c>
      <c r="AJ11" s="3">
        <v>1516</v>
      </c>
      <c r="AK11">
        <v>0.17100000000000001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3.2457150399999986</v>
      </c>
      <c r="AU11" s="13">
        <f t="shared" si="1"/>
        <v>347.13576543839997</v>
      </c>
      <c r="AW11" s="6">
        <f t="shared" si="2"/>
        <v>4.0089093649999992</v>
      </c>
      <c r="AX11" s="15">
        <f t="shared" si="3"/>
        <v>315.75213847087997</v>
      </c>
      <c r="AZ11" s="14">
        <f t="shared" si="4"/>
        <v>4.3227686258000002</v>
      </c>
      <c r="BA11" s="16">
        <f t="shared" si="5"/>
        <v>285.96383035743997</v>
      </c>
      <c r="BC11" s="7">
        <f t="shared" si="6"/>
        <v>2.0518724228000007</v>
      </c>
      <c r="BD11" s="8">
        <f t="shared" si="7"/>
        <v>209.59854850687998</v>
      </c>
      <c r="BF11" s="12">
        <f t="shared" si="8"/>
        <v>3.2457150399999986</v>
      </c>
      <c r="BG11" s="13">
        <f t="shared" si="9"/>
        <v>347.13576543839997</v>
      </c>
      <c r="BI11">
        <v>51</v>
      </c>
      <c r="BJ11" t="s">
        <v>36</v>
      </c>
      <c r="BK11" s="2">
        <v>45092.547789351855</v>
      </c>
      <c r="BL11" t="s">
        <v>37</v>
      </c>
      <c r="BM11" t="s">
        <v>13</v>
      </c>
      <c r="BN11">
        <v>0</v>
      </c>
      <c r="BO11">
        <v>2.7229999999999999</v>
      </c>
      <c r="BP11" s="3">
        <v>5094552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45092.569050925929</v>
      </c>
      <c r="D12">
        <v>204</v>
      </c>
      <c r="E12" t="s">
        <v>13</v>
      </c>
      <c r="F12">
        <v>0</v>
      </c>
      <c r="G12">
        <v>6.0460000000000003</v>
      </c>
      <c r="H12" s="3">
        <v>2016</v>
      </c>
      <c r="I12">
        <v>-3.0000000000000001E-3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45092.569050925929</v>
      </c>
      <c r="R12">
        <v>204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45092.569050925929</v>
      </c>
      <c r="AF12">
        <v>204</v>
      </c>
      <c r="AG12" t="s">
        <v>13</v>
      </c>
      <c r="AH12">
        <v>0</v>
      </c>
      <c r="AI12">
        <v>12.096</v>
      </c>
      <c r="AJ12" s="3">
        <v>71911</v>
      </c>
      <c r="AK12">
        <v>19.045999999999999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5.3084582400000011</v>
      </c>
      <c r="AU12" s="13">
        <f t="shared" si="1"/>
        <v>15823.852950431101</v>
      </c>
      <c r="AW12" s="6">
        <f t="shared" si="2"/>
        <v>1.1686454399999988</v>
      </c>
      <c r="AX12" s="15">
        <f t="shared" si="3"/>
        <v>13042.533683118831</v>
      </c>
      <c r="AZ12" s="14">
        <f t="shared" si="4"/>
        <v>0.75664436480000052</v>
      </c>
      <c r="BA12" s="16">
        <f t="shared" si="5"/>
        <v>13661.441619364539</v>
      </c>
      <c r="BC12" s="7">
        <f t="shared" si="6"/>
        <v>0.46869479680000015</v>
      </c>
      <c r="BD12" s="8">
        <f t="shared" si="7"/>
        <v>14628.334882176079</v>
      </c>
      <c r="BF12" s="12">
        <f t="shared" si="8"/>
        <v>5.3084582400000011</v>
      </c>
      <c r="BG12" s="13">
        <f t="shared" si="9"/>
        <v>15823.852950431101</v>
      </c>
      <c r="BI12">
        <v>52</v>
      </c>
      <c r="BJ12" t="s">
        <v>38</v>
      </c>
      <c r="BK12" s="2">
        <v>45092.569050925929</v>
      </c>
      <c r="BL12">
        <v>204</v>
      </c>
      <c r="BM12" t="s">
        <v>13</v>
      </c>
      <c r="BN12">
        <v>0</v>
      </c>
      <c r="BO12">
        <v>2.8690000000000002</v>
      </c>
      <c r="BP12" s="3">
        <v>805877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45092.590289351851</v>
      </c>
      <c r="D13">
        <v>137</v>
      </c>
      <c r="E13" t="s">
        <v>13</v>
      </c>
      <c r="F13">
        <v>0</v>
      </c>
      <c r="G13">
        <v>6.0279999999999996</v>
      </c>
      <c r="H13" s="3">
        <v>2395</v>
      </c>
      <c r="I13">
        <v>-2E-3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45092.590289351851</v>
      </c>
      <c r="R13">
        <v>137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45092.590289351851</v>
      </c>
      <c r="AF13">
        <v>137</v>
      </c>
      <c r="AG13" t="s">
        <v>13</v>
      </c>
      <c r="AH13">
        <v>0</v>
      </c>
      <c r="AI13">
        <v>12.083</v>
      </c>
      <c r="AJ13" s="3">
        <v>87176</v>
      </c>
      <c r="AK13">
        <v>22.952000000000002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4.4052785000000014</v>
      </c>
      <c r="AU13" s="13">
        <f t="shared" si="1"/>
        <v>19505.669311481601</v>
      </c>
      <c r="AW13" s="6">
        <f t="shared" si="2"/>
        <v>2.2293655312499991</v>
      </c>
      <c r="AX13" s="15">
        <f t="shared" si="3"/>
        <v>15720.230057156481</v>
      </c>
      <c r="AZ13" s="14">
        <f t="shared" si="4"/>
        <v>2.1086823512499997</v>
      </c>
      <c r="BA13" s="16">
        <f t="shared" si="5"/>
        <v>16540.622810090241</v>
      </c>
      <c r="BC13" s="7">
        <f t="shared" si="6"/>
        <v>1.0280299325000002</v>
      </c>
      <c r="BD13" s="8">
        <f t="shared" si="7"/>
        <v>17721.636005012479</v>
      </c>
      <c r="BF13" s="12">
        <f t="shared" si="8"/>
        <v>4.4052785000000014</v>
      </c>
      <c r="BG13" s="13">
        <f t="shared" si="9"/>
        <v>19505.669311481601</v>
      </c>
      <c r="BI13">
        <v>53</v>
      </c>
      <c r="BJ13" t="s">
        <v>39</v>
      </c>
      <c r="BK13" s="2">
        <v>45092.590289351851</v>
      </c>
      <c r="BL13">
        <v>137</v>
      </c>
      <c r="BM13" t="s">
        <v>13</v>
      </c>
      <c r="BN13">
        <v>0</v>
      </c>
      <c r="BO13">
        <v>2.8639999999999999</v>
      </c>
      <c r="BP13" s="3">
        <v>858878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45092.611562500002</v>
      </c>
      <c r="D14">
        <v>367</v>
      </c>
      <c r="E14" t="s">
        <v>13</v>
      </c>
      <c r="F14">
        <v>0</v>
      </c>
      <c r="G14">
        <v>5.9989999999999997</v>
      </c>
      <c r="H14" s="3">
        <v>9830</v>
      </c>
      <c r="I14">
        <v>1.4E-2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45092.611562500002</v>
      </c>
      <c r="R14">
        <v>367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45092.611562500002</v>
      </c>
      <c r="AF14">
        <v>367</v>
      </c>
      <c r="AG14" t="s">
        <v>13</v>
      </c>
      <c r="AH14">
        <v>0</v>
      </c>
      <c r="AI14">
        <v>12.148999999999999</v>
      </c>
      <c r="AJ14" s="3">
        <v>7358</v>
      </c>
      <c r="AK14">
        <v>1.796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18.059655999999997</v>
      </c>
      <c r="AU14" s="13">
        <f t="shared" si="1"/>
        <v>1748.9386711995999</v>
      </c>
      <c r="AW14" s="6">
        <f t="shared" si="2"/>
        <v>24.272514124999994</v>
      </c>
      <c r="AX14" s="15">
        <f t="shared" si="3"/>
        <v>1395.6048219057202</v>
      </c>
      <c r="AZ14" s="14">
        <f t="shared" si="4"/>
        <v>25.265445244999999</v>
      </c>
      <c r="BA14" s="16">
        <f t="shared" si="5"/>
        <v>1402.1112809333601</v>
      </c>
      <c r="BC14" s="7">
        <f t="shared" si="6"/>
        <v>20.442246170000004</v>
      </c>
      <c r="BD14" s="8">
        <f t="shared" si="7"/>
        <v>1415.81694301472</v>
      </c>
      <c r="BF14" s="12">
        <f t="shared" si="8"/>
        <v>18.059655999999997</v>
      </c>
      <c r="BG14" s="13">
        <f t="shared" si="9"/>
        <v>1748.9386711995999</v>
      </c>
      <c r="BI14">
        <v>54</v>
      </c>
      <c r="BJ14" t="s">
        <v>40</v>
      </c>
      <c r="BK14" s="2">
        <v>45092.611562500002</v>
      </c>
      <c r="BL14">
        <v>367</v>
      </c>
      <c r="BM14" t="s">
        <v>13</v>
      </c>
      <c r="BN14">
        <v>0</v>
      </c>
      <c r="BO14">
        <v>2.8530000000000002</v>
      </c>
      <c r="BP14" s="3">
        <v>837767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45092.6328587963</v>
      </c>
      <c r="D15">
        <v>289</v>
      </c>
      <c r="E15" t="s">
        <v>13</v>
      </c>
      <c r="F15">
        <v>0</v>
      </c>
      <c r="G15">
        <v>6.0460000000000003</v>
      </c>
      <c r="H15" s="3">
        <v>2357</v>
      </c>
      <c r="I15">
        <v>-2E-3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45092.6328587963</v>
      </c>
      <c r="R15">
        <v>289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45092.6328587963</v>
      </c>
      <c r="AF15">
        <v>289</v>
      </c>
      <c r="AG15" t="s">
        <v>13</v>
      </c>
      <c r="AH15">
        <v>0</v>
      </c>
      <c r="AI15">
        <v>12.090999999999999</v>
      </c>
      <c r="AJ15" s="3">
        <v>81292</v>
      </c>
      <c r="AK15">
        <v>21.454000000000001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4.4888374600000009</v>
      </c>
      <c r="AU15" s="13">
        <f t="shared" si="1"/>
        <v>18088.745279102401</v>
      </c>
      <c r="AW15" s="6">
        <f t="shared" si="2"/>
        <v>2.1227382912499992</v>
      </c>
      <c r="AX15" s="15">
        <f t="shared" si="3"/>
        <v>14691.55820589872</v>
      </c>
      <c r="AZ15" s="14">
        <f t="shared" si="4"/>
        <v>1.973872730450001</v>
      </c>
      <c r="BA15" s="16">
        <f t="shared" si="5"/>
        <v>15431.719990567361</v>
      </c>
      <c r="BC15" s="7">
        <f t="shared" si="6"/>
        <v>0.97006603970000005</v>
      </c>
      <c r="BD15" s="8">
        <f t="shared" si="7"/>
        <v>16530.71030598272</v>
      </c>
      <c r="BF15" s="12">
        <f t="shared" si="8"/>
        <v>4.4888374600000009</v>
      </c>
      <c r="BG15" s="13">
        <f t="shared" si="9"/>
        <v>18088.745279102401</v>
      </c>
      <c r="BI15">
        <v>55</v>
      </c>
      <c r="BJ15" t="s">
        <v>41</v>
      </c>
      <c r="BK15" s="2">
        <v>45092.6328587963</v>
      </c>
      <c r="BL15">
        <v>289</v>
      </c>
      <c r="BM15" t="s">
        <v>13</v>
      </c>
      <c r="BN15">
        <v>0</v>
      </c>
      <c r="BO15">
        <v>2.8730000000000002</v>
      </c>
      <c r="BP15" s="3">
        <v>756043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45092.654131944444</v>
      </c>
      <c r="D16">
        <v>368</v>
      </c>
      <c r="E16" t="s">
        <v>13</v>
      </c>
      <c r="F16">
        <v>0</v>
      </c>
      <c r="G16">
        <v>5.9950000000000001</v>
      </c>
      <c r="H16" s="3">
        <v>102030</v>
      </c>
      <c r="I16">
        <v>0.21099999999999999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45092.654131944444</v>
      </c>
      <c r="R16">
        <v>368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45092.654131944444</v>
      </c>
      <c r="AF16">
        <v>368</v>
      </c>
      <c r="AG16" t="s">
        <v>13</v>
      </c>
      <c r="AH16">
        <v>0</v>
      </c>
      <c r="AI16">
        <v>12.07</v>
      </c>
      <c r="AJ16" s="3">
        <v>85058</v>
      </c>
      <c r="AK16">
        <v>22.414000000000001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283.64052934070003</v>
      </c>
      <c r="AU16" s="13">
        <f t="shared" si="1"/>
        <v>18995.9606884124</v>
      </c>
      <c r="AW16" s="6">
        <f t="shared" si="2"/>
        <v>312.44968932141995</v>
      </c>
      <c r="AX16" s="15">
        <f t="shared" si="3"/>
        <v>15350.450826641722</v>
      </c>
      <c r="AZ16" s="14">
        <f t="shared" si="4"/>
        <v>267.17936638319009</v>
      </c>
      <c r="BA16" s="16">
        <f t="shared" si="5"/>
        <v>16141.592721701361</v>
      </c>
      <c r="BC16" s="7">
        <f t="shared" si="6"/>
        <v>236.25800886271398</v>
      </c>
      <c r="BD16" s="8">
        <f t="shared" si="7"/>
        <v>17293.154886950721</v>
      </c>
      <c r="BF16" s="12">
        <f t="shared" si="8"/>
        <v>283.64052934070003</v>
      </c>
      <c r="BG16" s="13">
        <f t="shared" si="9"/>
        <v>18995.9606884124</v>
      </c>
      <c r="BI16">
        <v>56</v>
      </c>
      <c r="BJ16" t="s">
        <v>42</v>
      </c>
      <c r="BK16" s="2">
        <v>45092.654131944444</v>
      </c>
      <c r="BL16">
        <v>368</v>
      </c>
      <c r="BM16" t="s">
        <v>13</v>
      </c>
      <c r="BN16">
        <v>0</v>
      </c>
      <c r="BO16">
        <v>2.85</v>
      </c>
      <c r="BP16" s="3">
        <v>885343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45092.675405092596</v>
      </c>
      <c r="D17">
        <v>22</v>
      </c>
      <c r="E17" t="s">
        <v>13</v>
      </c>
      <c r="F17">
        <v>0</v>
      </c>
      <c r="G17">
        <v>6.0279999999999996</v>
      </c>
      <c r="H17" s="3">
        <v>4540</v>
      </c>
      <c r="I17">
        <v>2E-3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45092.675405092596</v>
      </c>
      <c r="R17">
        <v>22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45092.675405092596</v>
      </c>
      <c r="AF17">
        <v>22</v>
      </c>
      <c r="AG17" t="s">
        <v>13</v>
      </c>
      <c r="AH17">
        <v>0</v>
      </c>
      <c r="AI17">
        <v>12.16</v>
      </c>
      <c r="AJ17" s="3">
        <v>19115</v>
      </c>
      <c r="AK17">
        <v>5.0330000000000004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2.2171640000000021</v>
      </c>
      <c r="AU17" s="13">
        <f t="shared" si="1"/>
        <v>4475.6887110774996</v>
      </c>
      <c r="AW17" s="6">
        <f t="shared" si="2"/>
        <v>8.3476964999999996</v>
      </c>
      <c r="AX17" s="15">
        <f t="shared" si="3"/>
        <v>3555.8158949667504</v>
      </c>
      <c r="AZ17" s="14">
        <f t="shared" si="4"/>
        <v>9.446977780000001</v>
      </c>
      <c r="BA17" s="16">
        <f t="shared" si="5"/>
        <v>3644.9888687614998</v>
      </c>
      <c r="BC17" s="7">
        <f t="shared" si="6"/>
        <v>4.9803114800000001</v>
      </c>
      <c r="BD17" s="8">
        <f t="shared" si="7"/>
        <v>3838.0459200979999</v>
      </c>
      <c r="BF17" s="12">
        <f t="shared" si="8"/>
        <v>2.2171640000000021</v>
      </c>
      <c r="BG17" s="13">
        <f t="shared" si="9"/>
        <v>4475.6887110774996</v>
      </c>
      <c r="BI17">
        <v>57</v>
      </c>
      <c r="BJ17" t="s">
        <v>43</v>
      </c>
      <c r="BK17" s="2">
        <v>45092.675405092596</v>
      </c>
      <c r="BL17">
        <v>22</v>
      </c>
      <c r="BM17" t="s">
        <v>13</v>
      </c>
      <c r="BN17">
        <v>0</v>
      </c>
      <c r="BO17">
        <v>2.8620000000000001</v>
      </c>
      <c r="BP17" s="3">
        <v>960818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45092.696655092594</v>
      </c>
      <c r="D18">
        <v>291</v>
      </c>
      <c r="E18" t="s">
        <v>13</v>
      </c>
      <c r="F18">
        <v>0</v>
      </c>
      <c r="G18">
        <v>6.016</v>
      </c>
      <c r="H18" s="3">
        <v>22368</v>
      </c>
      <c r="I18">
        <v>0.04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45092.696655092594</v>
      </c>
      <c r="R18">
        <v>291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45092.696655092594</v>
      </c>
      <c r="AF18">
        <v>291</v>
      </c>
      <c r="AG18" t="s">
        <v>13</v>
      </c>
      <c r="AH18">
        <v>0</v>
      </c>
      <c r="AI18">
        <v>12.178000000000001</v>
      </c>
      <c r="AJ18" s="3">
        <v>3058</v>
      </c>
      <c r="AK18">
        <v>0.60099999999999998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56.856807652352003</v>
      </c>
      <c r="AU18" s="13">
        <f t="shared" si="1"/>
        <v>720.16684287959993</v>
      </c>
      <c r="AW18" s="6">
        <f t="shared" si="2"/>
        <v>70.319720756531211</v>
      </c>
      <c r="AX18" s="15">
        <f t="shared" si="3"/>
        <v>601.19621488172004</v>
      </c>
      <c r="AZ18" s="14">
        <f t="shared" si="4"/>
        <v>58.468090414438407</v>
      </c>
      <c r="BA18" s="16">
        <f t="shared" si="5"/>
        <v>580.67954682136008</v>
      </c>
      <c r="BC18" s="7">
        <f t="shared" si="6"/>
        <v>50.009767629271039</v>
      </c>
      <c r="BD18" s="8">
        <f t="shared" si="7"/>
        <v>528.14995319071988</v>
      </c>
      <c r="BF18" s="12">
        <f t="shared" si="8"/>
        <v>56.856807652352003</v>
      </c>
      <c r="BG18" s="13">
        <f t="shared" si="9"/>
        <v>720.16684287959993</v>
      </c>
      <c r="BI18">
        <v>58</v>
      </c>
      <c r="BJ18" t="s">
        <v>44</v>
      </c>
      <c r="BK18" s="2">
        <v>45092.696655092594</v>
      </c>
      <c r="BL18">
        <v>291</v>
      </c>
      <c r="BM18" t="s">
        <v>13</v>
      </c>
      <c r="BN18">
        <v>0</v>
      </c>
      <c r="BO18">
        <v>2.8769999999999998</v>
      </c>
      <c r="BP18" s="3">
        <v>741722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45092.717928240738</v>
      </c>
      <c r="D19">
        <v>249</v>
      </c>
      <c r="E19" t="s">
        <v>13</v>
      </c>
      <c r="F19">
        <v>0</v>
      </c>
      <c r="G19">
        <v>6.0110000000000001</v>
      </c>
      <c r="H19" s="3">
        <v>4765</v>
      </c>
      <c r="I19">
        <v>3.0000000000000001E-3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45092.717928240738</v>
      </c>
      <c r="R19">
        <v>249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45092.717928240738</v>
      </c>
      <c r="AF19">
        <v>249</v>
      </c>
      <c r="AG19" t="s">
        <v>13</v>
      </c>
      <c r="AH19">
        <v>0</v>
      </c>
      <c r="AI19">
        <v>12.145</v>
      </c>
      <c r="AJ19" s="3">
        <v>17127</v>
      </c>
      <c r="AK19">
        <v>4.4889999999999999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2.2755964999999989</v>
      </c>
      <c r="AU19" s="13">
        <f t="shared" si="1"/>
        <v>4023.4783037631005</v>
      </c>
      <c r="AW19" s="6">
        <f t="shared" si="2"/>
        <v>9.0008110312499987</v>
      </c>
      <c r="AX19" s="15">
        <f t="shared" si="3"/>
        <v>3191.7632167226698</v>
      </c>
      <c r="AZ19" s="14">
        <f t="shared" si="4"/>
        <v>10.18582721125</v>
      </c>
      <c r="BA19" s="16">
        <f t="shared" si="5"/>
        <v>3266.05478706246</v>
      </c>
      <c r="BC19" s="7">
        <f t="shared" si="6"/>
        <v>5.4723676925000007</v>
      </c>
      <c r="BD19" s="8">
        <f t="shared" si="7"/>
        <v>3428.9650130279201</v>
      </c>
      <c r="BF19" s="12">
        <f t="shared" si="8"/>
        <v>2.2755964999999989</v>
      </c>
      <c r="BG19" s="13">
        <f t="shared" si="9"/>
        <v>4023.4783037631005</v>
      </c>
      <c r="BI19">
        <v>59</v>
      </c>
      <c r="BJ19" t="s">
        <v>45</v>
      </c>
      <c r="BK19" s="2">
        <v>45092.717928240738</v>
      </c>
      <c r="BL19">
        <v>249</v>
      </c>
      <c r="BM19" t="s">
        <v>13</v>
      </c>
      <c r="BN19">
        <v>0</v>
      </c>
      <c r="BO19">
        <v>2.8559999999999999</v>
      </c>
      <c r="BP19" s="3">
        <v>792543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45092.739201388889</v>
      </c>
      <c r="D20">
        <v>366</v>
      </c>
      <c r="E20" t="s">
        <v>13</v>
      </c>
      <c r="F20">
        <v>0</v>
      </c>
      <c r="G20">
        <v>5.9850000000000003</v>
      </c>
      <c r="H20" s="3">
        <v>3620084</v>
      </c>
      <c r="I20">
        <v>7.8090000000000002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45092.739201388889</v>
      </c>
      <c r="R20">
        <v>366</v>
      </c>
      <c r="S20" t="s">
        <v>13</v>
      </c>
      <c r="T20">
        <v>0</v>
      </c>
      <c r="U20">
        <v>5.9379999999999997</v>
      </c>
      <c r="V20" s="3">
        <v>29102</v>
      </c>
      <c r="W20">
        <v>7.4359999999999999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45092.739201388889</v>
      </c>
      <c r="AF20">
        <v>366</v>
      </c>
      <c r="AG20" t="s">
        <v>13</v>
      </c>
      <c r="AH20">
        <v>0</v>
      </c>
      <c r="AI20">
        <v>12.111000000000001</v>
      </c>
      <c r="AJ20" s="3">
        <v>44136</v>
      </c>
      <c r="AK20">
        <v>11.776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6933.3098080927593</v>
      </c>
      <c r="AU20" s="13">
        <f t="shared" si="1"/>
        <v>9858.9873591743999</v>
      </c>
      <c r="AW20" s="6">
        <f t="shared" si="2"/>
        <v>6088.7519532371407</v>
      </c>
      <c r="AX20" s="15">
        <f t="shared" si="3"/>
        <v>8095.36928764608</v>
      </c>
      <c r="AZ20" s="14">
        <f t="shared" si="4"/>
        <v>7730.8549870717206</v>
      </c>
      <c r="BA20" s="16">
        <f t="shared" si="5"/>
        <v>8403.2709395750408</v>
      </c>
      <c r="BC20" s="7">
        <f t="shared" si="6"/>
        <v>7401.4907662904798</v>
      </c>
      <c r="BD20" s="8">
        <f t="shared" si="7"/>
        <v>8969.4985846220789</v>
      </c>
      <c r="BF20" s="12">
        <f t="shared" si="8"/>
        <v>6933.3098080927593</v>
      </c>
      <c r="BG20" s="13">
        <f t="shared" si="9"/>
        <v>9858.9873591743999</v>
      </c>
      <c r="BI20">
        <v>60</v>
      </c>
      <c r="BJ20" t="s">
        <v>46</v>
      </c>
      <c r="BK20" s="2">
        <v>45092.739201388889</v>
      </c>
      <c r="BL20">
        <v>366</v>
      </c>
      <c r="BM20" t="s">
        <v>13</v>
      </c>
      <c r="BN20">
        <v>0</v>
      </c>
      <c r="BO20">
        <v>2.855</v>
      </c>
      <c r="BP20" s="3">
        <v>805529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45092.760451388887</v>
      </c>
      <c r="D21">
        <v>395</v>
      </c>
      <c r="E21" t="s">
        <v>13</v>
      </c>
      <c r="F21">
        <v>0</v>
      </c>
      <c r="G21">
        <v>6.016</v>
      </c>
      <c r="H21" s="3">
        <v>15945</v>
      </c>
      <c r="I21">
        <v>2.7E-2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45092.760451388887</v>
      </c>
      <c r="R21">
        <v>395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45092.760451388887</v>
      </c>
      <c r="AF21">
        <v>395</v>
      </c>
      <c r="AG21" t="s">
        <v>13</v>
      </c>
      <c r="AH21">
        <v>0</v>
      </c>
      <c r="AI21">
        <v>11.587999999999999</v>
      </c>
      <c r="AJ21">
        <v>235</v>
      </c>
      <c r="AK21">
        <v>-0.187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37.699693749574998</v>
      </c>
      <c r="AU21" s="13">
        <f t="shared" si="1"/>
        <v>35.5948118775</v>
      </c>
      <c r="AW21" s="6">
        <f t="shared" si="2"/>
        <v>50.345931842995</v>
      </c>
      <c r="AX21" s="15">
        <f t="shared" si="3"/>
        <v>78.39553352675</v>
      </c>
      <c r="AZ21" s="14">
        <f t="shared" si="4"/>
        <v>41.573237018277503</v>
      </c>
      <c r="BA21" s="16">
        <f t="shared" si="5"/>
        <v>41.073102041500007</v>
      </c>
      <c r="BC21" s="7">
        <f t="shared" si="6"/>
        <v>34.948383266766498</v>
      </c>
      <c r="BD21" s="8">
        <f t="shared" si="7"/>
        <v>-55.126909342000005</v>
      </c>
      <c r="BF21" s="12">
        <f t="shared" si="8"/>
        <v>37.699693749574998</v>
      </c>
      <c r="BG21" s="13">
        <f t="shared" si="9"/>
        <v>35.5948118775</v>
      </c>
      <c r="BI21">
        <v>61</v>
      </c>
      <c r="BJ21" t="s">
        <v>47</v>
      </c>
      <c r="BK21" s="2">
        <v>45092.760451388887</v>
      </c>
      <c r="BL21">
        <v>395</v>
      </c>
      <c r="BM21" t="s">
        <v>13</v>
      </c>
      <c r="BN21">
        <v>0</v>
      </c>
      <c r="BO21">
        <v>2.8690000000000002</v>
      </c>
      <c r="BP21" s="3">
        <v>882176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45092.781747685185</v>
      </c>
      <c r="D22">
        <v>72</v>
      </c>
      <c r="E22" t="s">
        <v>13</v>
      </c>
      <c r="F22">
        <v>0</v>
      </c>
      <c r="G22">
        <v>6.0259999999999998</v>
      </c>
      <c r="H22" s="3">
        <v>2249</v>
      </c>
      <c r="I22">
        <v>-3.0000000000000001E-3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45092.781747685185</v>
      </c>
      <c r="R22">
        <v>72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45092.781747685185</v>
      </c>
      <c r="AF22">
        <v>72</v>
      </c>
      <c r="AG22" t="s">
        <v>13</v>
      </c>
      <c r="AH22">
        <v>0</v>
      </c>
      <c r="AI22">
        <v>12.086</v>
      </c>
      <c r="AJ22" s="3">
        <v>76718</v>
      </c>
      <c r="AK22">
        <v>20.283000000000001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4.7348355400000006</v>
      </c>
      <c r="AU22" s="13">
        <f t="shared" si="1"/>
        <v>16985.325452668403</v>
      </c>
      <c r="AW22" s="6">
        <f t="shared" si="2"/>
        <v>1.8200275212499992</v>
      </c>
      <c r="AX22" s="15">
        <f t="shared" si="3"/>
        <v>13888.90485383852</v>
      </c>
      <c r="AZ22" s="14">
        <f t="shared" si="4"/>
        <v>1.589815842050001</v>
      </c>
      <c r="BA22" s="16">
        <f t="shared" si="5"/>
        <v>14568.922906219761</v>
      </c>
      <c r="BC22" s="7">
        <f t="shared" si="6"/>
        <v>0.80761764529999991</v>
      </c>
      <c r="BD22" s="8">
        <f t="shared" si="7"/>
        <v>15603.708773107519</v>
      </c>
      <c r="BF22" s="12">
        <f t="shared" si="8"/>
        <v>4.7348355400000006</v>
      </c>
      <c r="BG22" s="13">
        <f t="shared" si="9"/>
        <v>16985.325452668403</v>
      </c>
      <c r="BI22">
        <v>62</v>
      </c>
      <c r="BJ22" t="s">
        <v>48</v>
      </c>
      <c r="BK22" s="2">
        <v>45092.781747685185</v>
      </c>
      <c r="BL22">
        <v>72</v>
      </c>
      <c r="BM22" t="s">
        <v>13</v>
      </c>
      <c r="BN22">
        <v>0</v>
      </c>
      <c r="BO22">
        <v>2.835</v>
      </c>
      <c r="BP22" s="3">
        <v>1308815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45092.803055555552</v>
      </c>
      <c r="D23">
        <v>255</v>
      </c>
      <c r="E23" t="s">
        <v>13</v>
      </c>
      <c r="F23">
        <v>0</v>
      </c>
      <c r="G23">
        <v>6.016</v>
      </c>
      <c r="H23" s="3">
        <v>92552</v>
      </c>
      <c r="I23">
        <v>0.191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45092.803055555552</v>
      </c>
      <c r="R23">
        <v>255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45092.803055555552</v>
      </c>
      <c r="AF23">
        <v>255</v>
      </c>
      <c r="AG23" t="s">
        <v>13</v>
      </c>
      <c r="AH23">
        <v>0</v>
      </c>
      <c r="AI23">
        <v>12.101000000000001</v>
      </c>
      <c r="AJ23" s="3">
        <v>84190</v>
      </c>
      <c r="AK23">
        <v>22.193000000000001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257.70735474579197</v>
      </c>
      <c r="AU23" s="13">
        <f t="shared" si="1"/>
        <v>18786.965595510002</v>
      </c>
      <c r="AW23" s="6">
        <f t="shared" si="2"/>
        <v>284.18456669899518</v>
      </c>
      <c r="AX23" s="15">
        <f t="shared" si="3"/>
        <v>15198.744995603001</v>
      </c>
      <c r="AZ23" s="14">
        <f t="shared" si="4"/>
        <v>242.42780599008643</v>
      </c>
      <c r="BA23" s="16">
        <f t="shared" si="5"/>
        <v>15978.019833814</v>
      </c>
      <c r="BC23" s="7">
        <f t="shared" si="6"/>
        <v>214.15220061241985</v>
      </c>
      <c r="BD23" s="8">
        <f t="shared" si="7"/>
        <v>17117.488360328</v>
      </c>
      <c r="BF23" s="12">
        <f t="shared" si="8"/>
        <v>257.70735474579197</v>
      </c>
      <c r="BG23" s="13">
        <f t="shared" si="9"/>
        <v>18786.965595510002</v>
      </c>
      <c r="BI23">
        <v>63</v>
      </c>
      <c r="BJ23" t="s">
        <v>49</v>
      </c>
      <c r="BK23" s="2">
        <v>45092.803055555552</v>
      </c>
      <c r="BL23">
        <v>255</v>
      </c>
      <c r="BM23" t="s">
        <v>13</v>
      </c>
      <c r="BN23">
        <v>0</v>
      </c>
      <c r="BO23">
        <v>2.8380000000000001</v>
      </c>
      <c r="BP23" s="3">
        <v>1543349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45092.824340277781</v>
      </c>
      <c r="D24">
        <v>234</v>
      </c>
      <c r="E24" t="s">
        <v>13</v>
      </c>
      <c r="F24">
        <v>0</v>
      </c>
      <c r="G24">
        <v>6.0129999999999999</v>
      </c>
      <c r="H24" s="3">
        <v>25182</v>
      </c>
      <c r="I24">
        <v>4.7E-2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45092.824340277781</v>
      </c>
      <c r="R24">
        <v>234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45092.824340277781</v>
      </c>
      <c r="AF24">
        <v>234</v>
      </c>
      <c r="AG24" t="s">
        <v>13</v>
      </c>
      <c r="AH24">
        <v>0</v>
      </c>
      <c r="AI24">
        <v>12.141</v>
      </c>
      <c r="AJ24" s="3">
        <v>36951</v>
      </c>
      <c r="AK24">
        <v>9.859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65.208798063452008</v>
      </c>
      <c r="AU24" s="13">
        <f t="shared" si="1"/>
        <v>8371.5758235039011</v>
      </c>
      <c r="AW24" s="6">
        <f t="shared" si="2"/>
        <v>79.049282544191215</v>
      </c>
      <c r="AX24" s="15">
        <f t="shared" si="3"/>
        <v>6799.8407233092303</v>
      </c>
      <c r="AZ24" s="14">
        <f t="shared" si="4"/>
        <v>65.866803305308409</v>
      </c>
      <c r="BA24" s="16">
        <f t="shared" si="5"/>
        <v>7038.9721797197399</v>
      </c>
      <c r="BC24" s="7">
        <f t="shared" si="6"/>
        <v>56.606262918193032</v>
      </c>
      <c r="BD24" s="8">
        <f t="shared" si="7"/>
        <v>7499.2272942464806</v>
      </c>
      <c r="BF24" s="12">
        <f t="shared" si="8"/>
        <v>65.208798063452008</v>
      </c>
      <c r="BG24" s="13">
        <f t="shared" si="9"/>
        <v>8371.5758235039011</v>
      </c>
      <c r="BI24">
        <v>64</v>
      </c>
      <c r="BJ24" t="s">
        <v>50</v>
      </c>
      <c r="BK24" s="2">
        <v>45092.824340277781</v>
      </c>
      <c r="BL24">
        <v>234</v>
      </c>
      <c r="BM24" t="s">
        <v>13</v>
      </c>
      <c r="BN24">
        <v>0</v>
      </c>
      <c r="BO24">
        <v>2.867</v>
      </c>
      <c r="BP24" s="3">
        <v>862408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45092.845590277779</v>
      </c>
      <c r="D25">
        <v>353</v>
      </c>
      <c r="E25" t="s">
        <v>13</v>
      </c>
      <c r="F25">
        <v>0</v>
      </c>
      <c r="G25">
        <v>6.0140000000000002</v>
      </c>
      <c r="H25" s="3">
        <v>15620</v>
      </c>
      <c r="I25">
        <v>2.5999999999999999E-2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45092.845590277779</v>
      </c>
      <c r="R25">
        <v>353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45092.845590277779</v>
      </c>
      <c r="AF25">
        <v>353</v>
      </c>
      <c r="AG25" t="s">
        <v>13</v>
      </c>
      <c r="AH25">
        <v>0</v>
      </c>
      <c r="AI25" t="s">
        <v>14</v>
      </c>
      <c r="AJ25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36.726896601200004</v>
      </c>
      <c r="AU25" s="13" t="e">
        <f t="shared" si="1"/>
        <v>#VALUE!</v>
      </c>
      <c r="AW25" s="6">
        <f t="shared" si="2"/>
        <v>49.333479932720003</v>
      </c>
      <c r="AX25" s="15" t="e">
        <f t="shared" si="3"/>
        <v>#VALUE!</v>
      </c>
      <c r="AZ25" s="14">
        <f t="shared" si="4"/>
        <v>40.718102286040008</v>
      </c>
      <c r="BA25" s="16" t="e">
        <f t="shared" si="5"/>
        <v>#VALUE!</v>
      </c>
      <c r="BC25" s="7">
        <f t="shared" si="6"/>
        <v>34.186109496423995</v>
      </c>
      <c r="BD25" s="8" t="e">
        <f t="shared" si="7"/>
        <v>#VALUE!</v>
      </c>
      <c r="BF25" s="12">
        <f t="shared" si="8"/>
        <v>36.726896601200004</v>
      </c>
      <c r="BG25" s="13" t="e">
        <f t="shared" si="9"/>
        <v>#VALUE!</v>
      </c>
      <c r="BI25">
        <v>65</v>
      </c>
      <c r="BJ25" t="s">
        <v>51</v>
      </c>
      <c r="BK25" s="2">
        <v>45092.845590277779</v>
      </c>
      <c r="BL25">
        <v>353</v>
      </c>
      <c r="BM25" t="s">
        <v>13</v>
      </c>
      <c r="BN25">
        <v>0</v>
      </c>
      <c r="BO25">
        <v>2.8679999999999999</v>
      </c>
      <c r="BP25" s="3">
        <v>835128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45092.866875</v>
      </c>
      <c r="D26">
        <v>347</v>
      </c>
      <c r="E26" t="s">
        <v>13</v>
      </c>
      <c r="F26">
        <v>0</v>
      </c>
      <c r="G26">
        <v>5.9989999999999997</v>
      </c>
      <c r="H26" s="3">
        <v>11218</v>
      </c>
      <c r="I26">
        <v>1.7000000000000001E-2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45092.866875</v>
      </c>
      <c r="R26">
        <v>347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45092.866875</v>
      </c>
      <c r="AF26">
        <v>347</v>
      </c>
      <c r="AG26" t="s">
        <v>13</v>
      </c>
      <c r="AH26">
        <v>0</v>
      </c>
      <c r="AI26">
        <v>12.147</v>
      </c>
      <c r="AJ26" s="3">
        <v>8474</v>
      </c>
      <c r="AK26">
        <v>2.105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23.517918762652002</v>
      </c>
      <c r="AU26" s="13">
        <f t="shared" si="1"/>
        <v>2013.1840628763998</v>
      </c>
      <c r="AW26" s="6">
        <f t="shared" si="2"/>
        <v>28.647864884999997</v>
      </c>
      <c r="AX26" s="15">
        <f t="shared" si="3"/>
        <v>1601.40216940748</v>
      </c>
      <c r="AZ26" s="14">
        <f t="shared" si="4"/>
        <v>29.133115517948401</v>
      </c>
      <c r="BA26" s="16">
        <f t="shared" si="5"/>
        <v>1615.2031909282402</v>
      </c>
      <c r="BC26" s="7">
        <f t="shared" si="6"/>
        <v>23.85972856257704</v>
      </c>
      <c r="BD26" s="8">
        <f t="shared" si="7"/>
        <v>1646.0432425884799</v>
      </c>
      <c r="BF26" s="12">
        <f t="shared" si="8"/>
        <v>23.517918762652002</v>
      </c>
      <c r="BG26" s="13">
        <f t="shared" si="9"/>
        <v>2013.1840628763998</v>
      </c>
      <c r="BI26">
        <v>66</v>
      </c>
      <c r="BJ26" t="s">
        <v>52</v>
      </c>
      <c r="BK26" s="2">
        <v>45092.866875</v>
      </c>
      <c r="BL26">
        <v>347</v>
      </c>
      <c r="BM26" t="s">
        <v>13</v>
      </c>
      <c r="BN26">
        <v>0</v>
      </c>
      <c r="BO26">
        <v>2.8530000000000002</v>
      </c>
      <c r="BP26" s="3">
        <v>851864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45092.888148148151</v>
      </c>
      <c r="D27">
        <v>27</v>
      </c>
      <c r="E27" t="s">
        <v>13</v>
      </c>
      <c r="F27">
        <v>0</v>
      </c>
      <c r="G27">
        <v>6.02</v>
      </c>
      <c r="H27" s="3">
        <v>2105</v>
      </c>
      <c r="I27">
        <v>-3.0000000000000001E-3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45092.888148148151</v>
      </c>
      <c r="R27">
        <v>27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45092.888148148151</v>
      </c>
      <c r="AF27">
        <v>27</v>
      </c>
      <c r="AG27" t="s">
        <v>13</v>
      </c>
      <c r="AH27">
        <v>0</v>
      </c>
      <c r="AI27">
        <v>12.076000000000001</v>
      </c>
      <c r="AJ27" s="3">
        <v>79685</v>
      </c>
      <c r="AK27">
        <v>21.042999999999999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5.0824285000000007</v>
      </c>
      <c r="AU27" s="13">
        <f t="shared" si="1"/>
        <v>17701.271801697501</v>
      </c>
      <c r="AW27" s="6">
        <f t="shared" si="2"/>
        <v>1.4171842812499991</v>
      </c>
      <c r="AX27" s="15">
        <f t="shared" si="3"/>
        <v>14409.85837964675</v>
      </c>
      <c r="AZ27" s="14">
        <f t="shared" si="4"/>
        <v>1.0756371012500008</v>
      </c>
      <c r="BA27" s="16">
        <f t="shared" si="5"/>
        <v>15128.6678906015</v>
      </c>
      <c r="BC27" s="7">
        <f t="shared" si="6"/>
        <v>0.59629243250000008</v>
      </c>
      <c r="BD27" s="8">
        <f t="shared" si="7"/>
        <v>16205.145175778</v>
      </c>
      <c r="BF27" s="12">
        <f t="shared" si="8"/>
        <v>5.0824285000000007</v>
      </c>
      <c r="BG27" s="13">
        <f t="shared" si="9"/>
        <v>17701.271801697501</v>
      </c>
      <c r="BI27">
        <v>67</v>
      </c>
      <c r="BJ27" t="s">
        <v>53</v>
      </c>
      <c r="BK27" s="2">
        <v>45092.888148148151</v>
      </c>
      <c r="BL27">
        <v>27</v>
      </c>
      <c r="BM27" t="s">
        <v>13</v>
      </c>
      <c r="BN27">
        <v>0</v>
      </c>
      <c r="BO27">
        <v>2.8519999999999999</v>
      </c>
      <c r="BP27" s="3">
        <v>881468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45092.909456018519</v>
      </c>
      <c r="D28">
        <v>245</v>
      </c>
      <c r="E28" t="s">
        <v>13</v>
      </c>
      <c r="F28">
        <v>0</v>
      </c>
      <c r="G28">
        <v>6.0110000000000001</v>
      </c>
      <c r="H28" s="3">
        <v>279928</v>
      </c>
      <c r="I28">
        <v>0.59299999999999997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45092.909456018519</v>
      </c>
      <c r="R28">
        <v>245</v>
      </c>
      <c r="S28" t="s">
        <v>13</v>
      </c>
      <c r="T28">
        <v>0</v>
      </c>
      <c r="U28">
        <v>5.968</v>
      </c>
      <c r="V28" s="3">
        <v>2105</v>
      </c>
      <c r="W28">
        <v>0.50900000000000001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45092.909456018519</v>
      </c>
      <c r="AF28">
        <v>245</v>
      </c>
      <c r="AG28" t="s">
        <v>13</v>
      </c>
      <c r="AH28">
        <v>0</v>
      </c>
      <c r="AI28">
        <v>12.167999999999999</v>
      </c>
      <c r="AJ28" s="3">
        <v>5645</v>
      </c>
      <c r="AK28">
        <v>1.321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695.70282985557765</v>
      </c>
      <c r="AU28" s="13">
        <f t="shared" si="1"/>
        <v>1341.1259059974998</v>
      </c>
      <c r="AW28" s="6">
        <f t="shared" si="2"/>
        <v>815.7668729528192</v>
      </c>
      <c r="AX28" s="15">
        <f t="shared" si="3"/>
        <v>1079.41276961075</v>
      </c>
      <c r="AZ28" s="14">
        <f t="shared" si="4"/>
        <v>727.72549406125449</v>
      </c>
      <c r="BA28" s="16">
        <f t="shared" si="5"/>
        <v>1074.9478584335002</v>
      </c>
      <c r="BC28" s="7">
        <f t="shared" si="6"/>
        <v>648.48985495528063</v>
      </c>
      <c r="BD28" s="8">
        <f t="shared" si="7"/>
        <v>1062.3082790419999</v>
      </c>
      <c r="BF28" s="12">
        <f t="shared" si="8"/>
        <v>695.70282985557765</v>
      </c>
      <c r="BG28" s="13">
        <f t="shared" si="9"/>
        <v>1341.1259059974998</v>
      </c>
      <c r="BI28">
        <v>68</v>
      </c>
      <c r="BJ28" t="s">
        <v>54</v>
      </c>
      <c r="BK28" s="2">
        <v>45092.909456018519</v>
      </c>
      <c r="BL28">
        <v>245</v>
      </c>
      <c r="BM28" t="s">
        <v>13</v>
      </c>
      <c r="BN28">
        <v>0</v>
      </c>
      <c r="BO28">
        <v>2.8690000000000002</v>
      </c>
      <c r="BP28" s="3">
        <v>865470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45092.930752314816</v>
      </c>
      <c r="D29">
        <v>358</v>
      </c>
      <c r="E29" t="s">
        <v>13</v>
      </c>
      <c r="F29">
        <v>0</v>
      </c>
      <c r="G29">
        <v>6</v>
      </c>
      <c r="H29" s="3">
        <v>16247</v>
      </c>
      <c r="I29">
        <v>2.7E-2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45092.930752314816</v>
      </c>
      <c r="R29">
        <v>358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45092.930752314816</v>
      </c>
      <c r="AF29">
        <v>358</v>
      </c>
      <c r="AG29" t="s">
        <v>13</v>
      </c>
      <c r="AH29">
        <v>0</v>
      </c>
      <c r="AI29" t="s">
        <v>14</v>
      </c>
      <c r="AJ29" t="s">
        <v>14</v>
      </c>
      <c r="AK29" t="s">
        <v>14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38.603348180807004</v>
      </c>
      <c r="AU29" s="13" t="e">
        <f t="shared" si="1"/>
        <v>#VALUE!</v>
      </c>
      <c r="AW29" s="6">
        <f t="shared" si="2"/>
        <v>51.286578759654198</v>
      </c>
      <c r="AX29" s="15" t="e">
        <f t="shared" si="3"/>
        <v>#VALUE!</v>
      </c>
      <c r="AZ29" s="14">
        <f t="shared" si="4"/>
        <v>42.367831630411899</v>
      </c>
      <c r="BA29" s="16" t="e">
        <f t="shared" si="5"/>
        <v>#VALUE!</v>
      </c>
      <c r="BC29" s="7">
        <f t="shared" si="6"/>
        <v>35.656696258175138</v>
      </c>
      <c r="BD29" s="8" t="e">
        <f t="shared" si="7"/>
        <v>#VALUE!</v>
      </c>
      <c r="BF29" s="12">
        <f t="shared" si="8"/>
        <v>38.603348180807004</v>
      </c>
      <c r="BG29" s="13" t="e">
        <f t="shared" si="9"/>
        <v>#VALUE!</v>
      </c>
      <c r="BI29">
        <v>69</v>
      </c>
      <c r="BJ29" t="s">
        <v>55</v>
      </c>
      <c r="BK29" s="2">
        <v>45092.930752314816</v>
      </c>
      <c r="BL29">
        <v>358</v>
      </c>
      <c r="BM29" t="s">
        <v>13</v>
      </c>
      <c r="BN29">
        <v>0</v>
      </c>
      <c r="BO29">
        <v>2.851</v>
      </c>
      <c r="BP29" s="3">
        <v>909764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45092.952048611114</v>
      </c>
      <c r="D30">
        <v>69</v>
      </c>
      <c r="E30" t="s">
        <v>13</v>
      </c>
      <c r="F30">
        <v>0</v>
      </c>
      <c r="G30">
        <v>6.0179999999999998</v>
      </c>
      <c r="H30" s="3">
        <v>16608</v>
      </c>
      <c r="I30">
        <v>2.8000000000000001E-2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45092.952048611114</v>
      </c>
      <c r="R30">
        <v>69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45092.952048611114</v>
      </c>
      <c r="AF30">
        <v>69</v>
      </c>
      <c r="AG30" t="s">
        <v>13</v>
      </c>
      <c r="AH30">
        <v>0</v>
      </c>
      <c r="AI30">
        <v>12.28</v>
      </c>
      <c r="AJ30">
        <v>180</v>
      </c>
      <c r="AK30">
        <v>-0.20300000000000001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39.683166927872001</v>
      </c>
      <c r="AU30" s="13">
        <f t="shared" si="1"/>
        <v>22.185222360000004</v>
      </c>
      <c r="AW30" s="6">
        <f t="shared" si="2"/>
        <v>52.410799093043202</v>
      </c>
      <c r="AX30" s="15">
        <f t="shared" si="3"/>
        <v>68.199966251999996</v>
      </c>
      <c r="AZ30" s="14">
        <f t="shared" si="4"/>
        <v>43.317632677222406</v>
      </c>
      <c r="BA30" s="16">
        <f t="shared" si="5"/>
        <v>30.557473176000006</v>
      </c>
      <c r="BC30" s="7">
        <f t="shared" si="6"/>
        <v>36.503369001021433</v>
      </c>
      <c r="BD30" s="8">
        <f t="shared" si="7"/>
        <v>-66.494826848000002</v>
      </c>
      <c r="BF30" s="12">
        <f t="shared" si="8"/>
        <v>39.683166927872001</v>
      </c>
      <c r="BG30" s="13">
        <f t="shared" si="9"/>
        <v>22.185222360000004</v>
      </c>
      <c r="BI30">
        <v>70</v>
      </c>
      <c r="BJ30" t="s">
        <v>56</v>
      </c>
      <c r="BK30" s="2">
        <v>45092.952048611114</v>
      </c>
      <c r="BL30">
        <v>69</v>
      </c>
      <c r="BM30" t="s">
        <v>13</v>
      </c>
      <c r="BN30">
        <v>0</v>
      </c>
      <c r="BO30">
        <v>2.867</v>
      </c>
      <c r="BP30" s="3">
        <v>935887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45092.973344907405</v>
      </c>
      <c r="D31">
        <v>285</v>
      </c>
      <c r="E31" t="s">
        <v>13</v>
      </c>
      <c r="F31">
        <v>0</v>
      </c>
      <c r="G31">
        <v>5.9820000000000002</v>
      </c>
      <c r="H31" s="3">
        <v>5018920</v>
      </c>
      <c r="I31">
        <v>10.858000000000001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45092.973344907405</v>
      </c>
      <c r="R31">
        <v>285</v>
      </c>
      <c r="S31" t="s">
        <v>13</v>
      </c>
      <c r="T31">
        <v>0</v>
      </c>
      <c r="U31">
        <v>5.9349999999999996</v>
      </c>
      <c r="V31" s="3">
        <v>39802</v>
      </c>
      <c r="W31">
        <v>10.17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45092.973344907405</v>
      </c>
      <c r="AF31">
        <v>285</v>
      </c>
      <c r="AG31" t="s">
        <v>13</v>
      </c>
      <c r="AH31">
        <v>0</v>
      </c>
      <c r="AI31">
        <v>12.112</v>
      </c>
      <c r="AJ31" s="3">
        <v>48853</v>
      </c>
      <c r="AK31">
        <v>13.026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9422.2790218249611</v>
      </c>
      <c r="AU31" s="13">
        <f t="shared" si="1"/>
        <v>10226.275521591901</v>
      </c>
      <c r="AW31" s="6">
        <f t="shared" si="2"/>
        <v>8123.1038943851399</v>
      </c>
      <c r="AX31" s="15">
        <f t="shared" si="3"/>
        <v>8942.3683382230702</v>
      </c>
      <c r="AZ31" s="14">
        <f t="shared" si="4"/>
        <v>10459.53792197572</v>
      </c>
      <c r="BA31" s="16">
        <f t="shared" si="5"/>
        <v>9298.0292301976606</v>
      </c>
      <c r="BC31" s="7">
        <f t="shared" si="6"/>
        <v>10031.172419426479</v>
      </c>
      <c r="BD31" s="8">
        <f t="shared" si="7"/>
        <v>9933.3086696583196</v>
      </c>
      <c r="BF31" s="12">
        <f t="shared" si="8"/>
        <v>9422.2790218249611</v>
      </c>
      <c r="BG31" s="13">
        <f t="shared" si="9"/>
        <v>10226.275521591901</v>
      </c>
      <c r="BI31">
        <v>71</v>
      </c>
      <c r="BJ31" t="s">
        <v>57</v>
      </c>
      <c r="BK31" s="2">
        <v>45092.973344907405</v>
      </c>
      <c r="BL31">
        <v>285</v>
      </c>
      <c r="BM31" t="s">
        <v>13</v>
      </c>
      <c r="BN31">
        <v>0</v>
      </c>
      <c r="BO31">
        <v>2.85</v>
      </c>
      <c r="BP31" s="3">
        <v>909824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45092.994652777779</v>
      </c>
      <c r="D32">
        <v>130</v>
      </c>
      <c r="E32" t="s">
        <v>13</v>
      </c>
      <c r="F32">
        <v>0</v>
      </c>
      <c r="G32">
        <v>6.0140000000000002</v>
      </c>
      <c r="H32" s="3">
        <v>342648</v>
      </c>
      <c r="I32">
        <v>0.72799999999999998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45092.994652777779</v>
      </c>
      <c r="R32">
        <v>130</v>
      </c>
      <c r="S32" t="s">
        <v>13</v>
      </c>
      <c r="T32">
        <v>0</v>
      </c>
      <c r="U32">
        <v>5.9749999999999996</v>
      </c>
      <c r="V32" s="3">
        <v>3159</v>
      </c>
      <c r="W32">
        <v>0.78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45092.994652777779</v>
      </c>
      <c r="AF32">
        <v>130</v>
      </c>
      <c r="AG32" t="s">
        <v>13</v>
      </c>
      <c r="AH32">
        <v>0</v>
      </c>
      <c r="AI32">
        <v>12.18</v>
      </c>
      <c r="AJ32" s="3">
        <v>5510</v>
      </c>
      <c r="AK32">
        <v>1.2829999999999999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816.6533376745856</v>
      </c>
      <c r="AU32" s="13">
        <f t="shared" si="1"/>
        <v>1308.8727583899999</v>
      </c>
      <c r="AW32" s="6">
        <f t="shared" si="2"/>
        <v>980.89944251595523</v>
      </c>
      <c r="AX32" s="15">
        <f t="shared" si="3"/>
        <v>1054.4782965230002</v>
      </c>
      <c r="AZ32" s="14">
        <f t="shared" si="4"/>
        <v>888.27179488480647</v>
      </c>
      <c r="BA32" s="16">
        <f t="shared" si="5"/>
        <v>1049.1603447739999</v>
      </c>
      <c r="BC32" s="7">
        <f t="shared" si="6"/>
        <v>792.61149171565171</v>
      </c>
      <c r="BD32" s="8">
        <f t="shared" si="7"/>
        <v>1034.4422102479998</v>
      </c>
      <c r="BF32" s="12">
        <f t="shared" si="8"/>
        <v>816.6533376745856</v>
      </c>
      <c r="BG32" s="13">
        <f t="shared" si="9"/>
        <v>1308.8727583899999</v>
      </c>
      <c r="BI32">
        <v>72</v>
      </c>
      <c r="BJ32" t="s">
        <v>58</v>
      </c>
      <c r="BK32" s="2">
        <v>45092.994652777779</v>
      </c>
      <c r="BL32">
        <v>130</v>
      </c>
      <c r="BM32" t="s">
        <v>13</v>
      </c>
      <c r="BN32">
        <v>0</v>
      </c>
      <c r="BO32">
        <v>2.8769999999999998</v>
      </c>
      <c r="BP32" s="3">
        <v>773947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45093.015949074077</v>
      </c>
      <c r="D33">
        <v>247</v>
      </c>
      <c r="E33" t="s">
        <v>13</v>
      </c>
      <c r="F33">
        <v>0</v>
      </c>
      <c r="G33">
        <v>6.0179999999999998</v>
      </c>
      <c r="H33" s="3">
        <v>24133</v>
      </c>
      <c r="I33">
        <v>4.3999999999999997E-2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45093.015949074077</v>
      </c>
      <c r="R33">
        <v>247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45093.015949074077</v>
      </c>
      <c r="AF33">
        <v>247</v>
      </c>
      <c r="AG33" t="s">
        <v>13</v>
      </c>
      <c r="AH33">
        <v>0</v>
      </c>
      <c r="AI33">
        <v>12.177</v>
      </c>
      <c r="AJ33" s="3">
        <v>3642</v>
      </c>
      <c r="AK33">
        <v>0.76300000000000001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62.098271536447001</v>
      </c>
      <c r="AU33" s="13">
        <f t="shared" si="1"/>
        <v>860.87821479959996</v>
      </c>
      <c r="AW33" s="6">
        <f t="shared" si="2"/>
        <v>75.796596741438208</v>
      </c>
      <c r="AX33" s="15">
        <f t="shared" si="3"/>
        <v>709.22420842572012</v>
      </c>
      <c r="AZ33" s="14">
        <f t="shared" si="4"/>
        <v>63.108942635799906</v>
      </c>
      <c r="BA33" s="16">
        <f t="shared" si="5"/>
        <v>692.27672469336005</v>
      </c>
      <c r="BC33" s="7">
        <f t="shared" si="6"/>
        <v>54.147377367967934</v>
      </c>
      <c r="BD33" s="8">
        <f t="shared" si="7"/>
        <v>648.76289853471985</v>
      </c>
      <c r="BF33" s="12">
        <f t="shared" si="8"/>
        <v>62.098271536447001</v>
      </c>
      <c r="BG33" s="13">
        <f t="shared" si="9"/>
        <v>860.87821479959996</v>
      </c>
      <c r="BI33">
        <v>73</v>
      </c>
      <c r="BJ33" t="s">
        <v>59</v>
      </c>
      <c r="BK33" s="2">
        <v>45093.015949074077</v>
      </c>
      <c r="BL33">
        <v>247</v>
      </c>
      <c r="BM33" t="s">
        <v>13</v>
      </c>
      <c r="BN33">
        <v>0</v>
      </c>
      <c r="BO33">
        <v>2.8759999999999999</v>
      </c>
      <c r="BP33" s="3">
        <v>796696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45093.037245370368</v>
      </c>
      <c r="D34">
        <v>99</v>
      </c>
      <c r="E34" t="s">
        <v>13</v>
      </c>
      <c r="F34">
        <v>0</v>
      </c>
      <c r="G34">
        <v>6.0309999999999997</v>
      </c>
      <c r="H34" s="3">
        <v>2072</v>
      </c>
      <c r="I34">
        <v>-3.0000000000000001E-3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45093.037245370368</v>
      </c>
      <c r="R34">
        <v>99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45093.037245370368</v>
      </c>
      <c r="AF34">
        <v>99</v>
      </c>
      <c r="AG34" t="s">
        <v>13</v>
      </c>
      <c r="AH34">
        <v>0</v>
      </c>
      <c r="AI34">
        <v>12.099</v>
      </c>
      <c r="AJ34" s="3">
        <v>83059</v>
      </c>
      <c r="AK34">
        <v>21.905000000000001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5.1652393600000011</v>
      </c>
      <c r="AU34" s="13">
        <f t="shared" si="1"/>
        <v>18514.553483027099</v>
      </c>
      <c r="AW34" s="6">
        <f t="shared" si="2"/>
        <v>1.3249901599999996</v>
      </c>
      <c r="AX34" s="15">
        <f t="shared" si="3"/>
        <v>15000.93108211763</v>
      </c>
      <c r="AZ34" s="14">
        <f t="shared" si="4"/>
        <v>0.95746598719999998</v>
      </c>
      <c r="BA34" s="16">
        <f t="shared" si="5"/>
        <v>15764.848352958941</v>
      </c>
      <c r="BC34" s="7">
        <f t="shared" si="6"/>
        <v>0.5487124351999999</v>
      </c>
      <c r="BD34" s="8">
        <f t="shared" si="7"/>
        <v>16888.537988284876</v>
      </c>
      <c r="BF34" s="12">
        <f t="shared" si="8"/>
        <v>5.1652393600000011</v>
      </c>
      <c r="BG34" s="13">
        <f t="shared" si="9"/>
        <v>18514.553483027099</v>
      </c>
      <c r="BI34">
        <v>74</v>
      </c>
      <c r="BJ34" t="s">
        <v>60</v>
      </c>
      <c r="BK34" s="2">
        <v>45093.037245370368</v>
      </c>
      <c r="BL34">
        <v>99</v>
      </c>
      <c r="BM34" t="s">
        <v>13</v>
      </c>
      <c r="BN34">
        <v>0</v>
      </c>
      <c r="BO34">
        <v>2.871</v>
      </c>
      <c r="BP34" s="3">
        <v>899099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45093.058541666665</v>
      </c>
      <c r="D35">
        <v>8</v>
      </c>
      <c r="E35" t="s">
        <v>13</v>
      </c>
      <c r="F35">
        <v>0</v>
      </c>
      <c r="G35">
        <v>6.0439999999999996</v>
      </c>
      <c r="H35" s="3">
        <v>2599</v>
      </c>
      <c r="I35">
        <v>-2E-3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45093.058541666665</v>
      </c>
      <c r="R35">
        <v>8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45093.058541666665</v>
      </c>
      <c r="AF35">
        <v>8</v>
      </c>
      <c r="AG35" t="s">
        <v>13</v>
      </c>
      <c r="AH35">
        <v>0</v>
      </c>
      <c r="AI35">
        <v>12.090999999999999</v>
      </c>
      <c r="AJ35" s="3">
        <v>86061</v>
      </c>
      <c r="AK35">
        <v>22.669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3.9833575400000001</v>
      </c>
      <c r="AU35" s="13">
        <f t="shared" si="1"/>
        <v>19237.384025011102</v>
      </c>
      <c r="AW35" s="6">
        <f t="shared" si="2"/>
        <v>2.8028345212499994</v>
      </c>
      <c r="AX35" s="15">
        <f t="shared" si="3"/>
        <v>15525.633663592831</v>
      </c>
      <c r="AZ35" s="14">
        <f t="shared" si="4"/>
        <v>2.8295362820500003</v>
      </c>
      <c r="BA35" s="16">
        <f t="shared" si="5"/>
        <v>16330.57557957654</v>
      </c>
      <c r="BC35" s="7">
        <f t="shared" si="6"/>
        <v>1.3463776853</v>
      </c>
      <c r="BD35" s="8">
        <f t="shared" si="7"/>
        <v>17496.094929200077</v>
      </c>
      <c r="BF35" s="12">
        <f t="shared" si="8"/>
        <v>3.9833575400000001</v>
      </c>
      <c r="BG35" s="13">
        <f t="shared" si="9"/>
        <v>19237.384025011102</v>
      </c>
      <c r="BI35">
        <v>75</v>
      </c>
      <c r="BJ35" t="s">
        <v>61</v>
      </c>
      <c r="BK35" s="2">
        <v>45093.058541666665</v>
      </c>
      <c r="BL35">
        <v>8</v>
      </c>
      <c r="BM35" t="s">
        <v>13</v>
      </c>
      <c r="BN35">
        <v>0</v>
      </c>
      <c r="BO35">
        <v>2.871</v>
      </c>
      <c r="BP35" s="3">
        <v>905853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45093.07984953704</v>
      </c>
      <c r="D36">
        <v>301</v>
      </c>
      <c r="E36" t="s">
        <v>13</v>
      </c>
      <c r="F36">
        <v>0</v>
      </c>
      <c r="G36">
        <v>6.0490000000000004</v>
      </c>
      <c r="H36" s="3">
        <v>1939</v>
      </c>
      <c r="I36">
        <v>-3.0000000000000001E-3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45093.07984953704</v>
      </c>
      <c r="R36">
        <v>301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45093.07984953704</v>
      </c>
      <c r="AF36">
        <v>301</v>
      </c>
      <c r="AG36" t="s">
        <v>13</v>
      </c>
      <c r="AH36">
        <v>0</v>
      </c>
      <c r="AI36">
        <v>12.103999999999999</v>
      </c>
      <c r="AJ36" s="3">
        <v>72235</v>
      </c>
      <c r="AK36">
        <v>19.13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5.5109143400000002</v>
      </c>
      <c r="AU36" s="13">
        <f t="shared" si="1"/>
        <v>15902.197585297497</v>
      </c>
      <c r="AW36" s="6">
        <f t="shared" si="2"/>
        <v>0.95388907124999989</v>
      </c>
      <c r="AX36" s="15">
        <f t="shared" si="3"/>
        <v>13099.671716726751</v>
      </c>
      <c r="AZ36" s="14">
        <f t="shared" si="4"/>
        <v>0.47992116805000062</v>
      </c>
      <c r="BA36" s="16">
        <f t="shared" si="5"/>
        <v>13722.631023641499</v>
      </c>
      <c r="BC36" s="7">
        <f t="shared" si="6"/>
        <v>0.36015856130000024</v>
      </c>
      <c r="BD36" s="8">
        <f t="shared" si="7"/>
        <v>14694.113813857999</v>
      </c>
      <c r="BF36" s="12">
        <f t="shared" si="8"/>
        <v>5.5109143400000002</v>
      </c>
      <c r="BG36" s="13">
        <f t="shared" si="9"/>
        <v>15902.197585297497</v>
      </c>
      <c r="BI36">
        <v>76</v>
      </c>
      <c r="BJ36" t="s">
        <v>62</v>
      </c>
      <c r="BK36" s="2">
        <v>45093.07984953704</v>
      </c>
      <c r="BL36">
        <v>301</v>
      </c>
      <c r="BM36" t="s">
        <v>13</v>
      </c>
      <c r="BN36">
        <v>0</v>
      </c>
      <c r="BO36">
        <v>2.871</v>
      </c>
      <c r="BP36" s="3">
        <v>868108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45093.101145833331</v>
      </c>
      <c r="D37">
        <v>243</v>
      </c>
      <c r="E37" t="s">
        <v>13</v>
      </c>
      <c r="F37">
        <v>0</v>
      </c>
      <c r="G37">
        <v>6.0019999999999998</v>
      </c>
      <c r="H37" s="3">
        <v>24307</v>
      </c>
      <c r="I37">
        <v>4.4999999999999998E-2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45093.101145833331</v>
      </c>
      <c r="R37">
        <v>243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45093.101145833331</v>
      </c>
      <c r="AF37">
        <v>243</v>
      </c>
      <c r="AG37" t="s">
        <v>13</v>
      </c>
      <c r="AH37">
        <v>0</v>
      </c>
      <c r="AI37">
        <v>12.157999999999999</v>
      </c>
      <c r="AJ37" s="3">
        <v>3404</v>
      </c>
      <c r="AK37">
        <v>0.69699999999999995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0"/>
        <v>62.614461697327002</v>
      </c>
      <c r="AU37" s="13">
        <f t="shared" si="1"/>
        <v>803.57107078239994</v>
      </c>
      <c r="AW37" s="6">
        <f t="shared" si="2"/>
        <v>76.336251350766204</v>
      </c>
      <c r="AX37" s="15">
        <f t="shared" si="3"/>
        <v>665.20427045168015</v>
      </c>
      <c r="AZ37" s="14">
        <f t="shared" si="4"/>
        <v>63.566413622895908</v>
      </c>
      <c r="BA37" s="16">
        <f t="shared" si="5"/>
        <v>646.79839186784011</v>
      </c>
      <c r="BC37" s="7">
        <f t="shared" si="6"/>
        <v>54.555250531745536</v>
      </c>
      <c r="BD37" s="8">
        <f t="shared" si="7"/>
        <v>599.61109424767994</v>
      </c>
      <c r="BF37" s="12">
        <f t="shared" si="8"/>
        <v>62.614461697327002</v>
      </c>
      <c r="BG37" s="13">
        <f t="shared" si="9"/>
        <v>803.57107078239994</v>
      </c>
      <c r="BI37">
        <v>77</v>
      </c>
      <c r="BJ37" t="s">
        <v>63</v>
      </c>
      <c r="BK37" s="2">
        <v>45093.101145833331</v>
      </c>
      <c r="BL37">
        <v>243</v>
      </c>
      <c r="BM37" t="s">
        <v>13</v>
      </c>
      <c r="BN37">
        <v>0</v>
      </c>
      <c r="BO37">
        <v>2.847</v>
      </c>
      <c r="BP37" s="3">
        <v>1051432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45093.122430555559</v>
      </c>
      <c r="D38">
        <v>62</v>
      </c>
      <c r="E38" t="s">
        <v>13</v>
      </c>
      <c r="F38">
        <v>0</v>
      </c>
      <c r="G38">
        <v>6.016</v>
      </c>
      <c r="H38" s="3">
        <v>25698</v>
      </c>
      <c r="I38">
        <v>4.8000000000000001E-2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45093.122430555559</v>
      </c>
      <c r="R38">
        <v>62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45093.122430555559</v>
      </c>
      <c r="AF38">
        <v>62</v>
      </c>
      <c r="AG38" t="s">
        <v>13</v>
      </c>
      <c r="AH38">
        <v>0</v>
      </c>
      <c r="AI38">
        <v>12.143000000000001</v>
      </c>
      <c r="AJ38" s="3">
        <v>34161</v>
      </c>
      <c r="AK38">
        <v>9.1110000000000007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ref="AT38:AT39" si="10">IF(H38&lt;10000,((H38^2*0.00000054)+(H38*-0.004765)+(12.72)),(IF(H38&lt;200000,((H38^2*-0.000000001577)+(H38*0.003043)+(-10.42)),(IF(H38&lt;8000000,((H38^2*-0.0000000000186)+(H38*0.00194)+(154.1)),((V38^2*-0.00000002)+(V38*0.2565)+(-1032)))))))</f>
        <v>66.737583379292005</v>
      </c>
      <c r="AU38" s="13">
        <f t="shared" ref="AU38:AU39" si="11">IF(AJ38&lt;45000,((-0.0000004561*AJ38^2)+(0.244*AJ38)+(-21.72)),((-0.0000000409*AJ38^2)+(0.2477*AJ38)+(-1777)))</f>
        <v>7781.3071946318996</v>
      </c>
      <c r="AW38" s="6">
        <f t="shared" ref="AW38:AW39" si="12">IF(H38&lt;15000,((0.00000002125*H38^2)+(0.002705*H38)+(-4.371)),(IF(H38&lt;700000,((-0.0000000008162*H38^2)+(0.003141*H38)+(0.4702)), ((0.000000003285*V38^2)+(0.1899*V38)+(559.5)))))</f>
        <v>80.648609964095215</v>
      </c>
      <c r="AX38" s="15">
        <f t="shared" ref="AX38:AX39" si="13">((-0.00000006277*AJ38^2)+(0.1854*AJ38)+(34.83))</f>
        <v>6295.0284469788303</v>
      </c>
      <c r="AZ38" s="14">
        <f t="shared" ref="AZ38:AZ39" si="14">IF(H38&lt;10000,((-0.00000005795*H38^2)+(0.003823*H38)+(-6.715)),(IF(H38&lt;700000,((-0.0000000001209*H38^2)+(0.002635*H38)+(-0.4111)), ((-0.00000002007*V38^2)+(0.2564*V38)+(286.1)))))</f>
        <v>67.2232891870364</v>
      </c>
      <c r="BA38" s="16">
        <f t="shared" ref="BA38:BA39" si="15">(-0.00000001626*AJ38^2)+(0.1912*AJ38)+(-3.858)</f>
        <v>6508.7502040445397</v>
      </c>
      <c r="BC38" s="7">
        <f t="shared" ref="BC38:BC39" si="16">IF(H38&lt;10000,((0.0000001453*H38^2)+(0.0008349*H38)+(-1.805)),(IF(H38&lt;700000,((-0.00000000008054*H38^2)+(0.002348*H38)+(-2.47)), ((-0.00000001938*V38^2)+(0.2471*V38)+(226.8)))))</f>
        <v>57.815716414589836</v>
      </c>
      <c r="BD38" s="8">
        <f t="shared" ref="BD38:BD39" si="17">(-0.00000002552*AJ38^2)+(0.2067*AJ38)+(-103.7)</f>
        <v>6927.59752553608</v>
      </c>
      <c r="BF38" s="12">
        <f t="shared" ref="BF38:BF39" si="18">IF(H38&lt;10000,((H38^2*0.00000054)+(H38*-0.004765)+(12.72)),(IF(H38&lt;200000,((H38^2*-0.000000001577)+(H38*0.003043)+(-10.42)),(IF(H38&lt;8000000,((H38^2*-0.0000000000186)+(H38*0.00194)+(154.1)),((V38^2*-0.00000002)+(V38*0.2565)+(-1032)))))))</f>
        <v>66.737583379292005</v>
      </c>
      <c r="BG38" s="13">
        <f t="shared" ref="BG38:BG39" si="19">IF(AJ38&lt;45000,((-0.0000004561*AJ38^2)+(0.244*AJ38)+(-21.72)),((-0.0000000409*AJ38^2)+(0.2477*AJ38)+(-1777)))</f>
        <v>7781.3071946318996</v>
      </c>
      <c r="BI38">
        <v>78</v>
      </c>
      <c r="BJ38" t="s">
        <v>64</v>
      </c>
      <c r="BK38" s="2">
        <v>45093.122430555559</v>
      </c>
      <c r="BL38">
        <v>62</v>
      </c>
      <c r="BM38" t="s">
        <v>13</v>
      </c>
      <c r="BN38">
        <v>0</v>
      </c>
      <c r="BO38">
        <v>2.8660000000000001</v>
      </c>
      <c r="BP38" s="3">
        <v>920750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65</v>
      </c>
      <c r="C39" s="2">
        <v>45093.143726851849</v>
      </c>
      <c r="D39">
        <v>314</v>
      </c>
      <c r="E39" t="s">
        <v>13</v>
      </c>
      <c r="F39">
        <v>0</v>
      </c>
      <c r="G39">
        <v>5.9989999999999997</v>
      </c>
      <c r="H39" s="3">
        <v>25438</v>
      </c>
      <c r="I39">
        <v>4.7E-2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65</v>
      </c>
      <c r="Q39" s="2">
        <v>45093.143726851849</v>
      </c>
      <c r="R39">
        <v>314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65</v>
      </c>
      <c r="AE39" s="2">
        <v>45093.143726851849</v>
      </c>
      <c r="AF39">
        <v>314</v>
      </c>
      <c r="AG39" t="s">
        <v>13</v>
      </c>
      <c r="AH39">
        <v>0</v>
      </c>
      <c r="AI39">
        <v>12.148999999999999</v>
      </c>
      <c r="AJ39" s="3">
        <v>4182</v>
      </c>
      <c r="AK39">
        <v>0.91400000000000003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0"/>
        <v>65.967370162012003</v>
      </c>
      <c r="AU39" s="13">
        <f t="shared" si="11"/>
        <v>990.71121054360003</v>
      </c>
      <c r="AW39" s="6">
        <f t="shared" si="12"/>
        <v>79.842801636927206</v>
      </c>
      <c r="AX39" s="15">
        <f t="shared" si="13"/>
        <v>809.07500768652005</v>
      </c>
      <c r="AZ39" s="14">
        <f t="shared" si="14"/>
        <v>66.539796596060398</v>
      </c>
      <c r="BA39" s="16">
        <f t="shared" si="15"/>
        <v>795.45602684376013</v>
      </c>
      <c r="BC39" s="7">
        <f t="shared" si="16"/>
        <v>57.206307222884242</v>
      </c>
      <c r="BD39" s="8">
        <f t="shared" si="17"/>
        <v>760.27307755551999</v>
      </c>
      <c r="BF39" s="12">
        <f t="shared" si="18"/>
        <v>65.967370162012003</v>
      </c>
      <c r="BG39" s="13">
        <f t="shared" si="19"/>
        <v>990.71121054360003</v>
      </c>
      <c r="BI39">
        <v>79</v>
      </c>
      <c r="BJ39" t="s">
        <v>65</v>
      </c>
      <c r="BK39" s="2">
        <v>45093.143726851849</v>
      </c>
      <c r="BL39">
        <v>314</v>
      </c>
      <c r="BM39" t="s">
        <v>13</v>
      </c>
      <c r="BN39">
        <v>0</v>
      </c>
      <c r="BO39">
        <v>2.8519999999999999</v>
      </c>
      <c r="BP39" s="3">
        <v>882731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2023-06-16T17:58:09Z</dcterms:modified>
</cp:coreProperties>
</file>