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B0F861BF-6ABF-4CAA-99B5-8C3BF2BACA3B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</calcChain>
</file>

<file path=xl/sharedStrings.xml><?xml version="1.0" encoding="utf-8"?>
<sst xmlns="http://schemas.openxmlformats.org/spreadsheetml/2006/main" count="879" uniqueCount="66">
  <si>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</si>
  <si>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</si>
  <si>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</si>
  <si>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</si>
  <si>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</si>
  <si>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</si>
  <si>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</si>
  <si>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</si>
  <si>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</si>
  <si>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</si>
  <si>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</si>
  <si>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</si>
  <si>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</si>
  <si>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</si>
  <si>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</si>
  <si>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</si>
  <si>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</si>
  <si>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</si>
  <si>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</si>
  <si>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</si>
  <si>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</si>
  <si>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</si>
  <si>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</si>
  <si>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</si>
  <si>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</si>
  <si>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</si>
  <si>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</si>
  <si>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</si>
  <si>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</si>
  <si>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</si>
  <si>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</si>
  <si>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</si>
  <si>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BRN18oct23_001.gcd</t>
  </si>
  <si>
    <t>QC outside air</t>
  </si>
  <si>
    <t>BRN18oct23_002.gcd</t>
  </si>
  <si>
    <t xml:space="preserve">QC spiked air </t>
  </si>
  <si>
    <t>BRN18oct23_003.gcd</t>
  </si>
  <si>
    <t>QC reference tank  new batch</t>
  </si>
  <si>
    <t>BRN18oct23_004.gcd</t>
  </si>
  <si>
    <t>BRN18oct23_005.gcd</t>
  </si>
  <si>
    <t>BRN18oct23_006.gcd</t>
  </si>
  <si>
    <t>BRN18oct23_007.gcd</t>
  </si>
  <si>
    <t>BRN18oct23_008.gcd</t>
  </si>
  <si>
    <t>BRN18oct23_009.gcd</t>
  </si>
  <si>
    <t>BRN18oct23_010.gcd</t>
  </si>
  <si>
    <t>BRN18oct23_011.gcd</t>
  </si>
  <si>
    <t>BRN18oct23_012.gcd</t>
  </si>
  <si>
    <t>BRN18oct23_013.gcd</t>
  </si>
  <si>
    <t>BRN18oct23_014.gcd</t>
  </si>
  <si>
    <t>BRN18oct23_015.gcd</t>
  </si>
  <si>
    <t>BRN18oct23_016.gcd</t>
  </si>
  <si>
    <t>BRN18oct23_017.gcd</t>
  </si>
  <si>
    <t>BRN18oct23_018.gcd</t>
  </si>
  <si>
    <t>BRN18oct23_019.gcd</t>
  </si>
  <si>
    <t>BRN18oct23_020.gcd</t>
  </si>
  <si>
    <t>BRN18oct23_021.gcd</t>
  </si>
  <si>
    <t>BRN18oct23_022.gcd</t>
  </si>
  <si>
    <t>BRN18oct23_023.gcd</t>
  </si>
  <si>
    <t>BRN18oct23_024.gcd</t>
  </si>
  <si>
    <t>BRN18oct23_025.gcd</t>
  </si>
  <si>
    <t>BRN18oct23_026.gcd</t>
  </si>
  <si>
    <t>BRN18oct23_027.gcd</t>
  </si>
  <si>
    <t>BRN18oct23_028.gcd</t>
  </si>
  <si>
    <t>BRN18oct23_029.gcd</t>
  </si>
  <si>
    <t>BRN18oct23_030.gcd</t>
  </si>
  <si>
    <t>BRN18oct23_031.gcd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</si>
</sst>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topLeftCell="AI1" workbookViewId="0">
      <selection activeCell="BG33" sqref="BG33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46" max="46" width="9.72656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32</v>
      </c>
      <c r="C9" s="2">
        <v>45217.45752314815</v>
      </c>
      <c r="D9" t="s">
        <v>33</v>
      </c>
      <c r="E9" t="s">
        <v>13</v>
      </c>
      <c r="F9">
        <v>0</v>
      </c>
      <c r="G9">
        <v>6.0650000000000004</v>
      </c>
      <c r="H9" s="3">
        <v>2472</v>
      </c>
      <c r="I9">
        <v>-2E-3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32</v>
      </c>
      <c r="Q9" s="2">
        <v>45217.45752314815</v>
      </c>
      <c r="R9" t="s">
        <v>33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32</v>
      </c>
      <c r="AE9" s="2">
        <v>45217.45752314815</v>
      </c>
      <c r="AF9" t="s">
        <v>33</v>
      </c>
      <c r="AG9" t="s">
        <v>13</v>
      </c>
      <c r="AH9">
        <v>0</v>
      </c>
      <c r="AI9">
        <v>12.221</v>
      </c>
      <c r="AJ9" s="3">
        <v>3029</v>
      </c>
      <c r="AK9">
        <v>0.59299999999999997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6" si="0">IF(H9&lt;10000,((H9^2*0.00000054)+(H9*-0.004765)+(12.72)),(IF(H9&lt;200000,((H9^2*-0.000000001577)+(H9*0.003043)+(-10.42)),(IF(H9&lt;8000000,((H9^2*-0.0000000000186)+(H9*0.00194)+(154.1)),((V9^2*-0.00000002)+(V9*0.2565)+(-1032)))))))</f>
        <v>4.2407433599999997</v>
      </c>
      <c r="AU9" s="13">
        <f t="shared" ref="AU9:AU36" si="1">IF(AJ9&lt;45000,((-0.0000004561*AJ9^2)+(0.244*AJ9)+(-21.72)),((-0.0000000409*AJ9^2)+(0.2477*AJ9)+(-1777)))</f>
        <v>713.17135501990003</v>
      </c>
      <c r="AW9" s="6">
        <f t="shared" ref="AW9:AW39" si="2">IF(H9&lt;15000,((0.00000002125*H9^2)+(0.002705*H9)+(-4.371)),(IF(H9&lt;700000,((-0.0000000008162*H9^2)+(0.003141*H9)+(0.4702)), ((0.000000003285*V9^2)+(0.1899*V9)+(559.5)))))</f>
        <v>2.445614159999999</v>
      </c>
      <c r="AX9" s="15">
        <f t="shared" ref="AX9:AX39" si="3">((-0.00000006277*AJ9^2)+(0.1854*AJ9)+(34.83))</f>
        <v>595.83069523043002</v>
      </c>
      <c r="AZ9" s="14">
        <f t="shared" ref="AZ9:AZ39" si="4">IF(H9&lt;10000,((-0.00000005795*H9^2)+(0.003823*H9)+(-6.715)),(IF(H9&lt;700000,((-0.0000000001209*H9^2)+(0.002635*H9)+(-0.4111)), ((-0.00000002007*V9^2)+(0.2564*V9)+(286.1)))))</f>
        <v>2.3813360672000012</v>
      </c>
      <c r="BA9" s="16">
        <f t="shared" ref="BA9:BA39" si="5">(-0.00000001626*AJ9^2)+(0.1912*AJ9)+(-3.858)</f>
        <v>575.13761708534014</v>
      </c>
      <c r="BC9" s="7">
        <f t="shared" ref="BC9:BC39" si="6">IF(H9&lt;10000,((0.0000001453*H9^2)+(0.0008349*H9)+(-1.805)),(IF(H9&lt;700000,((-0.00000000008054*H9^2)+(0.002348*H9)+(-2.47)), ((-0.00000001938*V9^2)+(0.2471*V9)+(226.8)))))</f>
        <v>1.1467697152000003</v>
      </c>
      <c r="BD9" s="8">
        <f t="shared" ref="BD9:BD39" si="7">(-0.00000002552*AJ9^2)+(0.2067*AJ9)+(-103.7)</f>
        <v>522.16015805767995</v>
      </c>
      <c r="BF9" s="12">
        <f t="shared" ref="BF9:BF35" si="8">IF(H9&lt;10000,((H9^2*0.00000054)+(H9*-0.004765)+(12.72)),(IF(H9&lt;200000,((H9^2*-0.000000001577)+(H9*0.003043)+(-10.42)),(IF(H9&lt;8000000,((H9^2*-0.0000000000186)+(H9*0.00194)+(154.1)),((V9^2*-0.00000002)+(V9*0.2565)+(-1032)))))))</f>
        <v>4.2407433599999997</v>
      </c>
      <c r="BG9" s="13">
        <f t="shared" ref="BG9:BG35" si="9">IF(AJ9&lt;45000,((-0.0000004561*AJ9^2)+(0.244*AJ9)+(-21.72)),((-0.0000000409*AJ9^2)+(0.2477*AJ9)+(-1777)))</f>
        <v>713.17135501990003</v>
      </c>
      <c r="BI9">
        <v>49</v>
      </c>
      <c r="BJ9" t="s">
        <v>32</v>
      </c>
      <c r="BK9" s="2">
        <v>45217.45752314815</v>
      </c>
      <c r="BL9" t="s">
        <v>33</v>
      </c>
      <c r="BM9" t="s">
        <v>13</v>
      </c>
      <c r="BN9">
        <v>0</v>
      </c>
      <c r="BO9">
        <v>2.702</v>
      </c>
      <c r="BP9" s="3">
        <v>5534267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34</v>
      </c>
      <c r="C10" s="2">
        <v>45217.478715277779</v>
      </c>
      <c r="D10" t="s">
        <v>35</v>
      </c>
      <c r="E10" t="s">
        <v>13</v>
      </c>
      <c r="F10">
        <v>0</v>
      </c>
      <c r="G10">
        <v>6.01</v>
      </c>
      <c r="H10" s="3">
        <v>1011714</v>
      </c>
      <c r="I10">
        <v>2.1659999999999999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34</v>
      </c>
      <c r="Q10" s="2">
        <v>45217.478715277779</v>
      </c>
      <c r="R10" t="s">
        <v>35</v>
      </c>
      <c r="S10" t="s">
        <v>13</v>
      </c>
      <c r="T10">
        <v>0</v>
      </c>
      <c r="U10">
        <v>5.9580000000000002</v>
      </c>
      <c r="V10" s="3">
        <v>8316</v>
      </c>
      <c r="W10">
        <v>2.1059999999999999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34</v>
      </c>
      <c r="AE10" s="2">
        <v>45217.478715277779</v>
      </c>
      <c r="AF10" t="s">
        <v>35</v>
      </c>
      <c r="AG10" t="s">
        <v>13</v>
      </c>
      <c r="AH10">
        <v>0</v>
      </c>
      <c r="AI10">
        <v>12.202999999999999</v>
      </c>
      <c r="AJ10" s="3">
        <v>11064</v>
      </c>
      <c r="AK10">
        <v>2.8210000000000002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2097.7868469489945</v>
      </c>
      <c r="AU10" s="13">
        <f t="shared" si="1"/>
        <v>2622.0638430144004</v>
      </c>
      <c r="AW10" s="6">
        <f t="shared" si="2"/>
        <v>2138.9355769869603</v>
      </c>
      <c r="AX10" s="15">
        <f t="shared" si="3"/>
        <v>2078.4117927340803</v>
      </c>
      <c r="AZ10" s="14">
        <f t="shared" si="4"/>
        <v>2416.9344419700801</v>
      </c>
      <c r="BA10" s="16">
        <f t="shared" si="5"/>
        <v>2109.5883793190396</v>
      </c>
      <c r="BC10" s="7">
        <f t="shared" si="6"/>
        <v>2280.3433595107199</v>
      </c>
      <c r="BD10" s="8">
        <f t="shared" si="7"/>
        <v>2180.1048433100805</v>
      </c>
      <c r="BF10" s="12">
        <f t="shared" si="8"/>
        <v>2097.7868469489945</v>
      </c>
      <c r="BG10" s="13">
        <f t="shared" si="9"/>
        <v>2622.0638430144004</v>
      </c>
      <c r="BI10">
        <v>50</v>
      </c>
      <c r="BJ10" t="s">
        <v>34</v>
      </c>
      <c r="BK10" s="2">
        <v>45217.478715277779</v>
      </c>
      <c r="BL10" t="s">
        <v>35</v>
      </c>
      <c r="BM10" t="s">
        <v>13</v>
      </c>
      <c r="BN10">
        <v>0</v>
      </c>
      <c r="BO10">
        <v>2.7040000000000002</v>
      </c>
      <c r="BP10" s="3">
        <v>5549957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36</v>
      </c>
      <c r="C11" s="2">
        <v>45217.499918981484</v>
      </c>
      <c r="D11" t="s">
        <v>37</v>
      </c>
      <c r="E11" t="s">
        <v>13</v>
      </c>
      <c r="F11">
        <v>0</v>
      </c>
      <c r="G11">
        <v>6.0439999999999996</v>
      </c>
      <c r="H11" s="3">
        <v>4096</v>
      </c>
      <c r="I11">
        <v>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36</v>
      </c>
      <c r="Q11" s="2">
        <v>45217.499918981484</v>
      </c>
      <c r="R11" t="s">
        <v>37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36</v>
      </c>
      <c r="AE11" s="2">
        <v>45217.499918981484</v>
      </c>
      <c r="AF11" t="s">
        <v>37</v>
      </c>
      <c r="AG11" t="s">
        <v>13</v>
      </c>
      <c r="AH11">
        <v>0</v>
      </c>
      <c r="AI11">
        <v>12.237</v>
      </c>
      <c r="AJ11" s="3">
        <v>1212</v>
      </c>
      <c r="AK11">
        <v>8.5999999999999993E-2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2.2622566400000004</v>
      </c>
      <c r="AU11" s="13">
        <f t="shared" si="1"/>
        <v>273.33801464160001</v>
      </c>
      <c r="AW11" s="6">
        <f t="shared" si="2"/>
        <v>7.0651958399999994</v>
      </c>
      <c r="AX11" s="15">
        <f t="shared" si="3"/>
        <v>259.44259438512</v>
      </c>
      <c r="AZ11" s="14">
        <f t="shared" si="4"/>
        <v>7.9717683328</v>
      </c>
      <c r="BA11" s="16">
        <f t="shared" si="5"/>
        <v>227.85251497056001</v>
      </c>
      <c r="BC11" s="7">
        <f t="shared" si="6"/>
        <v>4.0524798848000003</v>
      </c>
      <c r="BD11" s="8">
        <f t="shared" si="7"/>
        <v>146.78291254912</v>
      </c>
      <c r="BF11" s="12">
        <f t="shared" si="8"/>
        <v>2.2622566400000004</v>
      </c>
      <c r="BG11" s="13">
        <f t="shared" si="9"/>
        <v>273.33801464160001</v>
      </c>
      <c r="BI11">
        <v>51</v>
      </c>
      <c r="BJ11" t="s">
        <v>36</v>
      </c>
      <c r="BK11" s="2">
        <v>45217.499918981484</v>
      </c>
      <c r="BL11" t="s">
        <v>37</v>
      </c>
      <c r="BM11" t="s">
        <v>13</v>
      </c>
      <c r="BN11">
        <v>0</v>
      </c>
      <c r="BO11">
        <v>2.702</v>
      </c>
      <c r="BP11" s="3">
        <v>5685035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45217.521122685182</v>
      </c>
      <c r="D12">
        <v>397</v>
      </c>
      <c r="E12" t="s">
        <v>13</v>
      </c>
      <c r="F12">
        <v>0</v>
      </c>
      <c r="G12">
        <v>6.0330000000000004</v>
      </c>
      <c r="H12" s="3">
        <v>4416</v>
      </c>
      <c r="I12">
        <v>2E-3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45217.521122685182</v>
      </c>
      <c r="R12">
        <v>397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45217.521122685182</v>
      </c>
      <c r="AF12">
        <v>397</v>
      </c>
      <c r="AG12" t="s">
        <v>13</v>
      </c>
      <c r="AH12">
        <v>0</v>
      </c>
      <c r="AI12">
        <v>12.162000000000001</v>
      </c>
      <c r="AJ12" s="3">
        <v>26465</v>
      </c>
      <c r="AK12">
        <v>7.0339999999999998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2.2083302400000022</v>
      </c>
      <c r="AU12" s="13">
        <f t="shared" si="1"/>
        <v>6116.2892817775</v>
      </c>
      <c r="AW12" s="6">
        <f t="shared" si="2"/>
        <v>7.98867744</v>
      </c>
      <c r="AX12" s="15">
        <f t="shared" si="3"/>
        <v>4897.4771289567498</v>
      </c>
      <c r="AZ12" s="14">
        <f t="shared" si="4"/>
        <v>9.0372818047999992</v>
      </c>
      <c r="BA12" s="16">
        <f t="shared" si="5"/>
        <v>5044.8615573814996</v>
      </c>
      <c r="BC12" s="7">
        <f t="shared" si="6"/>
        <v>4.7154218368</v>
      </c>
      <c r="BD12" s="8">
        <f t="shared" si="7"/>
        <v>5348.7413883379995</v>
      </c>
      <c r="BF12" s="12">
        <f t="shared" si="8"/>
        <v>2.2083302400000022</v>
      </c>
      <c r="BG12" s="13">
        <f t="shared" si="9"/>
        <v>6116.2892817775</v>
      </c>
      <c r="BI12">
        <v>52</v>
      </c>
      <c r="BJ12" t="s">
        <v>38</v>
      </c>
      <c r="BK12" s="2">
        <v>45217.521122685182</v>
      </c>
      <c r="BL12">
        <v>397</v>
      </c>
      <c r="BM12" t="s">
        <v>13</v>
      </c>
      <c r="BN12">
        <v>0</v>
      </c>
      <c r="BO12">
        <v>2.863</v>
      </c>
      <c r="BP12" s="3">
        <v>782175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39</v>
      </c>
      <c r="C13" s="2">
        <v>45217.542337962965</v>
      </c>
      <c r="D13">
        <v>10</v>
      </c>
      <c r="E13" t="s">
        <v>13</v>
      </c>
      <c r="F13">
        <v>0</v>
      </c>
      <c r="G13">
        <v>6.0060000000000002</v>
      </c>
      <c r="H13" s="3">
        <v>282318</v>
      </c>
      <c r="I13">
        <v>0.59799999999999998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45217.542337962965</v>
      </c>
      <c r="R13">
        <v>10</v>
      </c>
      <c r="S13" t="s">
        <v>13</v>
      </c>
      <c r="T13">
        <v>0</v>
      </c>
      <c r="U13">
        <v>5.9649999999999999</v>
      </c>
      <c r="V13" s="3">
        <v>2483</v>
      </c>
      <c r="W13">
        <v>0.60599999999999998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45217.542337962965</v>
      </c>
      <c r="AF13">
        <v>10</v>
      </c>
      <c r="AG13" t="s">
        <v>13</v>
      </c>
      <c r="AH13">
        <v>0</v>
      </c>
      <c r="AI13">
        <v>12.164999999999999</v>
      </c>
      <c r="AJ13" s="3">
        <v>18052</v>
      </c>
      <c r="AK13">
        <v>4.742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700.31443577189361</v>
      </c>
      <c r="AU13" s="13">
        <f t="shared" si="1"/>
        <v>4234.3365475055998</v>
      </c>
      <c r="AW13" s="6">
        <f t="shared" si="2"/>
        <v>822.17707956019126</v>
      </c>
      <c r="AX13" s="15">
        <f t="shared" si="3"/>
        <v>3361.2156448299197</v>
      </c>
      <c r="AZ13" s="14">
        <f t="shared" si="4"/>
        <v>733.86068251730842</v>
      </c>
      <c r="BA13" s="16">
        <f t="shared" si="5"/>
        <v>3442.3856773129601</v>
      </c>
      <c r="BC13" s="7">
        <f t="shared" si="6"/>
        <v>653.99334788539295</v>
      </c>
      <c r="BD13" s="8">
        <f t="shared" si="7"/>
        <v>3619.33207755392</v>
      </c>
      <c r="BF13" s="12">
        <f t="shared" si="8"/>
        <v>700.31443577189361</v>
      </c>
      <c r="BG13" s="13">
        <f t="shared" si="9"/>
        <v>4234.3365475055998</v>
      </c>
      <c r="BI13">
        <v>53</v>
      </c>
      <c r="BJ13" t="s">
        <v>39</v>
      </c>
      <c r="BK13" s="2">
        <v>45217.542337962965</v>
      </c>
      <c r="BL13">
        <v>10</v>
      </c>
      <c r="BM13" t="s">
        <v>13</v>
      </c>
      <c r="BN13">
        <v>0</v>
      </c>
      <c r="BO13">
        <v>2.863</v>
      </c>
      <c r="BP13" s="3">
        <v>774636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40</v>
      </c>
      <c r="C14" s="2">
        <v>45217.56355324074</v>
      </c>
      <c r="D14">
        <v>179</v>
      </c>
      <c r="E14" t="s">
        <v>13</v>
      </c>
      <c r="F14">
        <v>0</v>
      </c>
      <c r="G14">
        <v>6.0330000000000004</v>
      </c>
      <c r="H14" s="3">
        <v>4648</v>
      </c>
      <c r="I14">
        <v>3.0000000000000001E-3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40</v>
      </c>
      <c r="Q14" s="2">
        <v>45217.56355324074</v>
      </c>
      <c r="R14">
        <v>179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40</v>
      </c>
      <c r="AE14" s="2">
        <v>45217.56355324074</v>
      </c>
      <c r="AF14">
        <v>179</v>
      </c>
      <c r="AG14" t="s">
        <v>13</v>
      </c>
      <c r="AH14">
        <v>0</v>
      </c>
      <c r="AI14">
        <v>12.162000000000001</v>
      </c>
      <c r="AJ14" s="3">
        <v>26463</v>
      </c>
      <c r="AK14">
        <v>7.0330000000000004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2.2383881600000013</v>
      </c>
      <c r="AU14" s="13">
        <f t="shared" si="1"/>
        <v>6115.8495626990998</v>
      </c>
      <c r="AW14" s="6">
        <f t="shared" si="2"/>
        <v>8.6609229599999988</v>
      </c>
      <c r="AX14" s="15">
        <f t="shared" si="3"/>
        <v>4897.1129735378699</v>
      </c>
      <c r="AZ14" s="14">
        <f t="shared" si="4"/>
        <v>9.8023577632000034</v>
      </c>
      <c r="BA14" s="16">
        <f t="shared" si="5"/>
        <v>5044.4808786000604</v>
      </c>
      <c r="BC14" s="7">
        <f t="shared" si="6"/>
        <v>5.2146624512000006</v>
      </c>
      <c r="BD14" s="8">
        <f t="shared" si="7"/>
        <v>5348.3306897831208</v>
      </c>
      <c r="BF14" s="12">
        <f t="shared" si="8"/>
        <v>2.2383881600000013</v>
      </c>
      <c r="BG14" s="13">
        <f t="shared" si="9"/>
        <v>6115.8495626990998</v>
      </c>
      <c r="BI14">
        <v>54</v>
      </c>
      <c r="BJ14" t="s">
        <v>40</v>
      </c>
      <c r="BK14" s="2">
        <v>45217.56355324074</v>
      </c>
      <c r="BL14">
        <v>179</v>
      </c>
      <c r="BM14" t="s">
        <v>13</v>
      </c>
      <c r="BN14">
        <v>0</v>
      </c>
      <c r="BO14">
        <v>2.863</v>
      </c>
      <c r="BP14" s="3">
        <v>763926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45217.584745370368</v>
      </c>
      <c r="D15">
        <v>172</v>
      </c>
      <c r="E15" t="s">
        <v>13</v>
      </c>
      <c r="F15">
        <v>0</v>
      </c>
      <c r="G15">
        <v>6.008</v>
      </c>
      <c r="H15" s="3">
        <v>278097</v>
      </c>
      <c r="I15">
        <v>0.58899999999999997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45217.584745370368</v>
      </c>
      <c r="R15">
        <v>172</v>
      </c>
      <c r="S15" t="s">
        <v>13</v>
      </c>
      <c r="T15">
        <v>0</v>
      </c>
      <c r="U15">
        <v>5.9560000000000004</v>
      </c>
      <c r="V15" s="3">
        <v>2822</v>
      </c>
      <c r="W15">
        <v>0.69299999999999995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45217.584745370368</v>
      </c>
      <c r="AF15">
        <v>172</v>
      </c>
      <c r="AG15" t="s">
        <v>13</v>
      </c>
      <c r="AH15">
        <v>0</v>
      </c>
      <c r="AI15">
        <v>12.163</v>
      </c>
      <c r="AJ15" s="3">
        <v>18285</v>
      </c>
      <c r="AK15">
        <v>4.806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692.16969428979269</v>
      </c>
      <c r="AU15" s="13">
        <f t="shared" si="1"/>
        <v>4287.3269672774995</v>
      </c>
      <c r="AW15" s="6">
        <f t="shared" si="2"/>
        <v>810.84964922197423</v>
      </c>
      <c r="AX15" s="15">
        <f t="shared" si="3"/>
        <v>3403.8824013067501</v>
      </c>
      <c r="AZ15" s="14">
        <f t="shared" si="4"/>
        <v>723.02433788365192</v>
      </c>
      <c r="BA15" s="16">
        <f t="shared" si="5"/>
        <v>3486.7976116814998</v>
      </c>
      <c r="BC15" s="7">
        <f t="shared" si="6"/>
        <v>644.27295819891901</v>
      </c>
      <c r="BD15" s="8">
        <f t="shared" si="7"/>
        <v>3667.2771119380004</v>
      </c>
      <c r="BF15" s="12">
        <f t="shared" si="8"/>
        <v>692.16969428979269</v>
      </c>
      <c r="BG15" s="13">
        <f t="shared" si="9"/>
        <v>4287.3269672774995</v>
      </c>
      <c r="BI15">
        <v>55</v>
      </c>
      <c r="BJ15" t="s">
        <v>41</v>
      </c>
      <c r="BK15" s="2">
        <v>45217.584745370368</v>
      </c>
      <c r="BL15">
        <v>172</v>
      </c>
      <c r="BM15" t="s">
        <v>13</v>
      </c>
      <c r="BN15">
        <v>0</v>
      </c>
      <c r="BO15">
        <v>2.8620000000000001</v>
      </c>
      <c r="BP15" s="3">
        <v>797139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45217.605949074074</v>
      </c>
      <c r="D16">
        <v>262</v>
      </c>
      <c r="E16" t="s">
        <v>13</v>
      </c>
      <c r="F16">
        <v>0</v>
      </c>
      <c r="G16">
        <v>6.0510000000000002</v>
      </c>
      <c r="H16" s="3">
        <v>3068</v>
      </c>
      <c r="I16">
        <v>-1E-3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45217.605949074074</v>
      </c>
      <c r="R16">
        <v>262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45217.605949074074</v>
      </c>
      <c r="AF16">
        <v>262</v>
      </c>
      <c r="AG16" t="s">
        <v>13</v>
      </c>
      <c r="AH16">
        <v>0</v>
      </c>
      <c r="AI16">
        <v>11.978999999999999</v>
      </c>
      <c r="AJ16" s="3">
        <v>206954</v>
      </c>
      <c r="AK16">
        <v>51.713999999999999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3.1837969600000005</v>
      </c>
      <c r="AU16" s="13">
        <f t="shared" si="1"/>
        <v>47733.760513055597</v>
      </c>
      <c r="AW16" s="6">
        <f t="shared" si="2"/>
        <v>4.1279582599999998</v>
      </c>
      <c r="AX16" s="15">
        <f t="shared" si="3"/>
        <v>35715.665129058681</v>
      </c>
      <c r="AZ16" s="14">
        <f t="shared" si="4"/>
        <v>4.4685024391999999</v>
      </c>
      <c r="BA16" s="16">
        <f t="shared" si="5"/>
        <v>38869.331681033844</v>
      </c>
      <c r="BC16" s="7">
        <f t="shared" si="6"/>
        <v>2.1241274672000001</v>
      </c>
      <c r="BD16" s="8">
        <f t="shared" si="7"/>
        <v>41580.671268879683</v>
      </c>
      <c r="BF16" s="12">
        <f t="shared" si="8"/>
        <v>3.1837969600000005</v>
      </c>
      <c r="BG16" s="13">
        <f t="shared" si="9"/>
        <v>47733.760513055597</v>
      </c>
      <c r="BI16">
        <v>56</v>
      </c>
      <c r="BJ16" t="s">
        <v>42</v>
      </c>
      <c r="BK16" s="2">
        <v>45217.605949074074</v>
      </c>
      <c r="BL16">
        <v>262</v>
      </c>
      <c r="BM16" t="s">
        <v>13</v>
      </c>
      <c r="BN16">
        <v>0</v>
      </c>
      <c r="BO16">
        <v>2.8620000000000001</v>
      </c>
      <c r="BP16" s="3">
        <v>780477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45217.627152777779</v>
      </c>
      <c r="D17">
        <v>271</v>
      </c>
      <c r="E17" t="s">
        <v>13</v>
      </c>
      <c r="F17">
        <v>0</v>
      </c>
      <c r="G17">
        <v>6.06</v>
      </c>
      <c r="H17" s="3">
        <v>2364</v>
      </c>
      <c r="I17">
        <v>-2E-3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45217.627152777779</v>
      </c>
      <c r="R17">
        <v>271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45217.627152777779</v>
      </c>
      <c r="AF17">
        <v>271</v>
      </c>
      <c r="AG17" t="s">
        <v>13</v>
      </c>
      <c r="AH17">
        <v>0</v>
      </c>
      <c r="AI17">
        <v>11.981</v>
      </c>
      <c r="AJ17" s="3">
        <v>213315</v>
      </c>
      <c r="AK17">
        <v>53.158999999999999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4.4733278400000014</v>
      </c>
      <c r="AU17" s="13">
        <f t="shared" si="1"/>
        <v>49200.040970697504</v>
      </c>
      <c r="AW17" s="6">
        <f t="shared" si="2"/>
        <v>2.1423755399999997</v>
      </c>
      <c r="AX17" s="15">
        <f t="shared" si="3"/>
        <v>36727.189535346755</v>
      </c>
      <c r="AZ17" s="14">
        <f t="shared" si="4"/>
        <v>1.9987186568000013</v>
      </c>
      <c r="BA17" s="16">
        <f t="shared" si="5"/>
        <v>40042.086517201504</v>
      </c>
      <c r="BC17" s="7">
        <f t="shared" si="6"/>
        <v>0.98071206880000017</v>
      </c>
      <c r="BD17" s="8">
        <f t="shared" si="7"/>
        <v>42827.266558978001</v>
      </c>
      <c r="BF17" s="12">
        <f t="shared" si="8"/>
        <v>4.4733278400000014</v>
      </c>
      <c r="BG17" s="13">
        <f t="shared" si="9"/>
        <v>49200.040970697504</v>
      </c>
      <c r="BI17">
        <v>57</v>
      </c>
      <c r="BJ17" t="s">
        <v>43</v>
      </c>
      <c r="BK17" s="2">
        <v>45217.627152777779</v>
      </c>
      <c r="BL17">
        <v>271</v>
      </c>
      <c r="BM17" t="s">
        <v>13</v>
      </c>
      <c r="BN17">
        <v>0</v>
      </c>
      <c r="BO17">
        <v>2.8580000000000001</v>
      </c>
      <c r="BP17" s="3">
        <v>844618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45217.648356481484</v>
      </c>
      <c r="D18">
        <v>265</v>
      </c>
      <c r="E18" t="s">
        <v>13</v>
      </c>
      <c r="F18">
        <v>0</v>
      </c>
      <c r="G18">
        <v>6.0439999999999996</v>
      </c>
      <c r="H18" s="3">
        <v>2463</v>
      </c>
      <c r="I18">
        <v>-2E-3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45217.648356481484</v>
      </c>
      <c r="R18">
        <v>265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45217.648356481484</v>
      </c>
      <c r="AF18">
        <v>265</v>
      </c>
      <c r="AG18" t="s">
        <v>13</v>
      </c>
      <c r="AH18">
        <v>0</v>
      </c>
      <c r="AI18">
        <v>11.975</v>
      </c>
      <c r="AJ18" s="3">
        <v>218622</v>
      </c>
      <c r="AK18">
        <v>54.359000000000002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4.25964426</v>
      </c>
      <c r="AU18" s="13">
        <f t="shared" si="1"/>
        <v>50420.8302236444</v>
      </c>
      <c r="AW18" s="6">
        <f t="shared" si="2"/>
        <v>2.4203253412499999</v>
      </c>
      <c r="AX18" s="15">
        <f t="shared" si="3"/>
        <v>37567.220313451326</v>
      </c>
      <c r="AZ18" s="14">
        <f t="shared" si="4"/>
        <v>2.3495029164499996</v>
      </c>
      <c r="BA18" s="16">
        <f t="shared" si="5"/>
        <v>41019.512287346159</v>
      </c>
      <c r="BC18" s="7">
        <f t="shared" si="6"/>
        <v>1.1328021157000003</v>
      </c>
      <c r="BD18" s="8">
        <f t="shared" si="7"/>
        <v>43865.724226880324</v>
      </c>
      <c r="BF18" s="12">
        <f t="shared" si="8"/>
        <v>4.25964426</v>
      </c>
      <c r="BG18" s="13">
        <f t="shared" si="9"/>
        <v>50420.8302236444</v>
      </c>
      <c r="BI18">
        <v>58</v>
      </c>
      <c r="BJ18" t="s">
        <v>44</v>
      </c>
      <c r="BK18" s="2">
        <v>45217.648356481484</v>
      </c>
      <c r="BL18">
        <v>265</v>
      </c>
      <c r="BM18" t="s">
        <v>13</v>
      </c>
      <c r="BN18">
        <v>0</v>
      </c>
      <c r="BO18">
        <v>2.86</v>
      </c>
      <c r="BP18" s="3">
        <v>809458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45217.669537037036</v>
      </c>
      <c r="D19">
        <v>160</v>
      </c>
      <c r="E19" t="s">
        <v>13</v>
      </c>
      <c r="F19">
        <v>0</v>
      </c>
      <c r="G19">
        <v>6.0620000000000003</v>
      </c>
      <c r="H19" s="3">
        <v>2601</v>
      </c>
      <c r="I19">
        <v>-2E-3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45217.669537037036</v>
      </c>
      <c r="R19">
        <v>160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45217.669537037036</v>
      </c>
      <c r="AF19">
        <v>160</v>
      </c>
      <c r="AG19" t="s">
        <v>13</v>
      </c>
      <c r="AH19">
        <v>0</v>
      </c>
      <c r="AI19">
        <v>12.004</v>
      </c>
      <c r="AJ19" s="3">
        <v>190909</v>
      </c>
      <c r="AK19">
        <v>48.034999999999997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3.9794435400000001</v>
      </c>
      <c r="AU19" s="13">
        <f t="shared" si="1"/>
        <v>44020.507827107096</v>
      </c>
      <c r="AW19" s="6">
        <f t="shared" si="2"/>
        <v>2.8084655212499996</v>
      </c>
      <c r="AX19" s="15">
        <f t="shared" si="3"/>
        <v>33141.627720941637</v>
      </c>
      <c r="AZ19" s="14">
        <f t="shared" si="4"/>
        <v>2.8365796020500014</v>
      </c>
      <c r="BA19" s="16">
        <f t="shared" si="5"/>
        <v>35905.326835470943</v>
      </c>
      <c r="BC19" s="7">
        <f t="shared" si="6"/>
        <v>1.3495586053000002</v>
      </c>
      <c r="BD19" s="8">
        <f t="shared" si="7"/>
        <v>38427.082094908881</v>
      </c>
      <c r="BF19" s="12">
        <f t="shared" si="8"/>
        <v>3.9794435400000001</v>
      </c>
      <c r="BG19" s="13">
        <f t="shared" si="9"/>
        <v>44020.507827107096</v>
      </c>
      <c r="BI19">
        <v>59</v>
      </c>
      <c r="BJ19" t="s">
        <v>45</v>
      </c>
      <c r="BK19" s="2">
        <v>45217.669537037036</v>
      </c>
      <c r="BL19">
        <v>160</v>
      </c>
      <c r="BM19" t="s">
        <v>13</v>
      </c>
      <c r="BN19">
        <v>0</v>
      </c>
      <c r="BO19">
        <v>2.87</v>
      </c>
      <c r="BP19" s="3">
        <v>766425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46</v>
      </c>
      <c r="C20" s="2">
        <v>45217.690740740742</v>
      </c>
      <c r="D20">
        <v>224</v>
      </c>
      <c r="E20" t="s">
        <v>13</v>
      </c>
      <c r="F20">
        <v>0</v>
      </c>
      <c r="G20">
        <v>5.86</v>
      </c>
      <c r="H20" s="3">
        <v>37653293</v>
      </c>
      <c r="I20">
        <v>87.45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46</v>
      </c>
      <c r="Q20" s="2">
        <v>45217.690740740742</v>
      </c>
      <c r="R20">
        <v>224</v>
      </c>
      <c r="S20" t="s">
        <v>13</v>
      </c>
      <c r="T20">
        <v>0</v>
      </c>
      <c r="U20">
        <v>5.8390000000000004</v>
      </c>
      <c r="V20" s="3">
        <v>399380</v>
      </c>
      <c r="W20">
        <v>98.557000000000002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46</v>
      </c>
      <c r="AE20" s="2">
        <v>45217.690740740742</v>
      </c>
      <c r="AF20">
        <v>224</v>
      </c>
      <c r="AG20" t="s">
        <v>13</v>
      </c>
      <c r="AH20">
        <v>0</v>
      </c>
      <c r="AI20">
        <v>12.047000000000001</v>
      </c>
      <c r="AJ20" s="3">
        <v>132008</v>
      </c>
      <c r="AK20">
        <v>34.087000000000003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98218.882312000002</v>
      </c>
      <c r="AU20" s="13">
        <f t="shared" si="1"/>
        <v>30208.6536165824</v>
      </c>
      <c r="AW20" s="6">
        <f t="shared" si="2"/>
        <v>76925.733902754</v>
      </c>
      <c r="AX20" s="15">
        <f t="shared" si="3"/>
        <v>23415.276145742722</v>
      </c>
      <c r="AZ20" s="14">
        <f t="shared" si="4"/>
        <v>99485.879005092007</v>
      </c>
      <c r="BA20" s="16">
        <f t="shared" si="5"/>
        <v>24952.723017839358</v>
      </c>
      <c r="BC20" s="7">
        <f t="shared" si="6"/>
        <v>95822.403030328001</v>
      </c>
      <c r="BD20" s="8">
        <f t="shared" si="7"/>
        <v>26737.639220126719</v>
      </c>
      <c r="BF20" s="12">
        <f t="shared" si="8"/>
        <v>98218.882312000002</v>
      </c>
      <c r="BG20" s="13">
        <f t="shared" si="9"/>
        <v>30208.6536165824</v>
      </c>
      <c r="BI20">
        <v>60</v>
      </c>
      <c r="BJ20" t="s">
        <v>46</v>
      </c>
      <c r="BK20" s="2">
        <v>45217.690740740742</v>
      </c>
      <c r="BL20">
        <v>224</v>
      </c>
      <c r="BM20" t="s">
        <v>13</v>
      </c>
      <c r="BN20">
        <v>0</v>
      </c>
      <c r="BO20">
        <v>2.8620000000000001</v>
      </c>
      <c r="BP20" s="3">
        <v>709875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47</v>
      </c>
      <c r="C21" s="2">
        <v>45217.711967592593</v>
      </c>
      <c r="D21">
        <v>354</v>
      </c>
      <c r="E21" t="s">
        <v>13</v>
      </c>
      <c r="F21">
        <v>0</v>
      </c>
      <c r="G21">
        <v>6.016</v>
      </c>
      <c r="H21" s="3">
        <v>16236</v>
      </c>
      <c r="I21">
        <v>2.7E-2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47</v>
      </c>
      <c r="Q21" s="2">
        <v>45217.711967592593</v>
      </c>
      <c r="R21">
        <v>354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47</v>
      </c>
      <c r="AE21" s="2">
        <v>45217.711967592593</v>
      </c>
      <c r="AF21">
        <v>354</v>
      </c>
      <c r="AG21" t="s">
        <v>13</v>
      </c>
      <c r="AH21">
        <v>0</v>
      </c>
      <c r="AI21">
        <v>12.185</v>
      </c>
      <c r="AJ21" s="3">
        <v>7763</v>
      </c>
      <c r="AK21">
        <v>1.909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38.570438663407998</v>
      </c>
      <c r="AU21" s="13">
        <f t="shared" si="1"/>
        <v>1844.9655125191</v>
      </c>
      <c r="AW21" s="6">
        <f t="shared" si="2"/>
        <v>51.252319398524797</v>
      </c>
      <c r="AX21" s="15">
        <f t="shared" si="3"/>
        <v>1470.30741811187</v>
      </c>
      <c r="AZ21" s="14">
        <f t="shared" si="4"/>
        <v>42.338889829553601</v>
      </c>
      <c r="BA21" s="16">
        <f t="shared" si="5"/>
        <v>1479.4477046120603</v>
      </c>
      <c r="BC21" s="7">
        <f t="shared" si="6"/>
        <v>35.630897036164157</v>
      </c>
      <c r="BD21" s="8">
        <f t="shared" si="7"/>
        <v>1499.3741584071199</v>
      </c>
      <c r="BF21" s="12">
        <f t="shared" si="8"/>
        <v>38.570438663407998</v>
      </c>
      <c r="BG21" s="13">
        <f t="shared" si="9"/>
        <v>1844.9655125191</v>
      </c>
      <c r="BI21">
        <v>61</v>
      </c>
      <c r="BJ21" t="s">
        <v>47</v>
      </c>
      <c r="BK21" s="2">
        <v>45217.711967592593</v>
      </c>
      <c r="BL21">
        <v>354</v>
      </c>
      <c r="BM21" t="s">
        <v>13</v>
      </c>
      <c r="BN21">
        <v>0</v>
      </c>
      <c r="BO21">
        <v>2.8610000000000002</v>
      </c>
      <c r="BP21" s="3">
        <v>824906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48</v>
      </c>
      <c r="C22" s="2">
        <v>45217.733159722222</v>
      </c>
      <c r="D22">
        <v>206</v>
      </c>
      <c r="E22" t="s">
        <v>13</v>
      </c>
      <c r="F22">
        <v>0</v>
      </c>
      <c r="G22">
        <v>6.008</v>
      </c>
      <c r="H22" s="3">
        <v>178071</v>
      </c>
      <c r="I22">
        <v>0.374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48</v>
      </c>
      <c r="Q22" s="2">
        <v>45217.733159722222</v>
      </c>
      <c r="R22">
        <v>206</v>
      </c>
      <c r="S22" t="s">
        <v>13</v>
      </c>
      <c r="T22">
        <v>0</v>
      </c>
      <c r="U22">
        <v>5.9779999999999998</v>
      </c>
      <c r="V22" s="3">
        <v>1368</v>
      </c>
      <c r="W22">
        <v>0.31900000000000001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48</v>
      </c>
      <c r="AE22" s="2">
        <v>45217.733159722222</v>
      </c>
      <c r="AF22">
        <v>206</v>
      </c>
      <c r="AG22" t="s">
        <v>13</v>
      </c>
      <c r="AH22">
        <v>0</v>
      </c>
      <c r="AI22">
        <v>12.084</v>
      </c>
      <c r="AJ22" s="3">
        <v>92123</v>
      </c>
      <c r="AK22">
        <v>24.204999999999998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481.44451679834299</v>
      </c>
      <c r="AU22" s="13">
        <f t="shared" si="1"/>
        <v>20694.763232423898</v>
      </c>
      <c r="AW22" s="6">
        <f t="shared" si="2"/>
        <v>533.91009581433582</v>
      </c>
      <c r="AX22" s="15">
        <f t="shared" si="3"/>
        <v>16581.727359712673</v>
      </c>
      <c r="AZ22" s="14">
        <f t="shared" si="4"/>
        <v>464.97233292214315</v>
      </c>
      <c r="BA22" s="16">
        <f t="shared" si="5"/>
        <v>17472.066717682461</v>
      </c>
      <c r="BC22" s="7">
        <f t="shared" si="6"/>
        <v>413.08684250495781</v>
      </c>
      <c r="BD22" s="8">
        <f t="shared" si="7"/>
        <v>18721.544865267919</v>
      </c>
      <c r="BF22" s="12">
        <f t="shared" si="8"/>
        <v>481.44451679834299</v>
      </c>
      <c r="BG22" s="13">
        <f t="shared" si="9"/>
        <v>20694.763232423898</v>
      </c>
      <c r="BI22">
        <v>62</v>
      </c>
      <c r="BJ22" t="s">
        <v>48</v>
      </c>
      <c r="BK22" s="2">
        <v>45217.733159722222</v>
      </c>
      <c r="BL22">
        <v>206</v>
      </c>
      <c r="BM22" t="s">
        <v>13</v>
      </c>
      <c r="BN22">
        <v>0</v>
      </c>
      <c r="BO22">
        <v>2.863</v>
      </c>
      <c r="BP22" s="3">
        <v>757567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49</v>
      </c>
      <c r="C23" s="2">
        <v>45217.754374999997</v>
      </c>
      <c r="D23">
        <v>269</v>
      </c>
      <c r="E23" t="s">
        <v>13</v>
      </c>
      <c r="F23">
        <v>0</v>
      </c>
      <c r="G23">
        <v>6.0339999999999998</v>
      </c>
      <c r="H23" s="3">
        <v>4919</v>
      </c>
      <c r="I23">
        <v>3.0000000000000001E-3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49</v>
      </c>
      <c r="Q23" s="2">
        <v>45217.754374999997</v>
      </c>
      <c r="R23">
        <v>269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49</v>
      </c>
      <c r="AE23" s="2">
        <v>45217.754374999997</v>
      </c>
      <c r="AF23">
        <v>269</v>
      </c>
      <c r="AG23" t="s">
        <v>13</v>
      </c>
      <c r="AH23">
        <v>0</v>
      </c>
      <c r="AI23">
        <v>12.157999999999999</v>
      </c>
      <c r="AJ23" s="3">
        <v>26176</v>
      </c>
      <c r="AK23">
        <v>6.9560000000000004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2.3471079400000008</v>
      </c>
      <c r="AU23" s="13">
        <f t="shared" si="1"/>
        <v>6052.7120446463996</v>
      </c>
      <c r="AW23" s="6">
        <f t="shared" si="2"/>
        <v>9.449071921249999</v>
      </c>
      <c r="AX23" s="15">
        <f t="shared" si="3"/>
        <v>4844.8514645964806</v>
      </c>
      <c r="AZ23" s="14">
        <f t="shared" si="4"/>
        <v>10.688146290050003</v>
      </c>
      <c r="BA23" s="16">
        <f t="shared" si="5"/>
        <v>4989.8521248102397</v>
      </c>
      <c r="BC23" s="7">
        <f t="shared" si="6"/>
        <v>5.8176334133000003</v>
      </c>
      <c r="BD23" s="8">
        <f t="shared" si="7"/>
        <v>5289.3933304524799</v>
      </c>
      <c r="BF23" s="12">
        <f t="shared" si="8"/>
        <v>2.3471079400000008</v>
      </c>
      <c r="BG23" s="13">
        <f t="shared" si="9"/>
        <v>6052.7120446463996</v>
      </c>
      <c r="BI23">
        <v>63</v>
      </c>
      <c r="BJ23" t="s">
        <v>49</v>
      </c>
      <c r="BK23" s="2">
        <v>45217.754374999997</v>
      </c>
      <c r="BL23">
        <v>269</v>
      </c>
      <c r="BM23" t="s">
        <v>13</v>
      </c>
      <c r="BN23">
        <v>0</v>
      </c>
      <c r="BO23">
        <v>2.8620000000000001</v>
      </c>
      <c r="BP23" s="3">
        <v>796423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45217.775578703702</v>
      </c>
      <c r="D24">
        <v>277</v>
      </c>
      <c r="E24" t="s">
        <v>13</v>
      </c>
      <c r="F24">
        <v>0</v>
      </c>
      <c r="G24">
        <v>6.0179999999999998</v>
      </c>
      <c r="H24" s="3">
        <v>34608</v>
      </c>
      <c r="I24">
        <v>6.7000000000000004E-2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45217.775578703702</v>
      </c>
      <c r="R24">
        <v>277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45217.775578703702</v>
      </c>
      <c r="AF24">
        <v>277</v>
      </c>
      <c r="AG24" t="s">
        <v>13</v>
      </c>
      <c r="AH24">
        <v>0</v>
      </c>
      <c r="AI24">
        <v>12.157999999999999</v>
      </c>
      <c r="AJ24" s="3">
        <v>24081</v>
      </c>
      <c r="AK24">
        <v>6.3869999999999996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93.003349551872006</v>
      </c>
      <c r="AU24" s="13">
        <f t="shared" si="1"/>
        <v>5589.5540907279001</v>
      </c>
      <c r="AW24" s="6">
        <f t="shared" si="2"/>
        <v>108.1963541074432</v>
      </c>
      <c r="AX24" s="15">
        <f t="shared" si="3"/>
        <v>4463.0474184060304</v>
      </c>
      <c r="AZ24" s="14">
        <f t="shared" si="4"/>
        <v>90.636176418022401</v>
      </c>
      <c r="BA24" s="16">
        <f t="shared" si="5"/>
        <v>4591.0001144381404</v>
      </c>
      <c r="BC24" s="7">
        <f t="shared" si="6"/>
        <v>78.693120141501424</v>
      </c>
      <c r="BD24" s="8">
        <f t="shared" si="7"/>
        <v>4859.04379080328</v>
      </c>
      <c r="BF24" s="12">
        <f t="shared" si="8"/>
        <v>93.003349551872006</v>
      </c>
      <c r="BG24" s="13">
        <f t="shared" si="9"/>
        <v>5589.5540907279001</v>
      </c>
      <c r="BI24">
        <v>64</v>
      </c>
      <c r="BJ24" t="s">
        <v>50</v>
      </c>
      <c r="BK24" s="2">
        <v>45217.775578703702</v>
      </c>
      <c r="BL24">
        <v>277</v>
      </c>
      <c r="BM24" t="s">
        <v>13</v>
      </c>
      <c r="BN24">
        <v>0</v>
      </c>
      <c r="BO24">
        <v>2.87</v>
      </c>
      <c r="BP24" s="3">
        <v>762489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51</v>
      </c>
      <c r="C25" s="2">
        <v>45217.796793981484</v>
      </c>
      <c r="D25">
        <v>12</v>
      </c>
      <c r="E25" t="s">
        <v>13</v>
      </c>
      <c r="F25">
        <v>0</v>
      </c>
      <c r="G25">
        <v>6.0549999999999997</v>
      </c>
      <c r="H25" s="3">
        <v>2616</v>
      </c>
      <c r="I25">
        <v>-2E-3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51</v>
      </c>
      <c r="Q25" s="2">
        <v>45217.796793981484</v>
      </c>
      <c r="R25">
        <v>12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51</v>
      </c>
      <c r="AE25" s="2">
        <v>45217.796793981484</v>
      </c>
      <c r="AF25">
        <v>12</v>
      </c>
      <c r="AG25" t="s">
        <v>13</v>
      </c>
      <c r="AH25">
        <v>0</v>
      </c>
      <c r="AI25">
        <v>11.977</v>
      </c>
      <c r="AJ25" s="3">
        <v>215053</v>
      </c>
      <c r="AK25">
        <v>53.552999999999997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3.950226240000001</v>
      </c>
      <c r="AU25" s="13">
        <f t="shared" si="1"/>
        <v>49600.093374111901</v>
      </c>
      <c r="AW25" s="6">
        <f t="shared" si="2"/>
        <v>2.8507034399999993</v>
      </c>
      <c r="AX25" s="15">
        <f t="shared" si="3"/>
        <v>37002.682245379074</v>
      </c>
      <c r="AZ25" s="14">
        <f t="shared" si="4"/>
        <v>2.8893897248000009</v>
      </c>
      <c r="BA25" s="16">
        <f t="shared" si="5"/>
        <v>40362.28648892566</v>
      </c>
      <c r="BC25" s="7">
        <f t="shared" si="6"/>
        <v>1.3734525568</v>
      </c>
      <c r="BD25" s="8">
        <f t="shared" si="7"/>
        <v>43167.511427514321</v>
      </c>
      <c r="BF25" s="12">
        <f t="shared" si="8"/>
        <v>3.950226240000001</v>
      </c>
      <c r="BG25" s="13">
        <f t="shared" si="9"/>
        <v>49600.093374111901</v>
      </c>
      <c r="BI25">
        <v>65</v>
      </c>
      <c r="BJ25" t="s">
        <v>51</v>
      </c>
      <c r="BK25" s="2">
        <v>45217.796793981484</v>
      </c>
      <c r="BL25">
        <v>12</v>
      </c>
      <c r="BM25" t="s">
        <v>13</v>
      </c>
      <c r="BN25">
        <v>0</v>
      </c>
      <c r="BO25">
        <v>2.8319999999999999</v>
      </c>
      <c r="BP25" s="3">
        <v>1321648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52</v>
      </c>
      <c r="C26" s="2">
        <v>45217.818020833336</v>
      </c>
      <c r="D26">
        <v>31</v>
      </c>
      <c r="E26" t="s">
        <v>13</v>
      </c>
      <c r="F26">
        <v>0</v>
      </c>
      <c r="G26">
        <v>6.0209999999999999</v>
      </c>
      <c r="H26" s="3">
        <v>8734</v>
      </c>
      <c r="I26">
        <v>1.0999999999999999E-2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52</v>
      </c>
      <c r="Q26" s="2">
        <v>45217.818020833336</v>
      </c>
      <c r="R26">
        <v>31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52</v>
      </c>
      <c r="AE26" s="2">
        <v>45217.818020833336</v>
      </c>
      <c r="AF26">
        <v>31</v>
      </c>
      <c r="AG26" t="s">
        <v>13</v>
      </c>
      <c r="AH26">
        <v>0</v>
      </c>
      <c r="AI26">
        <v>12.154</v>
      </c>
      <c r="AJ26" s="3">
        <v>24916</v>
      </c>
      <c r="AK26">
        <v>6.6139999999999999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12.29517824</v>
      </c>
      <c r="AU26" s="13">
        <f t="shared" si="1"/>
        <v>5774.6339017583996</v>
      </c>
      <c r="AW26" s="6">
        <f t="shared" si="2"/>
        <v>20.875478565000002</v>
      </c>
      <c r="AX26" s="15">
        <f t="shared" si="3"/>
        <v>4615.2883410948798</v>
      </c>
      <c r="AZ26" s="14">
        <f t="shared" si="4"/>
        <v>22.254496289799999</v>
      </c>
      <c r="BA26" s="16">
        <f t="shared" si="5"/>
        <v>4749.9868772694399</v>
      </c>
      <c r="BC26" s="7">
        <f t="shared" si="6"/>
        <v>16.5709010468</v>
      </c>
      <c r="BD26" s="8">
        <f t="shared" si="7"/>
        <v>5030.5942039308802</v>
      </c>
      <c r="BF26" s="12">
        <f t="shared" si="8"/>
        <v>12.29517824</v>
      </c>
      <c r="BG26" s="13">
        <f t="shared" si="9"/>
        <v>5774.6339017583996</v>
      </c>
      <c r="BI26">
        <v>66</v>
      </c>
      <c r="BJ26" t="s">
        <v>52</v>
      </c>
      <c r="BK26" s="2">
        <v>45217.818020833336</v>
      </c>
      <c r="BL26">
        <v>31</v>
      </c>
      <c r="BM26" t="s">
        <v>13</v>
      </c>
      <c r="BN26">
        <v>0</v>
      </c>
      <c r="BO26">
        <v>2.8610000000000002</v>
      </c>
      <c r="BP26" s="3">
        <v>791875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53</v>
      </c>
      <c r="C27" s="2">
        <v>45217.839247685188</v>
      </c>
      <c r="D27">
        <v>222</v>
      </c>
      <c r="E27" t="s">
        <v>13</v>
      </c>
      <c r="F27">
        <v>0</v>
      </c>
      <c r="G27">
        <v>6.0110000000000001</v>
      </c>
      <c r="H27" s="3">
        <v>172825</v>
      </c>
      <c r="I27">
        <v>0.36299999999999999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53</v>
      </c>
      <c r="Q27" s="2">
        <v>45217.839247685188</v>
      </c>
      <c r="R27">
        <v>222</v>
      </c>
      <c r="S27" t="s">
        <v>13</v>
      </c>
      <c r="T27">
        <v>0</v>
      </c>
      <c r="U27">
        <v>5.968</v>
      </c>
      <c r="V27" s="3">
        <v>1832</v>
      </c>
      <c r="W27">
        <v>0.439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53</v>
      </c>
      <c r="AE27" s="2">
        <v>45217.839247685188</v>
      </c>
      <c r="AF27">
        <v>222</v>
      </c>
      <c r="AG27" t="s">
        <v>13</v>
      </c>
      <c r="AH27">
        <v>0</v>
      </c>
      <c r="AI27">
        <v>12.093999999999999</v>
      </c>
      <c r="AJ27" s="3">
        <v>85834</v>
      </c>
      <c r="AK27">
        <v>22.611999999999998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468.38388105437497</v>
      </c>
      <c r="AU27" s="13">
        <f t="shared" si="1"/>
        <v>19182.752049759602</v>
      </c>
      <c r="AW27" s="6">
        <f t="shared" si="2"/>
        <v>518.93487111387503</v>
      </c>
      <c r="AX27" s="15">
        <f t="shared" si="3"/>
        <v>15485.997159349881</v>
      </c>
      <c r="AZ27" s="14">
        <f t="shared" si="4"/>
        <v>451.37167569243758</v>
      </c>
      <c r="BA27" s="16">
        <f t="shared" si="5"/>
        <v>16287.80764745944</v>
      </c>
      <c r="BC27" s="7">
        <f t="shared" si="6"/>
        <v>400.91749257046246</v>
      </c>
      <c r="BD27" s="8">
        <f t="shared" si="7"/>
        <v>17450.16982381088</v>
      </c>
      <c r="BF27" s="12">
        <f t="shared" si="8"/>
        <v>468.38388105437497</v>
      </c>
      <c r="BG27" s="13">
        <f t="shared" si="9"/>
        <v>19182.752049759602</v>
      </c>
      <c r="BI27">
        <v>67</v>
      </c>
      <c r="BJ27" t="s">
        <v>53</v>
      </c>
      <c r="BK27" s="2">
        <v>45217.839247685188</v>
      </c>
      <c r="BL27">
        <v>222</v>
      </c>
      <c r="BM27" t="s">
        <v>13</v>
      </c>
      <c r="BN27">
        <v>0</v>
      </c>
      <c r="BO27">
        <v>2.87</v>
      </c>
      <c r="BP27" s="3">
        <v>726187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54</v>
      </c>
      <c r="C28" s="2">
        <v>45217.860439814816</v>
      </c>
      <c r="D28">
        <v>272</v>
      </c>
      <c r="E28" t="s">
        <v>13</v>
      </c>
      <c r="F28">
        <v>0</v>
      </c>
      <c r="G28">
        <v>6.0119999999999996</v>
      </c>
      <c r="H28" s="3">
        <v>429064</v>
      </c>
      <c r="I28">
        <v>0.91300000000000003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54</v>
      </c>
      <c r="Q28" s="2">
        <v>45217.860439814816</v>
      </c>
      <c r="R28">
        <v>272</v>
      </c>
      <c r="S28" t="s">
        <v>13</v>
      </c>
      <c r="T28">
        <v>0</v>
      </c>
      <c r="U28">
        <v>5.9630000000000001</v>
      </c>
      <c r="V28" s="3">
        <v>3502</v>
      </c>
      <c r="W28">
        <v>0.86799999999999999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54</v>
      </c>
      <c r="AE28" s="2">
        <v>45217.860439814816</v>
      </c>
      <c r="AF28">
        <v>272</v>
      </c>
      <c r="AG28" t="s">
        <v>13</v>
      </c>
      <c r="AH28">
        <v>0</v>
      </c>
      <c r="AI28">
        <v>12.163</v>
      </c>
      <c r="AJ28" s="3">
        <v>22660</v>
      </c>
      <c r="AK28">
        <v>6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983.05997596061445</v>
      </c>
      <c r="AU28" s="13">
        <f t="shared" si="1"/>
        <v>5273.1237788399994</v>
      </c>
      <c r="AW28" s="6">
        <f t="shared" si="2"/>
        <v>1197.9011372824448</v>
      </c>
      <c r="AX28" s="15">
        <f t="shared" si="3"/>
        <v>4203.7631365879997</v>
      </c>
      <c r="AZ28" s="14">
        <f t="shared" si="4"/>
        <v>1107.9153437439936</v>
      </c>
      <c r="BA28" s="16">
        <f t="shared" si="5"/>
        <v>4320.3848867440001</v>
      </c>
      <c r="BC28" s="7">
        <f t="shared" si="6"/>
        <v>990.14518691762805</v>
      </c>
      <c r="BD28" s="8">
        <f t="shared" si="7"/>
        <v>4567.018102688</v>
      </c>
      <c r="BF28" s="12">
        <f t="shared" si="8"/>
        <v>983.05997596061445</v>
      </c>
      <c r="BG28" s="13">
        <f t="shared" si="9"/>
        <v>5273.1237788399994</v>
      </c>
      <c r="BI28">
        <v>68</v>
      </c>
      <c r="BJ28" t="s">
        <v>54</v>
      </c>
      <c r="BK28" s="2">
        <v>45217.860439814816</v>
      </c>
      <c r="BL28">
        <v>272</v>
      </c>
      <c r="BM28" t="s">
        <v>13</v>
      </c>
      <c r="BN28">
        <v>0</v>
      </c>
      <c r="BO28">
        <v>2.8679999999999999</v>
      </c>
      <c r="BP28" s="3">
        <v>799425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55</v>
      </c>
      <c r="C29" s="2">
        <v>45217.881655092591</v>
      </c>
      <c r="D29">
        <v>316</v>
      </c>
      <c r="E29" t="s">
        <v>13</v>
      </c>
      <c r="F29">
        <v>0</v>
      </c>
      <c r="G29">
        <v>6.0449999999999999</v>
      </c>
      <c r="H29" s="3">
        <v>2785</v>
      </c>
      <c r="I29">
        <v>-1E-3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55</v>
      </c>
      <c r="Q29" s="2">
        <v>45217.881655092591</v>
      </c>
      <c r="R29">
        <v>316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55</v>
      </c>
      <c r="AE29" s="2">
        <v>45217.881655092591</v>
      </c>
      <c r="AF29">
        <v>316</v>
      </c>
      <c r="AG29" t="s">
        <v>13</v>
      </c>
      <c r="AH29">
        <v>0</v>
      </c>
      <c r="AI29">
        <v>11.976000000000001</v>
      </c>
      <c r="AJ29" s="3">
        <v>204943</v>
      </c>
      <c r="AK29">
        <v>51.256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3.6378365000000006</v>
      </c>
      <c r="AU29" s="13">
        <f t="shared" si="1"/>
        <v>47269.514300115901</v>
      </c>
      <c r="AW29" s="6">
        <f t="shared" si="2"/>
        <v>3.3272447812500001</v>
      </c>
      <c r="AX29" s="15">
        <f t="shared" si="3"/>
        <v>35394.819680960274</v>
      </c>
      <c r="AZ29" s="14">
        <f t="shared" si="4"/>
        <v>3.4825817612499996</v>
      </c>
      <c r="BA29" s="16">
        <f t="shared" si="5"/>
        <v>38498.297043371262</v>
      </c>
      <c r="BC29" s="7">
        <f t="shared" si="6"/>
        <v>1.6471759925</v>
      </c>
      <c r="BD29" s="8">
        <f t="shared" si="7"/>
        <v>41186.13641948552</v>
      </c>
      <c r="BF29" s="12">
        <f t="shared" si="8"/>
        <v>3.6378365000000006</v>
      </c>
      <c r="BG29" s="13">
        <f t="shared" si="9"/>
        <v>47269.514300115901</v>
      </c>
      <c r="BI29">
        <v>69</v>
      </c>
      <c r="BJ29" t="s">
        <v>55</v>
      </c>
      <c r="BK29" s="2">
        <v>45217.881655092591</v>
      </c>
      <c r="BL29">
        <v>316</v>
      </c>
      <c r="BM29" t="s">
        <v>13</v>
      </c>
      <c r="BN29">
        <v>0</v>
      </c>
      <c r="BO29">
        <v>2.8540000000000001</v>
      </c>
      <c r="BP29" s="3">
        <v>907217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56</v>
      </c>
      <c r="C30" s="2">
        <v>45217.902858796297</v>
      </c>
      <c r="D30">
        <v>109</v>
      </c>
      <c r="E30" t="s">
        <v>13</v>
      </c>
      <c r="F30">
        <v>0</v>
      </c>
      <c r="G30">
        <v>6.0140000000000002</v>
      </c>
      <c r="H30" s="3">
        <v>193341</v>
      </c>
      <c r="I30">
        <v>0.40699999999999997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56</v>
      </c>
      <c r="Q30" s="2">
        <v>45217.902858796297</v>
      </c>
      <c r="R30">
        <v>109</v>
      </c>
      <c r="S30" t="s">
        <v>13</v>
      </c>
      <c r="T30">
        <v>0</v>
      </c>
      <c r="U30">
        <v>5.9710000000000001</v>
      </c>
      <c r="V30" s="3">
        <v>1593</v>
      </c>
      <c r="W30">
        <v>0.377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56</v>
      </c>
      <c r="AE30" s="2">
        <v>45217.902858796297</v>
      </c>
      <c r="AF30">
        <v>109</v>
      </c>
      <c r="AG30" t="s">
        <v>13</v>
      </c>
      <c r="AH30">
        <v>0</v>
      </c>
      <c r="AI30">
        <v>12.166</v>
      </c>
      <c r="AJ30" s="3">
        <v>20249</v>
      </c>
      <c r="AK30">
        <v>5.343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518.96723242286305</v>
      </c>
      <c r="AU30" s="13">
        <f t="shared" si="1"/>
        <v>4732.0249653439005</v>
      </c>
      <c r="AW30" s="6">
        <f t="shared" si="2"/>
        <v>577.2441191502478</v>
      </c>
      <c r="AX30" s="15">
        <f t="shared" si="3"/>
        <v>3763.2575189972299</v>
      </c>
      <c r="AZ30" s="14">
        <f t="shared" si="4"/>
        <v>504.5231032582272</v>
      </c>
      <c r="BA30" s="16">
        <f t="shared" si="5"/>
        <v>3861.0838422637398</v>
      </c>
      <c r="BC30" s="7">
        <f t="shared" si="6"/>
        <v>448.48402301668818</v>
      </c>
      <c r="BD30" s="8">
        <f t="shared" si="7"/>
        <v>4071.3045385344794</v>
      </c>
      <c r="BF30" s="12">
        <f t="shared" si="8"/>
        <v>518.96723242286305</v>
      </c>
      <c r="BG30" s="13">
        <f t="shared" si="9"/>
        <v>4732.0249653439005</v>
      </c>
      <c r="BI30">
        <v>70</v>
      </c>
      <c r="BJ30" t="s">
        <v>56</v>
      </c>
      <c r="BK30" s="2">
        <v>45217.902858796297</v>
      </c>
      <c r="BL30">
        <v>109</v>
      </c>
      <c r="BM30" t="s">
        <v>13</v>
      </c>
      <c r="BN30">
        <v>0</v>
      </c>
      <c r="BO30">
        <v>2.8620000000000001</v>
      </c>
      <c r="BP30" s="3">
        <v>907230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57</v>
      </c>
      <c r="C31" s="2">
        <v>45217.924039351848</v>
      </c>
      <c r="D31">
        <v>193</v>
      </c>
      <c r="E31" t="s">
        <v>13</v>
      </c>
      <c r="F31">
        <v>0</v>
      </c>
      <c r="G31">
        <v>6.0030000000000001</v>
      </c>
      <c r="H31" s="3">
        <v>540367</v>
      </c>
      <c r="I31">
        <v>1.1519999999999999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57</v>
      </c>
      <c r="Q31" s="2">
        <v>45217.924039351848</v>
      </c>
      <c r="R31">
        <v>193</v>
      </c>
      <c r="S31" t="s">
        <v>13</v>
      </c>
      <c r="T31">
        <v>0</v>
      </c>
      <c r="U31">
        <v>5.9560000000000004</v>
      </c>
      <c r="V31" s="3">
        <v>5924</v>
      </c>
      <c r="W31">
        <v>1.4910000000000001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57</v>
      </c>
      <c r="AE31" s="2">
        <v>45217.924039351848</v>
      </c>
      <c r="AF31">
        <v>193</v>
      </c>
      <c r="AG31" t="s">
        <v>13</v>
      </c>
      <c r="AH31">
        <v>0</v>
      </c>
      <c r="AI31">
        <v>12.154</v>
      </c>
      <c r="AJ31" s="3">
        <v>22536</v>
      </c>
      <c r="AK31">
        <v>5.9660000000000002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1196.9808451987844</v>
      </c>
      <c r="AU31" s="13">
        <f t="shared" si="1"/>
        <v>5245.423901894399</v>
      </c>
      <c r="AW31" s="6">
        <f t="shared" si="2"/>
        <v>1459.4354080348382</v>
      </c>
      <c r="AX31" s="15">
        <f t="shared" si="3"/>
        <v>4181.1253187500797</v>
      </c>
      <c r="AZ31" s="14">
        <f t="shared" si="4"/>
        <v>1388.1535687921</v>
      </c>
      <c r="BA31" s="16">
        <f t="shared" si="5"/>
        <v>4296.7672127270398</v>
      </c>
      <c r="BC31" s="7">
        <f t="shared" si="6"/>
        <v>1242.7943183177479</v>
      </c>
      <c r="BD31" s="8">
        <f t="shared" si="7"/>
        <v>4541.5303245260802</v>
      </c>
      <c r="BF31" s="12">
        <f t="shared" si="8"/>
        <v>1196.9808451987844</v>
      </c>
      <c r="BG31" s="13">
        <f t="shared" si="9"/>
        <v>5245.423901894399</v>
      </c>
      <c r="BI31">
        <v>71</v>
      </c>
      <c r="BJ31" t="s">
        <v>57</v>
      </c>
      <c r="BK31" s="2">
        <v>45217.924039351848</v>
      </c>
      <c r="BL31">
        <v>193</v>
      </c>
      <c r="BM31" t="s">
        <v>13</v>
      </c>
      <c r="BN31">
        <v>0</v>
      </c>
      <c r="BO31">
        <v>2.8580000000000001</v>
      </c>
      <c r="BP31" s="3">
        <v>813341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58</v>
      </c>
      <c r="C32" s="2">
        <v>45217.9452662037</v>
      </c>
      <c r="D32">
        <v>401</v>
      </c>
      <c r="E32" t="s">
        <v>13</v>
      </c>
      <c r="F32">
        <v>0</v>
      </c>
      <c r="G32">
        <v>5.8550000000000004</v>
      </c>
      <c r="H32" s="3">
        <v>39322516</v>
      </c>
      <c r="I32">
        <v>91.697999999999993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58</v>
      </c>
      <c r="Q32" s="2">
        <v>45217.9452662037</v>
      </c>
      <c r="R32">
        <v>401</v>
      </c>
      <c r="S32" t="s">
        <v>13</v>
      </c>
      <c r="T32">
        <v>0</v>
      </c>
      <c r="U32">
        <v>5.8330000000000002</v>
      </c>
      <c r="V32" s="3">
        <v>422279</v>
      </c>
      <c r="W32">
        <v>103.974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58</v>
      </c>
      <c r="AE32" s="2">
        <v>45217.9452662037</v>
      </c>
      <c r="AF32">
        <v>401</v>
      </c>
      <c r="AG32" t="s">
        <v>13</v>
      </c>
      <c r="AH32">
        <v>0</v>
      </c>
      <c r="AI32">
        <v>12.041</v>
      </c>
      <c r="AJ32" s="3">
        <v>97927</v>
      </c>
      <c r="AK32">
        <v>25.667000000000002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103716.17242318</v>
      </c>
      <c r="AU32" s="13">
        <f t="shared" si="1"/>
        <v>22087.2992792439</v>
      </c>
      <c r="AW32" s="6">
        <f t="shared" si="2"/>
        <v>81336.061834367691</v>
      </c>
      <c r="AX32" s="15">
        <f t="shared" si="3"/>
        <v>17588.550498658675</v>
      </c>
      <c r="AZ32" s="14">
        <f t="shared" si="4"/>
        <v>104979.56215441113</v>
      </c>
      <c r="BA32" s="16">
        <f t="shared" si="5"/>
        <v>18563.855921430459</v>
      </c>
      <c r="BC32" s="7">
        <f t="shared" si="6"/>
        <v>101116.10794656142</v>
      </c>
      <c r="BD32" s="8">
        <f t="shared" si="7"/>
        <v>19893.081824163921</v>
      </c>
      <c r="BF32" s="12">
        <f t="shared" si="8"/>
        <v>103716.17242318</v>
      </c>
      <c r="BG32" s="13">
        <f t="shared" si="9"/>
        <v>22087.2992792439</v>
      </c>
      <c r="BI32">
        <v>72</v>
      </c>
      <c r="BJ32" t="s">
        <v>58</v>
      </c>
      <c r="BK32" s="2">
        <v>45217.9452662037</v>
      </c>
      <c r="BL32">
        <v>401</v>
      </c>
      <c r="BM32" t="s">
        <v>13</v>
      </c>
      <c r="BN32">
        <v>0</v>
      </c>
      <c r="BO32">
        <v>2.8740000000000001</v>
      </c>
      <c r="BP32" s="3">
        <v>604423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59</v>
      </c>
      <c r="C33" s="2">
        <v>45217.966446759259</v>
      </c>
      <c r="D33">
        <v>375</v>
      </c>
      <c r="E33" t="s">
        <v>13</v>
      </c>
      <c r="F33">
        <v>0</v>
      </c>
      <c r="G33">
        <v>6.0049999999999999</v>
      </c>
      <c r="H33" s="3">
        <v>217647</v>
      </c>
      <c r="I33">
        <v>0.45900000000000002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59</v>
      </c>
      <c r="Q33" s="2">
        <v>45217.966446759259</v>
      </c>
      <c r="R33">
        <v>375</v>
      </c>
      <c r="S33" t="s">
        <v>13</v>
      </c>
      <c r="T33">
        <v>0</v>
      </c>
      <c r="U33">
        <v>5.952</v>
      </c>
      <c r="V33" s="3">
        <v>2876</v>
      </c>
      <c r="W33">
        <v>0.70699999999999996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59</v>
      </c>
      <c r="AE33" s="2">
        <v>45217.966446759259</v>
      </c>
      <c r="AF33">
        <v>375</v>
      </c>
      <c r="AG33" t="s">
        <v>13</v>
      </c>
      <c r="AH33">
        <v>0</v>
      </c>
      <c r="AI33">
        <v>12.163</v>
      </c>
      <c r="AJ33" s="3">
        <v>18637</v>
      </c>
      <c r="AK33">
        <v>4.9020000000000001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0"/>
        <v>575.45409397107255</v>
      </c>
      <c r="AU33" s="13">
        <f t="shared" si="1"/>
        <v>4367.2872435590998</v>
      </c>
      <c r="AW33" s="6">
        <f t="shared" si="2"/>
        <v>645.43585620373415</v>
      </c>
      <c r="AX33" s="15">
        <f t="shared" si="3"/>
        <v>3468.3274082398702</v>
      </c>
      <c r="AZ33" s="14">
        <f t="shared" si="4"/>
        <v>567.36168581197194</v>
      </c>
      <c r="BA33" s="16">
        <f t="shared" si="5"/>
        <v>3553.88868787606</v>
      </c>
      <c r="BC33" s="7">
        <f t="shared" si="6"/>
        <v>504.74995875431108</v>
      </c>
      <c r="BD33" s="8">
        <f t="shared" si="7"/>
        <v>3739.7038401351201</v>
      </c>
      <c r="BF33" s="12">
        <f t="shared" si="8"/>
        <v>575.45409397107255</v>
      </c>
      <c r="BG33" s="13">
        <f t="shared" si="9"/>
        <v>4367.2872435590998</v>
      </c>
      <c r="BI33">
        <v>73</v>
      </c>
      <c r="BJ33" t="s">
        <v>59</v>
      </c>
      <c r="BK33" s="2">
        <v>45217.966446759259</v>
      </c>
      <c r="BL33">
        <v>375</v>
      </c>
      <c r="BM33" t="s">
        <v>13</v>
      </c>
      <c r="BN33">
        <v>0</v>
      </c>
      <c r="BO33">
        <v>2.8570000000000002</v>
      </c>
      <c r="BP33" s="3">
        <v>838901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60</v>
      </c>
      <c r="C34" s="2">
        <v>45217.987627314818</v>
      </c>
      <c r="D34">
        <v>120</v>
      </c>
      <c r="E34" t="s">
        <v>13</v>
      </c>
      <c r="F34">
        <v>0</v>
      </c>
      <c r="G34">
        <v>6.0209999999999999</v>
      </c>
      <c r="H34" s="3">
        <v>16784</v>
      </c>
      <c r="I34">
        <v>2.9000000000000001E-2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60</v>
      </c>
      <c r="Q34" s="2">
        <v>45217.987627314818</v>
      </c>
      <c r="R34">
        <v>120</v>
      </c>
      <c r="S34" t="s">
        <v>13</v>
      </c>
      <c r="T34">
        <v>0</v>
      </c>
      <c r="U34" t="s">
        <v>14</v>
      </c>
      <c r="V34" s="3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60</v>
      </c>
      <c r="AE34" s="2">
        <v>45217.987627314818</v>
      </c>
      <c r="AF34">
        <v>120</v>
      </c>
      <c r="AG34" t="s">
        <v>13</v>
      </c>
      <c r="AH34">
        <v>0</v>
      </c>
      <c r="AI34">
        <v>12.176</v>
      </c>
      <c r="AJ34" s="3">
        <v>7956</v>
      </c>
      <c r="AK34">
        <v>1.962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0"/>
        <v>40.209466911488001</v>
      </c>
      <c r="AU34" s="13">
        <f t="shared" si="1"/>
        <v>1890.6738113903998</v>
      </c>
      <c r="AW34" s="6">
        <f t="shared" si="2"/>
        <v>52.958818292172801</v>
      </c>
      <c r="AX34" s="15">
        <f t="shared" si="3"/>
        <v>1505.89918855728</v>
      </c>
      <c r="AZ34" s="14">
        <f t="shared" si="4"/>
        <v>43.780682148889611</v>
      </c>
      <c r="BA34" s="16">
        <f t="shared" si="5"/>
        <v>1516.2999755606402</v>
      </c>
      <c r="BC34" s="7">
        <f t="shared" si="6"/>
        <v>36.916143668085759</v>
      </c>
      <c r="BD34" s="8">
        <f t="shared" si="7"/>
        <v>1539.1898366732801</v>
      </c>
      <c r="BF34" s="12">
        <f t="shared" si="8"/>
        <v>40.209466911488001</v>
      </c>
      <c r="BG34" s="13">
        <f t="shared" si="9"/>
        <v>1890.6738113903998</v>
      </c>
      <c r="BI34">
        <v>74</v>
      </c>
      <c r="BJ34" t="s">
        <v>60</v>
      </c>
      <c r="BK34" s="2">
        <v>45217.987627314818</v>
      </c>
      <c r="BL34">
        <v>120</v>
      </c>
      <c r="BM34" t="s">
        <v>13</v>
      </c>
      <c r="BN34">
        <v>0</v>
      </c>
      <c r="BO34">
        <v>2.863</v>
      </c>
      <c r="BP34" s="3">
        <v>888561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61</v>
      </c>
      <c r="C35" s="2">
        <v>45218.008842592593</v>
      </c>
      <c r="D35">
        <v>203</v>
      </c>
      <c r="E35" t="s">
        <v>13</v>
      </c>
      <c r="F35">
        <v>0</v>
      </c>
      <c r="G35">
        <v>6.0119999999999996</v>
      </c>
      <c r="H35" s="3">
        <v>197500</v>
      </c>
      <c r="I35">
        <v>0.41599999999999998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61</v>
      </c>
      <c r="Q35" s="2">
        <v>45218.008842592593</v>
      </c>
      <c r="R35">
        <v>203</v>
      </c>
      <c r="S35" t="s">
        <v>13</v>
      </c>
      <c r="T35">
        <v>0</v>
      </c>
      <c r="U35">
        <v>5.9619999999999997</v>
      </c>
      <c r="V35" s="3">
        <v>1913</v>
      </c>
      <c r="W35">
        <v>0.45900000000000002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61</v>
      </c>
      <c r="AE35" s="2">
        <v>45218.008842592593</v>
      </c>
      <c r="AF35">
        <v>203</v>
      </c>
      <c r="AG35" t="s">
        <v>13</v>
      </c>
      <c r="AH35">
        <v>0</v>
      </c>
      <c r="AI35">
        <v>12.157999999999999</v>
      </c>
      <c r="AJ35" s="3">
        <v>18708</v>
      </c>
      <c r="AK35">
        <v>4.9219999999999997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si="0"/>
        <v>529.05964375000008</v>
      </c>
      <c r="AU35" s="13">
        <f t="shared" si="1"/>
        <v>4383.4018966895992</v>
      </c>
      <c r="AW35" s="6">
        <f t="shared" si="2"/>
        <v>588.98079875000008</v>
      </c>
      <c r="AX35" s="15">
        <f t="shared" si="3"/>
        <v>3481.3243738987203</v>
      </c>
      <c r="AZ35" s="14">
        <f t="shared" si="4"/>
        <v>515.28554437499997</v>
      </c>
      <c r="BA35" s="16">
        <f t="shared" si="5"/>
        <v>3567.4207745673602</v>
      </c>
      <c r="BC35" s="7">
        <f t="shared" si="6"/>
        <v>458.11843662499996</v>
      </c>
      <c r="BD35" s="8">
        <f t="shared" si="7"/>
        <v>3754.31187398272</v>
      </c>
      <c r="BF35" s="12">
        <f t="shared" si="8"/>
        <v>529.05964375000008</v>
      </c>
      <c r="BG35" s="13">
        <f t="shared" si="9"/>
        <v>4383.4018966895992</v>
      </c>
      <c r="BI35">
        <v>75</v>
      </c>
      <c r="BJ35" t="s">
        <v>61</v>
      </c>
      <c r="BK35" s="2">
        <v>45218.008842592593</v>
      </c>
      <c r="BL35">
        <v>203</v>
      </c>
      <c r="BM35" t="s">
        <v>13</v>
      </c>
      <c r="BN35">
        <v>0</v>
      </c>
      <c r="BO35">
        <v>2.863</v>
      </c>
      <c r="BP35" s="3">
        <v>845801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62</v>
      </c>
      <c r="C36" s="2">
        <v>45218.030057870368</v>
      </c>
      <c r="D36">
        <v>96</v>
      </c>
      <c r="E36" t="s">
        <v>13</v>
      </c>
      <c r="F36">
        <v>0</v>
      </c>
      <c r="G36">
        <v>6.0339999999999998</v>
      </c>
      <c r="H36" s="3">
        <v>5257</v>
      </c>
      <c r="I36">
        <v>4.0000000000000001E-3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62</v>
      </c>
      <c r="Q36" s="2">
        <v>45218.030057870368</v>
      </c>
      <c r="R36">
        <v>96</v>
      </c>
      <c r="S36" t="s">
        <v>13</v>
      </c>
      <c r="T36">
        <v>0</v>
      </c>
      <c r="U36" t="s">
        <v>14</v>
      </c>
      <c r="V36" s="3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62</v>
      </c>
      <c r="AE36" s="2">
        <v>45218.030057870368</v>
      </c>
      <c r="AF36">
        <v>96</v>
      </c>
      <c r="AG36" t="s">
        <v>13</v>
      </c>
      <c r="AH36">
        <v>0</v>
      </c>
      <c r="AI36">
        <v>12.151</v>
      </c>
      <c r="AJ36" s="3">
        <v>24662</v>
      </c>
      <c r="AK36">
        <v>6.5449999999999999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0"/>
        <v>2.5938614600000012</v>
      </c>
      <c r="AU36" s="13">
        <f t="shared" si="1"/>
        <v>5718.4014833115998</v>
      </c>
      <c r="AW36" s="6">
        <f t="shared" si="2"/>
        <v>10.436451041249999</v>
      </c>
      <c r="AX36" s="15">
        <f t="shared" si="3"/>
        <v>4568.9871919041207</v>
      </c>
      <c r="AZ36" s="14">
        <f t="shared" si="4"/>
        <v>11.781001960450002</v>
      </c>
      <c r="BA36" s="16">
        <f t="shared" si="5"/>
        <v>4701.6268363925601</v>
      </c>
      <c r="BC36" s="7">
        <f t="shared" si="6"/>
        <v>6.5995872197000018</v>
      </c>
      <c r="BD36" s="8">
        <f t="shared" si="7"/>
        <v>4978.4137724931206</v>
      </c>
      <c r="BF36" s="12">
        <f t="shared" ref="BF36:BF39" si="10">IF(H36&lt;10000,((H36^2*0.00000054)+(H36*-0.004765)+(12.72)),(IF(H36&lt;200000,((H36^2*-0.000000001577)+(H36*0.003043)+(-10.42)),(IF(H36&lt;8000000,((H36^2*-0.0000000000186)+(H36*0.00194)+(154.1)),((V36^2*-0.00000002)+(V36*0.2565)+(-1032)))))))</f>
        <v>2.5938614600000012</v>
      </c>
      <c r="BG36" s="13">
        <f t="shared" ref="BG36:BG39" si="11">IF(AJ36&lt;45000,((-0.0000004561*AJ36^2)+(0.244*AJ36)+(-21.72)),((-0.0000000409*AJ36^2)+(0.2477*AJ36)+(-1777)))</f>
        <v>5718.4014833115998</v>
      </c>
      <c r="BI36">
        <v>76</v>
      </c>
      <c r="BJ36" t="s">
        <v>62</v>
      </c>
      <c r="BK36" s="2">
        <v>45218.030057870368</v>
      </c>
      <c r="BL36">
        <v>96</v>
      </c>
      <c r="BM36" t="s">
        <v>13</v>
      </c>
      <c r="BN36">
        <v>0</v>
      </c>
      <c r="BO36">
        <v>2.867</v>
      </c>
      <c r="BP36" s="3">
        <v>808577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63</v>
      </c>
      <c r="C37" s="2">
        <v>45218.051249999997</v>
      </c>
      <c r="D37">
        <v>284</v>
      </c>
      <c r="E37" t="s">
        <v>13</v>
      </c>
      <c r="F37">
        <v>0</v>
      </c>
      <c r="G37">
        <v>6.03</v>
      </c>
      <c r="H37" s="3">
        <v>4588</v>
      </c>
      <c r="I37">
        <v>2E-3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63</v>
      </c>
      <c r="Q37" s="2">
        <v>45218.051249999997</v>
      </c>
      <c r="R37">
        <v>284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63</v>
      </c>
      <c r="AE37" s="2">
        <v>45218.051249999997</v>
      </c>
      <c r="AF37">
        <v>284</v>
      </c>
      <c r="AG37" t="s">
        <v>13</v>
      </c>
      <c r="AH37">
        <v>0</v>
      </c>
      <c r="AI37">
        <v>12.145</v>
      </c>
      <c r="AJ37" s="3">
        <v>25921</v>
      </c>
      <c r="AK37">
        <v>6.8860000000000001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ref="AT37:AT39" si="12">IF(H37&lt;10000,((H37^2*0.00000054)+(H37*-0.004765)+(12.72)),(IF(H37&lt;200000,((H37^2*-0.000000001577)+(H37*0.003043)+(-10.42)),(IF(H37&lt;8000000,((H37^2*-0.0000000000186)+(H37*0.00194)+(154.1)),((V37^2*-0.00000002)+(V37*0.2565)+(-1032)))))))</f>
        <v>2.2250417599999999</v>
      </c>
      <c r="AU37" s="13">
        <f t="shared" ref="AU37:AU39" si="13">IF(AJ37&lt;45000,((-0.0000004561*AJ37^2)+(0.244*AJ37)+(-21.72)),((-0.0000000409*AJ37^2)+(0.2477*AJ37)+(-1777)))</f>
        <v>5996.5512122799</v>
      </c>
      <c r="AW37" s="6">
        <f t="shared" si="2"/>
        <v>8.4868470599999988</v>
      </c>
      <c r="AX37" s="15">
        <f t="shared" si="3"/>
        <v>4798.4083474124309</v>
      </c>
      <c r="AZ37" s="14">
        <f t="shared" si="4"/>
        <v>9.6050913352000009</v>
      </c>
      <c r="BA37" s="16">
        <f t="shared" si="5"/>
        <v>4941.3121346013404</v>
      </c>
      <c r="BC37" s="7">
        <f t="shared" si="6"/>
        <v>5.0840490032000005</v>
      </c>
      <c r="BD37" s="8">
        <f t="shared" si="7"/>
        <v>5237.0238568896793</v>
      </c>
      <c r="BF37" s="12">
        <f t="shared" si="10"/>
        <v>2.2250417599999999</v>
      </c>
      <c r="BG37" s="13">
        <f t="shared" si="11"/>
        <v>5996.5512122799</v>
      </c>
      <c r="BI37">
        <v>77</v>
      </c>
      <c r="BJ37" t="s">
        <v>63</v>
      </c>
      <c r="BK37" s="2">
        <v>45218.051249999997</v>
      </c>
      <c r="BL37">
        <v>284</v>
      </c>
      <c r="BM37" t="s">
        <v>13</v>
      </c>
      <c r="BN37">
        <v>0</v>
      </c>
      <c r="BO37">
        <v>2.8570000000000002</v>
      </c>
      <c r="BP37" s="3">
        <v>824791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64</v>
      </c>
      <c r="C38" s="2">
        <v>45218.072442129633</v>
      </c>
      <c r="D38">
        <v>279</v>
      </c>
      <c r="E38" t="s">
        <v>13</v>
      </c>
      <c r="F38">
        <v>0</v>
      </c>
      <c r="G38">
        <v>6.0049999999999999</v>
      </c>
      <c r="H38" s="3">
        <v>190021</v>
      </c>
      <c r="I38">
        <v>0.4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64</v>
      </c>
      <c r="Q38" s="2">
        <v>45218.072442129633</v>
      </c>
      <c r="R38">
        <v>279</v>
      </c>
      <c r="S38" t="s">
        <v>13</v>
      </c>
      <c r="T38">
        <v>0</v>
      </c>
      <c r="U38">
        <v>5.9589999999999996</v>
      </c>
      <c r="V38" s="3">
        <v>1373</v>
      </c>
      <c r="W38">
        <v>0.32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64</v>
      </c>
      <c r="AE38" s="2">
        <v>45218.072442129633</v>
      </c>
      <c r="AF38">
        <v>279</v>
      </c>
      <c r="AG38" t="s">
        <v>13</v>
      </c>
      <c r="AH38">
        <v>0</v>
      </c>
      <c r="AI38">
        <v>12.15</v>
      </c>
      <c r="AJ38" s="3">
        <v>21578</v>
      </c>
      <c r="AK38">
        <v>5.7050000000000001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78</v>
      </c>
      <c r="AT38" s="12">
        <f t="shared" si="12"/>
        <v>510.87161784454298</v>
      </c>
      <c r="AU38" s="13">
        <f t="shared" si="13"/>
        <v>5030.9472406876002</v>
      </c>
      <c r="AW38" s="6">
        <f t="shared" si="2"/>
        <v>567.85482736405572</v>
      </c>
      <c r="AX38" s="15">
        <f t="shared" si="3"/>
        <v>4006.1648550273198</v>
      </c>
      <c r="AZ38" s="14">
        <f t="shared" si="4"/>
        <v>495.92878016468319</v>
      </c>
      <c r="BA38" s="16">
        <f t="shared" si="5"/>
        <v>4114.2847800341597</v>
      </c>
      <c r="BC38" s="7">
        <f t="shared" si="6"/>
        <v>440.79117125528177</v>
      </c>
      <c r="BD38" s="8">
        <f t="shared" si="7"/>
        <v>4344.5902306563203</v>
      </c>
      <c r="BF38" s="12">
        <f t="shared" si="10"/>
        <v>510.87161784454298</v>
      </c>
      <c r="BG38" s="13">
        <f t="shared" si="11"/>
        <v>5030.9472406876002</v>
      </c>
      <c r="BI38">
        <v>78</v>
      </c>
      <c r="BJ38" t="s">
        <v>64</v>
      </c>
      <c r="BK38" s="2">
        <v>45218.072442129633</v>
      </c>
      <c r="BL38">
        <v>279</v>
      </c>
      <c r="BM38" t="s">
        <v>13</v>
      </c>
      <c r="BN38">
        <v>0</v>
      </c>
      <c r="BO38">
        <v>2.847</v>
      </c>
      <c r="BP38" s="3">
        <v>1009529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79</v>
      </c>
      <c r="B39" t="s">
        <v>65</v>
      </c>
      <c r="C39" s="2">
        <v>45218.093634259261</v>
      </c>
      <c r="D39">
        <v>140</v>
      </c>
      <c r="E39" t="s">
        <v>13</v>
      </c>
      <c r="F39">
        <v>0</v>
      </c>
      <c r="G39">
        <v>6.02</v>
      </c>
      <c r="H39" s="3">
        <v>8451</v>
      </c>
      <c r="I39">
        <v>1.0999999999999999E-2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65</v>
      </c>
      <c r="Q39" s="2">
        <v>45218.093634259261</v>
      </c>
      <c r="R39">
        <v>140</v>
      </c>
      <c r="S39" t="s">
        <v>13</v>
      </c>
      <c r="T39">
        <v>0</v>
      </c>
      <c r="U39" t="s">
        <v>14</v>
      </c>
      <c r="V39" s="3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65</v>
      </c>
      <c r="AE39" s="2">
        <v>45218.093634259261</v>
      </c>
      <c r="AF39">
        <v>140</v>
      </c>
      <c r="AG39" t="s">
        <v>13</v>
      </c>
      <c r="AH39">
        <v>0</v>
      </c>
      <c r="AI39">
        <v>12.144</v>
      </c>
      <c r="AJ39" s="3">
        <v>26400</v>
      </c>
      <c r="AK39">
        <v>7.016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1">
        <v>79</v>
      </c>
      <c r="AT39" s="12">
        <f t="shared" si="12"/>
        <v>11.017461540000001</v>
      </c>
      <c r="AU39" s="13">
        <f t="shared" si="13"/>
        <v>6101.9965439999987</v>
      </c>
      <c r="AW39" s="6">
        <f t="shared" si="2"/>
        <v>20.006617271250001</v>
      </c>
      <c r="AX39" s="15">
        <f t="shared" si="3"/>
        <v>4885.6418208000005</v>
      </c>
      <c r="AZ39" s="14">
        <f t="shared" si="4"/>
        <v>21.454418712050003</v>
      </c>
      <c r="BA39" s="16">
        <f t="shared" si="5"/>
        <v>5032.4894303999999</v>
      </c>
      <c r="BC39" s="7">
        <f t="shared" si="6"/>
        <v>15.627978865300001</v>
      </c>
      <c r="BD39" s="8">
        <f t="shared" si="7"/>
        <v>5335.3935808000006</v>
      </c>
      <c r="BF39" s="12">
        <f t="shared" si="10"/>
        <v>11.017461540000001</v>
      </c>
      <c r="BG39" s="13">
        <f t="shared" si="11"/>
        <v>6101.9965439999987</v>
      </c>
      <c r="BI39">
        <v>79</v>
      </c>
      <c r="BJ39" t="s">
        <v>65</v>
      </c>
      <c r="BK39" s="2">
        <v>45218.093634259261</v>
      </c>
      <c r="BL39">
        <v>140</v>
      </c>
      <c r="BM39" t="s">
        <v>13</v>
      </c>
      <c r="BN39">
        <v>0</v>
      </c>
      <c r="BO39">
        <v>2.8559999999999999</v>
      </c>
      <c r="BP39" s="3">
        <v>858660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2023-10-19T15:11:28Z</dcterms:modified>
</cp:coreProperties>
</file>