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2F0A0534-4E0B-4642-80ED-10BF483511FD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</calcChain>
</file>

<file path=xl/sharedStrings.xml><?xml version="1.0" encoding="utf-8"?>
<sst xmlns="http://schemas.openxmlformats.org/spreadsheetml/2006/main" count="642" uniqueCount="56">
  <si>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</si>
  <si>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</si>
  <si>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</si>
  <si>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</si>
  <si>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</si>
  <si>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</si>
  <si>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</si>
  <si>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</si>
  <si>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</si>
  <si>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</si>
  <si>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</si>
  <si>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</si>
  <si>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</si>
  <si>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</si>
  <si>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</si>
  <si>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</si>
  <si>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</si>
  <si>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</si>
  <si>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</si>
  <si>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</si>
  <si>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</si>
  <si>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</si>
  <si>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</si>
  <si>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</si>
  <si>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</si>
  <si>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</si>
  <si>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</si>
  <si>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</si>
  <si>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</si>
  <si>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</si>
  <si>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</si>
  <si>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</si>
  <si>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outside air</t>
  </si>
  <si>
    <t>QC spiked air</t>
  </si>
  <si>
    <t>QC reference tank</t>
  </si>
  <si>
    <t>BRN19apr23_001.gcd</t>
  </si>
  <si>
    <t>BRN19apr23_002.gcd</t>
  </si>
  <si>
    <t>BRN19apr23_003.gcd</t>
  </si>
  <si>
    <t>BRN19apr23_004.gcd</t>
  </si>
  <si>
    <t>BRN19apr23_005.gcd</t>
  </si>
  <si>
    <t>BRN19apr23_006.gcd</t>
  </si>
  <si>
    <t>BRN19apr23_007.gcd</t>
  </si>
  <si>
    <t>BRN19apr23_008.gcd</t>
  </si>
  <si>
    <t>BRN19apr23_009.gcd</t>
  </si>
  <si>
    <t>BRN19apr23_010.gcd</t>
  </si>
  <si>
    <t>BRN19apr23_011.gcd</t>
  </si>
  <si>
    <t>BRN19apr23_012.gcd</t>
  </si>
  <si>
    <t>BRN19apr23_013.gcd</t>
  </si>
  <si>
    <t>BRN19apr23_014.gcd</t>
  </si>
  <si>
    <t>BRN19apr23_015.gcd</t>
  </si>
  <si>
    <t>BRN19apr23_016.gcd</t>
  </si>
  <si>
    <t>BRN19apr23_017.gcd</t>
  </si>
  <si>
    <t>BRN19apr23_018.gcd</t>
  </si>
  <si>
    <t>BRN19apr23_019.gcd</t>
  </si>
  <si>
    <t>BRN19apr23_020.gcd</t>
  </si>
  <si>
    <t>BRN19apr23_021.gcd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</si>
</sst>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29"/>
  <sheetViews>
    <sheetView tabSelected="1" workbookViewId="0">
      <selection activeCell="N34" sqref="N3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43</v>
      </c>
      <c r="B9" t="s">
        <v>35</v>
      </c>
      <c r="C9" s="2">
        <v>45035.656759259262</v>
      </c>
      <c r="D9" t="s">
        <v>32</v>
      </c>
      <c r="E9" t="s">
        <v>13</v>
      </c>
      <c r="F9">
        <v>0</v>
      </c>
      <c r="G9">
        <v>6.1070000000000002</v>
      </c>
      <c r="H9" s="3">
        <v>2543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43</v>
      </c>
      <c r="P9" t="s">
        <v>35</v>
      </c>
      <c r="Q9" s="2">
        <v>45035.656759259262</v>
      </c>
      <c r="R9" t="s">
        <v>32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43</v>
      </c>
      <c r="AD9" t="s">
        <v>35</v>
      </c>
      <c r="AE9" s="2">
        <v>45035.656759259262</v>
      </c>
      <c r="AF9" t="s">
        <v>32</v>
      </c>
      <c r="AG9" t="s">
        <v>13</v>
      </c>
      <c r="AH9">
        <v>0</v>
      </c>
      <c r="AI9">
        <v>12.279</v>
      </c>
      <c r="AJ9" s="3">
        <v>2815</v>
      </c>
      <c r="AK9">
        <v>0.45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43</v>
      </c>
      <c r="AT9" s="12">
        <f t="shared" ref="AT9:AT29" si="0">IF(H9&lt;10000,((H9^2*0.00000054)+(H9*-0.004765)+(12.72)),(IF(H9&lt;200000,((H9^2*-0.000000001577)+(H9*0.003043)+(-10.42)),(IF(H9&lt;8000000,((H9^2*-0.0000000000186)+(H9*0.00194)+(154.1)),((V9^2*-0.00000002)+(V9*0.2565)+(-1032)))))))</f>
        <v>4.0947034599999999</v>
      </c>
      <c r="AU9" s="13">
        <f t="shared" ref="AU9:AU29" si="1">IF(AJ9&lt;45000,((-0.0000004561*AJ9^2)+(0.244*AJ9)+(-21.72)),((-0.0000000409*AJ9^2)+(0.2477*AJ9)+(-1777)))</f>
        <v>661.5257609775</v>
      </c>
      <c r="AW9" s="6">
        <f t="shared" ref="AW9:AW29" si="2">IF(H9&lt;15000,((0.00000002125*H9^2)+(0.002705*H9)+(-4.371)),(IF(H9&lt;700000,((-0.0000000008162*H9^2)+(0.003141*H9)+(0.4702)), ((0.000000003285*V9^2)+(0.1899*V9)+(559.5)))))</f>
        <v>2.645235541249999</v>
      </c>
      <c r="AX9" s="15">
        <f t="shared" ref="AX9:AX29" si="3">((-0.00000006277*AJ9^2)+(0.1854*AJ9)+(34.83))</f>
        <v>556.23359639675016</v>
      </c>
      <c r="AZ9" s="14">
        <f t="shared" ref="AZ9:AZ29" si="4">IF(H9&lt;10000,((-0.00000005795*H9^2)+(0.003823*H9)+(-6.715)),(IF(H9&lt;700000,((-0.0000000001209*H9^2)+(0.002635*H9)+(-0.4111)), ((-0.00000002007*V9^2)+(0.2564*V9)+(286.1)))))</f>
        <v>2.6321351004500002</v>
      </c>
      <c r="BA9" s="16">
        <f t="shared" ref="BA9:BA29" si="5">(-0.00000001626*AJ9^2)+(0.1912*AJ9)+(-3.858)</f>
        <v>534.24115210150012</v>
      </c>
      <c r="BC9" s="7">
        <f t="shared" ref="BC9:BC29" si="6">IF(H9&lt;10000,((0.0000001453*H9^2)+(0.0008349*H9)+(-1.805)),(IF(H9&lt;700000,((-0.00000000008054*H9^2)+(0.002348*H9)+(-2.47)), ((-0.00000001938*V9^2)+(0.2471*V9)+(226.8)))))</f>
        <v>1.2577838597000002</v>
      </c>
      <c r="BD9" s="8">
        <f t="shared" ref="BD9:BD29" si="7">(-0.00000002552*AJ9^2)+(0.2067*AJ9)+(-103.7)</f>
        <v>477.95827377799998</v>
      </c>
      <c r="BF9" s="12">
        <f t="shared" ref="BF9:BF29" si="8">IF(H9&lt;10000,((H9^2*0.00000054)+(H9*-0.004765)+(12.72)),(IF(H9&lt;200000,((H9^2*-0.000000001577)+(H9*0.003043)+(-10.42)),(IF(H9&lt;8000000,((H9^2*-0.0000000000186)+(H9*0.00194)+(154.1)),((V9^2*-0.00000002)+(V9*0.2565)+(-1032)))))))</f>
        <v>4.0947034599999999</v>
      </c>
      <c r="BG9" s="13">
        <f t="shared" ref="BG9:BG29" si="9">IF(AJ9&lt;45000,((-0.0000004561*AJ9^2)+(0.244*AJ9)+(-21.72)),((-0.0000000409*AJ9^2)+(0.2477*AJ9)+(-1777)))</f>
        <v>661.5257609775</v>
      </c>
      <c r="BI9">
        <v>43</v>
      </c>
      <c r="BJ9" t="s">
        <v>35</v>
      </c>
      <c r="BK9" s="2">
        <v>45035.656759259262</v>
      </c>
      <c r="BL9" t="s">
        <v>32</v>
      </c>
      <c r="BM9" t="s">
        <v>13</v>
      </c>
      <c r="BN9">
        <v>0</v>
      </c>
      <c r="BO9">
        <v>2.7130000000000001</v>
      </c>
      <c r="BP9" s="3">
        <v>5241244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44</v>
      </c>
      <c r="B10" t="s">
        <v>36</v>
      </c>
      <c r="C10" s="2">
        <v>45035.677997685183</v>
      </c>
      <c r="D10" t="s">
        <v>33</v>
      </c>
      <c r="E10" t="s">
        <v>13</v>
      </c>
      <c r="F10">
        <v>0</v>
      </c>
      <c r="G10">
        <v>6.0220000000000002</v>
      </c>
      <c r="H10" s="3">
        <v>311592</v>
      </c>
      <c r="I10">
        <v>0.59</v>
      </c>
      <c r="J10" t="s">
        <v>14</v>
      </c>
      <c r="K10" t="s">
        <v>14</v>
      </c>
      <c r="L10" t="s">
        <v>14</v>
      </c>
      <c r="M10" t="s">
        <v>14</v>
      </c>
      <c r="O10">
        <v>44</v>
      </c>
      <c r="P10" t="s">
        <v>36</v>
      </c>
      <c r="Q10" s="2">
        <v>45035.677997685183</v>
      </c>
      <c r="R10" t="s">
        <v>33</v>
      </c>
      <c r="S10" t="s">
        <v>13</v>
      </c>
      <c r="T10">
        <v>0</v>
      </c>
      <c r="U10">
        <v>5.9740000000000002</v>
      </c>
      <c r="V10" s="3">
        <v>2249</v>
      </c>
      <c r="W10">
        <v>0.60599999999999998</v>
      </c>
      <c r="X10" t="s">
        <v>14</v>
      </c>
      <c r="Y10" t="s">
        <v>14</v>
      </c>
      <c r="Z10" t="s">
        <v>14</v>
      </c>
      <c r="AA10" t="s">
        <v>14</v>
      </c>
      <c r="AC10">
        <v>44</v>
      </c>
      <c r="AD10" t="s">
        <v>36</v>
      </c>
      <c r="AE10" s="2">
        <v>45035.677997685183</v>
      </c>
      <c r="AF10" t="s">
        <v>33</v>
      </c>
      <c r="AG10" t="s">
        <v>13</v>
      </c>
      <c r="AH10">
        <v>0</v>
      </c>
      <c r="AI10">
        <v>12.239000000000001</v>
      </c>
      <c r="AJ10" s="3">
        <v>4469</v>
      </c>
      <c r="AK10">
        <v>1.115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44</v>
      </c>
      <c r="AT10" s="12">
        <f t="shared" si="0"/>
        <v>756.7826139149696</v>
      </c>
      <c r="AU10" s="13">
        <f t="shared" si="1"/>
        <v>1059.6067885878999</v>
      </c>
      <c r="AW10" s="6">
        <f t="shared" si="2"/>
        <v>899.93616132248326</v>
      </c>
      <c r="AX10" s="15">
        <f t="shared" si="3"/>
        <v>862.12896000803016</v>
      </c>
      <c r="AZ10" s="14">
        <f t="shared" si="4"/>
        <v>808.8956904473024</v>
      </c>
      <c r="BA10" s="16">
        <f t="shared" si="5"/>
        <v>850.29005591414011</v>
      </c>
      <c r="BC10" s="7">
        <f t="shared" si="6"/>
        <v>721.32842167266926</v>
      </c>
      <c r="BD10" s="8">
        <f t="shared" si="7"/>
        <v>819.5326155552799</v>
      </c>
      <c r="BF10" s="12">
        <f t="shared" si="8"/>
        <v>756.7826139149696</v>
      </c>
      <c r="BG10" s="13">
        <f t="shared" si="9"/>
        <v>1059.6067885878999</v>
      </c>
      <c r="BI10">
        <v>44</v>
      </c>
      <c r="BJ10" t="s">
        <v>36</v>
      </c>
      <c r="BK10" s="2">
        <v>45035.677997685183</v>
      </c>
      <c r="BL10" t="s">
        <v>33</v>
      </c>
      <c r="BM10" t="s">
        <v>13</v>
      </c>
      <c r="BN10">
        <v>0</v>
      </c>
      <c r="BO10">
        <v>2.7170000000000001</v>
      </c>
      <c r="BP10" s="3">
        <v>5160612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45</v>
      </c>
      <c r="B11" t="s">
        <v>37</v>
      </c>
      <c r="C11" s="2">
        <v>45035.699212962965</v>
      </c>
      <c r="D11" t="s">
        <v>34</v>
      </c>
      <c r="E11" t="s">
        <v>13</v>
      </c>
      <c r="F11">
        <v>0</v>
      </c>
      <c r="G11">
        <v>6.0410000000000004</v>
      </c>
      <c r="H11" s="3">
        <v>3928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45</v>
      </c>
      <c r="P11" t="s">
        <v>37</v>
      </c>
      <c r="Q11" s="2">
        <v>45035.699212962965</v>
      </c>
      <c r="R11" t="s">
        <v>34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45</v>
      </c>
      <c r="AD11" t="s">
        <v>37</v>
      </c>
      <c r="AE11" s="2">
        <v>45035.699212962965</v>
      </c>
      <c r="AF11" t="s">
        <v>34</v>
      </c>
      <c r="AG11" t="s">
        <v>13</v>
      </c>
      <c r="AH11">
        <v>0</v>
      </c>
      <c r="AI11">
        <v>12.226000000000001</v>
      </c>
      <c r="AJ11" s="3">
        <v>2007</v>
      </c>
      <c r="AK11">
        <v>0.123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45</v>
      </c>
      <c r="AT11" s="12">
        <f t="shared" si="0"/>
        <v>2.3348393599999984</v>
      </c>
      <c r="AU11" s="13">
        <f t="shared" si="1"/>
        <v>466.15080685110001</v>
      </c>
      <c r="AW11" s="6">
        <f t="shared" si="2"/>
        <v>6.5821101599999992</v>
      </c>
      <c r="AX11" s="15">
        <f t="shared" si="3"/>
        <v>406.67495936426997</v>
      </c>
      <c r="AZ11" s="14">
        <f t="shared" si="4"/>
        <v>7.4076227871999993</v>
      </c>
      <c r="BA11" s="16">
        <f t="shared" si="5"/>
        <v>379.81490392326003</v>
      </c>
      <c r="BC11" s="7">
        <f t="shared" si="6"/>
        <v>3.7163476352</v>
      </c>
      <c r="BD11" s="8">
        <f t="shared" si="7"/>
        <v>311.04410418952</v>
      </c>
      <c r="BF11" s="12">
        <f t="shared" si="8"/>
        <v>2.3348393599999984</v>
      </c>
      <c r="BG11" s="13">
        <f t="shared" si="9"/>
        <v>466.15080685110001</v>
      </c>
      <c r="BI11">
        <v>45</v>
      </c>
      <c r="BJ11" t="s">
        <v>37</v>
      </c>
      <c r="BK11" s="2">
        <v>45035.699212962965</v>
      </c>
      <c r="BL11" t="s">
        <v>34</v>
      </c>
      <c r="BM11" t="s">
        <v>13</v>
      </c>
      <c r="BN11">
        <v>0</v>
      </c>
      <c r="BO11">
        <v>2.698</v>
      </c>
      <c r="BP11" s="3">
        <v>5485295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46</v>
      </c>
      <c r="B12" t="s">
        <v>38</v>
      </c>
      <c r="C12" s="2">
        <v>45035.72047453704</v>
      </c>
      <c r="D12">
        <v>308</v>
      </c>
      <c r="E12" t="s">
        <v>13</v>
      </c>
      <c r="F12">
        <v>0</v>
      </c>
      <c r="G12">
        <v>6.0259999999999998</v>
      </c>
      <c r="H12" s="3">
        <v>12184</v>
      </c>
      <c r="I12">
        <v>1.6E-2</v>
      </c>
      <c r="J12" t="s">
        <v>14</v>
      </c>
      <c r="K12" t="s">
        <v>14</v>
      </c>
      <c r="L12" t="s">
        <v>14</v>
      </c>
      <c r="M12" t="s">
        <v>14</v>
      </c>
      <c r="O12">
        <v>46</v>
      </c>
      <c r="P12" t="s">
        <v>38</v>
      </c>
      <c r="Q12" s="2">
        <v>45035.72047453704</v>
      </c>
      <c r="R12">
        <v>308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46</v>
      </c>
      <c r="AD12" t="s">
        <v>38</v>
      </c>
      <c r="AE12" s="2">
        <v>45035.72047453704</v>
      </c>
      <c r="AF12">
        <v>308</v>
      </c>
      <c r="AG12" t="s">
        <v>13</v>
      </c>
      <c r="AH12">
        <v>0</v>
      </c>
      <c r="AI12">
        <v>12.167</v>
      </c>
      <c r="AJ12" s="3">
        <v>25134</v>
      </c>
      <c r="AK12">
        <v>9.1080000000000005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46</v>
      </c>
      <c r="AT12" s="12">
        <f t="shared" si="0"/>
        <v>26.421806577087999</v>
      </c>
      <c r="AU12" s="13">
        <f t="shared" si="1"/>
        <v>5822.8494402684</v>
      </c>
      <c r="AW12" s="6">
        <f t="shared" si="2"/>
        <v>31.74127944</v>
      </c>
      <c r="AX12" s="15">
        <f t="shared" si="3"/>
        <v>4655.0206639018797</v>
      </c>
      <c r="AZ12" s="14">
        <f t="shared" si="4"/>
        <v>31.675792412409603</v>
      </c>
      <c r="BA12" s="16">
        <f t="shared" si="5"/>
        <v>4791.4910660354408</v>
      </c>
      <c r="BC12" s="7">
        <f t="shared" si="6"/>
        <v>26.126075848597758</v>
      </c>
      <c r="BD12" s="8">
        <f t="shared" si="7"/>
        <v>5075.3763577628797</v>
      </c>
      <c r="BF12" s="12">
        <f t="shared" si="8"/>
        <v>26.421806577087999</v>
      </c>
      <c r="BG12" s="13">
        <f t="shared" si="9"/>
        <v>5822.8494402684</v>
      </c>
      <c r="BI12">
        <v>46</v>
      </c>
      <c r="BJ12" t="s">
        <v>38</v>
      </c>
      <c r="BK12" s="2">
        <v>45035.72047453704</v>
      </c>
      <c r="BL12">
        <v>308</v>
      </c>
      <c r="BM12" t="s">
        <v>13</v>
      </c>
      <c r="BN12">
        <v>0</v>
      </c>
      <c r="BO12">
        <v>2.86</v>
      </c>
      <c r="BP12" s="3">
        <v>1019724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47</v>
      </c>
      <c r="B13" t="s">
        <v>39</v>
      </c>
      <c r="C13" s="2">
        <v>45035.741712962961</v>
      </c>
      <c r="D13">
        <v>102</v>
      </c>
      <c r="E13" t="s">
        <v>13</v>
      </c>
      <c r="F13">
        <v>0</v>
      </c>
      <c r="G13">
        <v>6.0259999999999998</v>
      </c>
      <c r="H13" s="3">
        <v>13179</v>
      </c>
      <c r="I13">
        <v>1.7999999999999999E-2</v>
      </c>
      <c r="J13" t="s">
        <v>14</v>
      </c>
      <c r="K13" t="s">
        <v>14</v>
      </c>
      <c r="L13" t="s">
        <v>14</v>
      </c>
      <c r="M13" t="s">
        <v>14</v>
      </c>
      <c r="O13">
        <v>47</v>
      </c>
      <c r="P13" t="s">
        <v>39</v>
      </c>
      <c r="Q13" s="2">
        <v>45035.741712962961</v>
      </c>
      <c r="R13">
        <v>102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47</v>
      </c>
      <c r="AD13" t="s">
        <v>39</v>
      </c>
      <c r="AE13" s="2">
        <v>45035.741712962961</v>
      </c>
      <c r="AF13">
        <v>102</v>
      </c>
      <c r="AG13" t="s">
        <v>13</v>
      </c>
      <c r="AH13">
        <v>0</v>
      </c>
      <c r="AI13">
        <v>12.167999999999999</v>
      </c>
      <c r="AJ13" s="3">
        <v>26492</v>
      </c>
      <c r="AK13">
        <v>9.6140000000000008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47</v>
      </c>
      <c r="AT13" s="12">
        <f t="shared" si="0"/>
        <v>29.409794113343004</v>
      </c>
      <c r="AU13" s="13">
        <f t="shared" si="1"/>
        <v>6122.2251322095999</v>
      </c>
      <c r="AW13" s="6">
        <f t="shared" si="2"/>
        <v>34.969023371249996</v>
      </c>
      <c r="AX13" s="15">
        <f t="shared" si="3"/>
        <v>4902.393177962721</v>
      </c>
      <c r="AZ13" s="14">
        <f t="shared" si="4"/>
        <v>34.294566357643106</v>
      </c>
      <c r="BA13" s="16">
        <f t="shared" si="5"/>
        <v>5050.0007081993599</v>
      </c>
      <c r="BC13" s="7">
        <f t="shared" si="6"/>
        <v>28.460303326257858</v>
      </c>
      <c r="BD13" s="8">
        <f t="shared" si="7"/>
        <v>5354.2857988467194</v>
      </c>
      <c r="BF13" s="12">
        <f t="shared" si="8"/>
        <v>29.409794113343004</v>
      </c>
      <c r="BG13" s="13">
        <f t="shared" si="9"/>
        <v>6122.2251322095999</v>
      </c>
      <c r="BI13">
        <v>47</v>
      </c>
      <c r="BJ13" t="s">
        <v>39</v>
      </c>
      <c r="BK13" s="2">
        <v>45035.741712962961</v>
      </c>
      <c r="BL13">
        <v>102</v>
      </c>
      <c r="BM13" t="s">
        <v>13</v>
      </c>
      <c r="BN13">
        <v>0</v>
      </c>
      <c r="BO13">
        <v>2.8479999999999999</v>
      </c>
      <c r="BP13" s="3">
        <v>1259067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48</v>
      </c>
      <c r="B14" t="s">
        <v>40</v>
      </c>
      <c r="C14" s="2">
        <v>45035.76295138889</v>
      </c>
      <c r="D14">
        <v>315</v>
      </c>
      <c r="E14" t="s">
        <v>13</v>
      </c>
      <c r="F14">
        <v>0</v>
      </c>
      <c r="G14">
        <v>6.0279999999999996</v>
      </c>
      <c r="H14" s="3">
        <v>11851</v>
      </c>
      <c r="I14">
        <v>1.6E-2</v>
      </c>
      <c r="J14" t="s">
        <v>14</v>
      </c>
      <c r="K14" t="s">
        <v>14</v>
      </c>
      <c r="L14" t="s">
        <v>14</v>
      </c>
      <c r="M14" t="s">
        <v>14</v>
      </c>
      <c r="O14">
        <v>48</v>
      </c>
      <c r="P14" t="s">
        <v>40</v>
      </c>
      <c r="Q14" s="2">
        <v>45035.76295138889</v>
      </c>
      <c r="R14">
        <v>315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48</v>
      </c>
      <c r="AD14" t="s">
        <v>40</v>
      </c>
      <c r="AE14" s="2">
        <v>45035.76295138889</v>
      </c>
      <c r="AF14">
        <v>315</v>
      </c>
      <c r="AG14" t="s">
        <v>13</v>
      </c>
      <c r="AH14">
        <v>0</v>
      </c>
      <c r="AI14">
        <v>12.170999999999999</v>
      </c>
      <c r="AJ14" s="3">
        <v>24922</v>
      </c>
      <c r="AK14">
        <v>9.0280000000000005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48</v>
      </c>
      <c r="AT14" s="12">
        <f t="shared" si="0"/>
        <v>25.421109341022998</v>
      </c>
      <c r="AU14" s="13">
        <f t="shared" si="1"/>
        <v>5775.9615150875998</v>
      </c>
      <c r="AW14" s="6">
        <f t="shared" si="2"/>
        <v>30.670436771250003</v>
      </c>
      <c r="AX14" s="15">
        <f t="shared" si="3"/>
        <v>4616.3819711073202</v>
      </c>
      <c r="AZ14" s="14">
        <f t="shared" si="4"/>
        <v>30.799305054299101</v>
      </c>
      <c r="BA14" s="16">
        <f t="shared" si="5"/>
        <v>4751.1292150741601</v>
      </c>
      <c r="BC14" s="7">
        <f t="shared" si="6"/>
        <v>25.344836462971458</v>
      </c>
      <c r="BD14" s="8">
        <f t="shared" si="7"/>
        <v>5031.8267727363209</v>
      </c>
      <c r="BF14" s="12">
        <f t="shared" si="8"/>
        <v>25.421109341022998</v>
      </c>
      <c r="BG14" s="13">
        <f t="shared" si="9"/>
        <v>5775.9615150875998</v>
      </c>
      <c r="BI14">
        <v>48</v>
      </c>
      <c r="BJ14" t="s">
        <v>40</v>
      </c>
      <c r="BK14" s="2">
        <v>45035.76295138889</v>
      </c>
      <c r="BL14">
        <v>315</v>
      </c>
      <c r="BM14" t="s">
        <v>13</v>
      </c>
      <c r="BN14">
        <v>0</v>
      </c>
      <c r="BO14">
        <v>2.8540000000000001</v>
      </c>
      <c r="BP14" s="3">
        <v>1134485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49</v>
      </c>
      <c r="B15" t="s">
        <v>41</v>
      </c>
      <c r="C15" s="2">
        <v>45035.784201388888</v>
      </c>
      <c r="D15">
        <v>413</v>
      </c>
      <c r="E15" t="s">
        <v>13</v>
      </c>
      <c r="F15">
        <v>0</v>
      </c>
      <c r="G15">
        <v>6.0209999999999999</v>
      </c>
      <c r="H15" s="3">
        <v>41102</v>
      </c>
      <c r="I15">
        <v>7.1999999999999995E-2</v>
      </c>
      <c r="J15" t="s">
        <v>14</v>
      </c>
      <c r="K15" t="s">
        <v>14</v>
      </c>
      <c r="L15" t="s">
        <v>14</v>
      </c>
      <c r="M15" t="s">
        <v>14</v>
      </c>
      <c r="O15">
        <v>49</v>
      </c>
      <c r="P15" t="s">
        <v>41</v>
      </c>
      <c r="Q15" s="2">
        <v>45035.784201388888</v>
      </c>
      <c r="R15">
        <v>413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49</v>
      </c>
      <c r="AD15" t="s">
        <v>41</v>
      </c>
      <c r="AE15" s="2">
        <v>45035.784201388888</v>
      </c>
      <c r="AF15">
        <v>413</v>
      </c>
      <c r="AG15" t="s">
        <v>13</v>
      </c>
      <c r="AH15">
        <v>0</v>
      </c>
      <c r="AI15">
        <v>12.196</v>
      </c>
      <c r="AJ15" s="3">
        <v>6322</v>
      </c>
      <c r="AK15">
        <v>1.855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49</v>
      </c>
      <c r="AT15" s="12">
        <f t="shared" si="0"/>
        <v>111.989242564892</v>
      </c>
      <c r="AU15" s="13">
        <f t="shared" si="1"/>
        <v>1502.6187393276</v>
      </c>
      <c r="AW15" s="6">
        <f t="shared" si="2"/>
        <v>128.19271461145519</v>
      </c>
      <c r="AX15" s="15">
        <f t="shared" si="3"/>
        <v>1204.4200284753199</v>
      </c>
      <c r="AZ15" s="14">
        <f t="shared" si="4"/>
        <v>107.68842463455641</v>
      </c>
      <c r="BA15" s="16">
        <f t="shared" si="5"/>
        <v>1204.25852545816</v>
      </c>
      <c r="BC15" s="7">
        <f t="shared" si="6"/>
        <v>93.901433785501837</v>
      </c>
      <c r="BD15" s="8">
        <f t="shared" si="7"/>
        <v>1202.0374247043198</v>
      </c>
      <c r="BF15" s="12">
        <f t="shared" si="8"/>
        <v>111.989242564892</v>
      </c>
      <c r="BG15" s="13">
        <f t="shared" si="9"/>
        <v>1502.6187393276</v>
      </c>
      <c r="BI15">
        <v>49</v>
      </c>
      <c r="BJ15" t="s">
        <v>41</v>
      </c>
      <c r="BK15" s="2">
        <v>45035.784201388888</v>
      </c>
      <c r="BL15">
        <v>413</v>
      </c>
      <c r="BM15" t="s">
        <v>13</v>
      </c>
      <c r="BN15">
        <v>0</v>
      </c>
      <c r="BO15">
        <v>2.859</v>
      </c>
      <c r="BP15" s="3">
        <v>1043100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50</v>
      </c>
      <c r="B16" t="s">
        <v>42</v>
      </c>
      <c r="C16" s="2">
        <v>45035.805439814816</v>
      </c>
      <c r="D16">
        <v>206</v>
      </c>
      <c r="E16" t="s">
        <v>13</v>
      </c>
      <c r="F16">
        <v>0</v>
      </c>
      <c r="G16">
        <v>6.0129999999999999</v>
      </c>
      <c r="H16" s="3">
        <v>47636</v>
      </c>
      <c r="I16">
        <v>8.4000000000000005E-2</v>
      </c>
      <c r="J16" t="s">
        <v>14</v>
      </c>
      <c r="K16" t="s">
        <v>14</v>
      </c>
      <c r="L16" t="s">
        <v>14</v>
      </c>
      <c r="M16" t="s">
        <v>14</v>
      </c>
      <c r="O16">
        <v>50</v>
      </c>
      <c r="P16" t="s">
        <v>42</v>
      </c>
      <c r="Q16" s="2">
        <v>45035.805439814816</v>
      </c>
      <c r="R16">
        <v>206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50</v>
      </c>
      <c r="AD16" t="s">
        <v>42</v>
      </c>
      <c r="AE16" s="2">
        <v>45035.805439814816</v>
      </c>
      <c r="AF16">
        <v>206</v>
      </c>
      <c r="AG16" t="s">
        <v>13</v>
      </c>
      <c r="AH16">
        <v>0</v>
      </c>
      <c r="AI16">
        <v>12.183999999999999</v>
      </c>
      <c r="AJ16" s="3">
        <v>5155</v>
      </c>
      <c r="AK16">
        <v>1.389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50</v>
      </c>
      <c r="AT16" s="12">
        <f t="shared" si="0"/>
        <v>130.95783774180802</v>
      </c>
      <c r="AU16" s="13">
        <f t="shared" si="1"/>
        <v>1223.9795871975</v>
      </c>
      <c r="AW16" s="6">
        <f t="shared" si="2"/>
        <v>148.24276434956479</v>
      </c>
      <c r="AX16" s="15">
        <f t="shared" si="3"/>
        <v>988.89894845075014</v>
      </c>
      <c r="AZ16" s="14">
        <f t="shared" si="4"/>
        <v>124.83541511083361</v>
      </c>
      <c r="BA16" s="16">
        <f t="shared" si="5"/>
        <v>981.34590635350014</v>
      </c>
      <c r="BC16" s="7">
        <f t="shared" si="6"/>
        <v>109.19656755853215</v>
      </c>
      <c r="BD16" s="8">
        <f t="shared" si="7"/>
        <v>961.16033088199993</v>
      </c>
      <c r="BF16" s="12">
        <f t="shared" si="8"/>
        <v>130.95783774180802</v>
      </c>
      <c r="BG16" s="13">
        <f t="shared" si="9"/>
        <v>1223.9795871975</v>
      </c>
      <c r="BI16">
        <v>50</v>
      </c>
      <c r="BJ16" t="s">
        <v>42</v>
      </c>
      <c r="BK16" s="2">
        <v>45035.805439814816</v>
      </c>
      <c r="BL16">
        <v>206</v>
      </c>
      <c r="BM16" t="s">
        <v>13</v>
      </c>
      <c r="BN16">
        <v>0</v>
      </c>
      <c r="BO16">
        <v>2.855</v>
      </c>
      <c r="BP16" s="3">
        <v>955793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51</v>
      </c>
      <c r="B17" t="s">
        <v>43</v>
      </c>
      <c r="C17" s="2">
        <v>45035.826666666668</v>
      </c>
      <c r="D17">
        <v>38</v>
      </c>
      <c r="E17" t="s">
        <v>13</v>
      </c>
      <c r="F17">
        <v>0</v>
      </c>
      <c r="G17">
        <v>6.0279999999999996</v>
      </c>
      <c r="H17" s="3">
        <v>10367</v>
      </c>
      <c r="I17">
        <v>1.2999999999999999E-2</v>
      </c>
      <c r="J17" t="s">
        <v>14</v>
      </c>
      <c r="K17" t="s">
        <v>14</v>
      </c>
      <c r="L17" t="s">
        <v>14</v>
      </c>
      <c r="M17" t="s">
        <v>14</v>
      </c>
      <c r="O17">
        <v>51</v>
      </c>
      <c r="P17" t="s">
        <v>43</v>
      </c>
      <c r="Q17" s="2">
        <v>45035.826666666668</v>
      </c>
      <c r="R17">
        <v>38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51</v>
      </c>
      <c r="AD17" t="s">
        <v>43</v>
      </c>
      <c r="AE17" s="2">
        <v>45035.826666666668</v>
      </c>
      <c r="AF17">
        <v>38</v>
      </c>
      <c r="AG17" t="s">
        <v>13</v>
      </c>
      <c r="AH17">
        <v>0</v>
      </c>
      <c r="AI17">
        <v>12.185</v>
      </c>
      <c r="AJ17" s="3">
        <v>6660</v>
      </c>
      <c r="AK17">
        <v>1.99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51</v>
      </c>
      <c r="AT17" s="12">
        <f t="shared" si="0"/>
        <v>20.957293415447005</v>
      </c>
      <c r="AU17" s="13">
        <f t="shared" si="1"/>
        <v>1583.08941084</v>
      </c>
      <c r="AW17" s="6">
        <f t="shared" si="2"/>
        <v>25.955572141250002</v>
      </c>
      <c r="AX17" s="15">
        <f t="shared" si="3"/>
        <v>1266.809798988</v>
      </c>
      <c r="AZ17" s="14">
        <f t="shared" si="4"/>
        <v>26.8929513100999</v>
      </c>
      <c r="BA17" s="16">
        <f t="shared" si="5"/>
        <v>1268.8127779440001</v>
      </c>
      <c r="BC17" s="7">
        <f t="shared" si="6"/>
        <v>21.863059988547938</v>
      </c>
      <c r="BD17" s="8">
        <f t="shared" si="7"/>
        <v>1271.7900450879999</v>
      </c>
      <c r="BF17" s="12">
        <f t="shared" si="8"/>
        <v>20.957293415447005</v>
      </c>
      <c r="BG17" s="13">
        <f t="shared" si="9"/>
        <v>1583.08941084</v>
      </c>
      <c r="BI17">
        <v>51</v>
      </c>
      <c r="BJ17" t="s">
        <v>43</v>
      </c>
      <c r="BK17" s="2">
        <v>45035.826666666668</v>
      </c>
      <c r="BL17">
        <v>38</v>
      </c>
      <c r="BM17" t="s">
        <v>13</v>
      </c>
      <c r="BN17">
        <v>0</v>
      </c>
      <c r="BO17">
        <v>2.8679999999999999</v>
      </c>
      <c r="BP17" s="3">
        <v>847702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52</v>
      </c>
      <c r="B18" t="s">
        <v>44</v>
      </c>
      <c r="C18" s="2">
        <v>45035.847916666666</v>
      </c>
      <c r="D18">
        <v>193</v>
      </c>
      <c r="E18" t="s">
        <v>13</v>
      </c>
      <c r="F18">
        <v>0</v>
      </c>
      <c r="G18">
        <v>6.024</v>
      </c>
      <c r="H18" s="3">
        <v>17387</v>
      </c>
      <c r="I18">
        <v>2.5999999999999999E-2</v>
      </c>
      <c r="J18" t="s">
        <v>14</v>
      </c>
      <c r="K18" t="s">
        <v>14</v>
      </c>
      <c r="L18" t="s">
        <v>14</v>
      </c>
      <c r="M18" t="s">
        <v>14</v>
      </c>
      <c r="O18">
        <v>52</v>
      </c>
      <c r="P18" t="s">
        <v>44</v>
      </c>
      <c r="Q18" s="2">
        <v>45035.847916666666</v>
      </c>
      <c r="R18">
        <v>193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52</v>
      </c>
      <c r="AD18" t="s">
        <v>44</v>
      </c>
      <c r="AE18" s="2">
        <v>45035.847916666666</v>
      </c>
      <c r="AF18">
        <v>193</v>
      </c>
      <c r="AG18" t="s">
        <v>13</v>
      </c>
      <c r="AH18">
        <v>0</v>
      </c>
      <c r="AI18">
        <v>12.192</v>
      </c>
      <c r="AJ18" s="3">
        <v>7890</v>
      </c>
      <c r="AK18">
        <v>2.4769999999999999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52</v>
      </c>
      <c r="AT18" s="12">
        <f t="shared" si="0"/>
        <v>42.011901648287001</v>
      </c>
      <c r="AU18" s="13">
        <f t="shared" si="1"/>
        <v>1875.0468171899997</v>
      </c>
      <c r="AW18" s="6">
        <f t="shared" si="2"/>
        <v>54.836023398942203</v>
      </c>
      <c r="AX18" s="15">
        <f t="shared" si="3"/>
        <v>1493.728435683</v>
      </c>
      <c r="AZ18" s="14">
        <f t="shared" si="4"/>
        <v>45.367095990727904</v>
      </c>
      <c r="BA18" s="16">
        <f t="shared" si="5"/>
        <v>1503.697780854</v>
      </c>
      <c r="BC18" s="7">
        <f t="shared" si="6"/>
        <v>38.330328132284741</v>
      </c>
      <c r="BD18" s="8">
        <f t="shared" si="7"/>
        <v>1525.5743264079999</v>
      </c>
      <c r="BF18" s="12">
        <f t="shared" si="8"/>
        <v>42.011901648287001</v>
      </c>
      <c r="BG18" s="13">
        <f t="shared" si="9"/>
        <v>1875.0468171899997</v>
      </c>
      <c r="BI18">
        <v>52</v>
      </c>
      <c r="BJ18" t="s">
        <v>44</v>
      </c>
      <c r="BK18" s="2">
        <v>45035.847916666666</v>
      </c>
      <c r="BL18">
        <v>193</v>
      </c>
      <c r="BM18" t="s">
        <v>13</v>
      </c>
      <c r="BN18">
        <v>0</v>
      </c>
      <c r="BO18">
        <v>2.8660000000000001</v>
      </c>
      <c r="BP18" s="3">
        <v>899432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53</v>
      </c>
      <c r="B19" t="s">
        <v>45</v>
      </c>
      <c r="C19" s="2">
        <v>45035.869166666664</v>
      </c>
      <c r="D19">
        <v>397</v>
      </c>
      <c r="E19" t="s">
        <v>13</v>
      </c>
      <c r="F19">
        <v>0</v>
      </c>
      <c r="G19">
        <v>6.0170000000000003</v>
      </c>
      <c r="H19" s="3">
        <v>12841</v>
      </c>
      <c r="I19">
        <v>1.7999999999999999E-2</v>
      </c>
      <c r="J19" t="s">
        <v>14</v>
      </c>
      <c r="K19" t="s">
        <v>14</v>
      </c>
      <c r="L19" t="s">
        <v>14</v>
      </c>
      <c r="M19" t="s">
        <v>14</v>
      </c>
      <c r="O19">
        <v>53</v>
      </c>
      <c r="P19" t="s">
        <v>45</v>
      </c>
      <c r="Q19" s="2">
        <v>45035.869166666664</v>
      </c>
      <c r="R19">
        <v>397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53</v>
      </c>
      <c r="AD19" t="s">
        <v>45</v>
      </c>
      <c r="AE19" s="2">
        <v>45035.869166666664</v>
      </c>
      <c r="AF19">
        <v>397</v>
      </c>
      <c r="AG19" t="s">
        <v>13</v>
      </c>
      <c r="AH19">
        <v>0</v>
      </c>
      <c r="AI19">
        <v>12.167999999999999</v>
      </c>
      <c r="AJ19" s="3">
        <v>24389</v>
      </c>
      <c r="AK19">
        <v>8.8290000000000006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53</v>
      </c>
      <c r="AT19" s="12">
        <f t="shared" si="0"/>
        <v>28.395129449862999</v>
      </c>
      <c r="AU19" s="13">
        <f t="shared" si="1"/>
        <v>5657.8970832918994</v>
      </c>
      <c r="AW19" s="6">
        <f t="shared" si="2"/>
        <v>33.867844721249995</v>
      </c>
      <c r="AX19" s="15">
        <f t="shared" si="3"/>
        <v>4519.2135401408304</v>
      </c>
      <c r="AZ19" s="14">
        <f t="shared" si="4"/>
        <v>33.404999644127102</v>
      </c>
      <c r="BA19" s="16">
        <f t="shared" si="5"/>
        <v>4649.6469728005404</v>
      </c>
      <c r="BC19" s="7">
        <f t="shared" si="6"/>
        <v>27.667387656228257</v>
      </c>
      <c r="BD19" s="8">
        <f t="shared" si="7"/>
        <v>4922.3264088480801</v>
      </c>
      <c r="BF19" s="12">
        <f t="shared" si="8"/>
        <v>28.395129449862999</v>
      </c>
      <c r="BG19" s="13">
        <f t="shared" si="9"/>
        <v>5657.8970832918994</v>
      </c>
      <c r="BI19">
        <v>53</v>
      </c>
      <c r="BJ19" t="s">
        <v>45</v>
      </c>
      <c r="BK19" s="2">
        <v>45035.869166666664</v>
      </c>
      <c r="BL19">
        <v>397</v>
      </c>
      <c r="BM19" t="s">
        <v>13</v>
      </c>
      <c r="BN19">
        <v>0</v>
      </c>
      <c r="BO19">
        <v>2.8519999999999999</v>
      </c>
      <c r="BP19" s="3">
        <v>1031629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54</v>
      </c>
      <c r="B20" t="s">
        <v>46</v>
      </c>
      <c r="C20" s="2">
        <v>45035.890416666669</v>
      </c>
      <c r="D20">
        <v>251</v>
      </c>
      <c r="E20" t="s">
        <v>13</v>
      </c>
      <c r="F20">
        <v>0</v>
      </c>
      <c r="G20">
        <v>6.0190000000000001</v>
      </c>
      <c r="H20" s="3">
        <v>117319</v>
      </c>
      <c r="I20">
        <v>0.218</v>
      </c>
      <c r="J20" t="s">
        <v>14</v>
      </c>
      <c r="K20" t="s">
        <v>14</v>
      </c>
      <c r="L20" t="s">
        <v>14</v>
      </c>
      <c r="M20" t="s">
        <v>14</v>
      </c>
      <c r="O20">
        <v>54</v>
      </c>
      <c r="P20" t="s">
        <v>46</v>
      </c>
      <c r="Q20" s="2">
        <v>45035.890416666669</v>
      </c>
      <c r="R20">
        <v>251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54</v>
      </c>
      <c r="AD20" t="s">
        <v>46</v>
      </c>
      <c r="AE20" s="2">
        <v>45035.890416666669</v>
      </c>
      <c r="AF20">
        <v>251</v>
      </c>
      <c r="AG20" t="s">
        <v>13</v>
      </c>
      <c r="AH20">
        <v>0</v>
      </c>
      <c r="AI20">
        <v>12.111000000000001</v>
      </c>
      <c r="AJ20" s="3">
        <v>79482</v>
      </c>
      <c r="AK20">
        <v>27.92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54</v>
      </c>
      <c r="AT20" s="12">
        <f t="shared" si="0"/>
        <v>324.876286780903</v>
      </c>
      <c r="AU20" s="13">
        <f t="shared" si="1"/>
        <v>17652.310217548398</v>
      </c>
      <c r="AW20" s="6">
        <f t="shared" si="2"/>
        <v>357.73520807747178</v>
      </c>
      <c r="AX20" s="15">
        <f t="shared" si="3"/>
        <v>14374.250334902521</v>
      </c>
      <c r="AZ20" s="14">
        <f t="shared" si="4"/>
        <v>307.06042789569517</v>
      </c>
      <c r="BA20" s="16">
        <f t="shared" si="5"/>
        <v>15090.37966585176</v>
      </c>
      <c r="BC20" s="7">
        <f t="shared" si="6"/>
        <v>271.88647975532905</v>
      </c>
      <c r="BD20" s="8">
        <f t="shared" si="7"/>
        <v>16164.00964997152</v>
      </c>
      <c r="BF20" s="12">
        <f t="shared" si="8"/>
        <v>324.876286780903</v>
      </c>
      <c r="BG20" s="13">
        <f t="shared" si="9"/>
        <v>17652.310217548398</v>
      </c>
      <c r="BI20">
        <v>54</v>
      </c>
      <c r="BJ20" t="s">
        <v>46</v>
      </c>
      <c r="BK20" s="2">
        <v>45035.890416666669</v>
      </c>
      <c r="BL20">
        <v>251</v>
      </c>
      <c r="BM20" t="s">
        <v>13</v>
      </c>
      <c r="BN20">
        <v>0</v>
      </c>
      <c r="BO20">
        <v>2.8740000000000001</v>
      </c>
      <c r="BP20" s="3">
        <v>764336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55</v>
      </c>
      <c r="B21" t="s">
        <v>47</v>
      </c>
      <c r="C21" s="2">
        <v>45035.911631944444</v>
      </c>
      <c r="D21">
        <v>44</v>
      </c>
      <c r="E21" t="s">
        <v>13</v>
      </c>
      <c r="F21">
        <v>0</v>
      </c>
      <c r="G21">
        <v>6.0190000000000001</v>
      </c>
      <c r="H21" s="3">
        <v>45272</v>
      </c>
      <c r="I21">
        <v>0.08</v>
      </c>
      <c r="J21" t="s">
        <v>14</v>
      </c>
      <c r="K21" t="s">
        <v>14</v>
      </c>
      <c r="L21" t="s">
        <v>14</v>
      </c>
      <c r="M21" t="s">
        <v>14</v>
      </c>
      <c r="O21">
        <v>55</v>
      </c>
      <c r="P21" t="s">
        <v>47</v>
      </c>
      <c r="Q21" s="2">
        <v>45035.911631944444</v>
      </c>
      <c r="R21">
        <v>44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55</v>
      </c>
      <c r="AD21" t="s">
        <v>47</v>
      </c>
      <c r="AE21" s="2">
        <v>45035.911631944444</v>
      </c>
      <c r="AF21">
        <v>44</v>
      </c>
      <c r="AG21" t="s">
        <v>13</v>
      </c>
      <c r="AH21">
        <v>0</v>
      </c>
      <c r="AI21">
        <v>12.196999999999999</v>
      </c>
      <c r="AJ21" s="3">
        <v>5867</v>
      </c>
      <c r="AK21">
        <v>1.6739999999999999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55</v>
      </c>
      <c r="AT21" s="12">
        <f t="shared" si="0"/>
        <v>124.110549367232</v>
      </c>
      <c r="AU21" s="13">
        <f t="shared" si="1"/>
        <v>1394.1282676471001</v>
      </c>
      <c r="AW21" s="6">
        <f t="shared" si="2"/>
        <v>140.99670603825922</v>
      </c>
      <c r="AX21" s="15">
        <f t="shared" si="3"/>
        <v>1120.4111505814699</v>
      </c>
      <c r="AZ21" s="14">
        <f t="shared" si="4"/>
        <v>118.6328289233344</v>
      </c>
      <c r="BA21" s="16">
        <f t="shared" si="5"/>
        <v>1117.3527033368603</v>
      </c>
      <c r="BC21" s="7">
        <f t="shared" si="6"/>
        <v>103.66358492212863</v>
      </c>
      <c r="BD21" s="8">
        <f t="shared" si="7"/>
        <v>1108.1304584967197</v>
      </c>
      <c r="BF21" s="12">
        <f t="shared" si="8"/>
        <v>124.110549367232</v>
      </c>
      <c r="BG21" s="13">
        <f t="shared" si="9"/>
        <v>1394.1282676471001</v>
      </c>
      <c r="BI21">
        <v>55</v>
      </c>
      <c r="BJ21" t="s">
        <v>47</v>
      </c>
      <c r="BK21" s="2">
        <v>45035.911631944444</v>
      </c>
      <c r="BL21">
        <v>44</v>
      </c>
      <c r="BM21" t="s">
        <v>13</v>
      </c>
      <c r="BN21">
        <v>0</v>
      </c>
      <c r="BO21">
        <v>2.8620000000000001</v>
      </c>
      <c r="BP21" s="3">
        <v>968160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56</v>
      </c>
      <c r="B22" t="s">
        <v>48</v>
      </c>
      <c r="C22" s="2">
        <v>45035.932858796295</v>
      </c>
      <c r="D22">
        <v>229</v>
      </c>
      <c r="E22" t="s">
        <v>13</v>
      </c>
      <c r="F22">
        <v>0</v>
      </c>
      <c r="G22">
        <v>6.0270000000000001</v>
      </c>
      <c r="H22" s="3">
        <v>12159</v>
      </c>
      <c r="I22">
        <v>1.6E-2</v>
      </c>
      <c r="J22" t="s">
        <v>14</v>
      </c>
      <c r="K22" t="s">
        <v>14</v>
      </c>
      <c r="L22" t="s">
        <v>14</v>
      </c>
      <c r="M22" t="s">
        <v>14</v>
      </c>
      <c r="O22">
        <v>56</v>
      </c>
      <c r="P22" t="s">
        <v>48</v>
      </c>
      <c r="Q22" s="2">
        <v>45035.932858796295</v>
      </c>
      <c r="R22">
        <v>229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56</v>
      </c>
      <c r="AD22" t="s">
        <v>48</v>
      </c>
      <c r="AE22" s="2">
        <v>45035.932858796295</v>
      </c>
      <c r="AF22">
        <v>229</v>
      </c>
      <c r="AG22" t="s">
        <v>13</v>
      </c>
      <c r="AH22">
        <v>0</v>
      </c>
      <c r="AI22">
        <v>12.173999999999999</v>
      </c>
      <c r="AJ22" s="3">
        <v>25962</v>
      </c>
      <c r="AK22">
        <v>9.4160000000000004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56</v>
      </c>
      <c r="AT22" s="12">
        <f t="shared" si="0"/>
        <v>26.346691299862997</v>
      </c>
      <c r="AU22" s="13">
        <f t="shared" si="1"/>
        <v>6005.5849949916001</v>
      </c>
      <c r="AW22" s="6">
        <f t="shared" si="2"/>
        <v>31.660722221249998</v>
      </c>
      <c r="AX22" s="15">
        <f t="shared" si="3"/>
        <v>4805.8762228801197</v>
      </c>
      <c r="AZ22" s="14">
        <f t="shared" si="4"/>
        <v>31.609990989127102</v>
      </c>
      <c r="BA22" s="16">
        <f t="shared" si="5"/>
        <v>4949.1167462805597</v>
      </c>
      <c r="BC22" s="7">
        <f t="shared" si="6"/>
        <v>26.067424863228258</v>
      </c>
      <c r="BD22" s="8">
        <f t="shared" si="7"/>
        <v>5245.4442706691207</v>
      </c>
      <c r="BF22" s="12">
        <f t="shared" si="8"/>
        <v>26.346691299862997</v>
      </c>
      <c r="BG22" s="13">
        <f t="shared" si="9"/>
        <v>6005.5849949916001</v>
      </c>
      <c r="BI22">
        <v>56</v>
      </c>
      <c r="BJ22" t="s">
        <v>48</v>
      </c>
      <c r="BK22" s="2">
        <v>45035.932858796295</v>
      </c>
      <c r="BL22">
        <v>229</v>
      </c>
      <c r="BM22" t="s">
        <v>13</v>
      </c>
      <c r="BN22">
        <v>0</v>
      </c>
      <c r="BO22">
        <v>2.8570000000000002</v>
      </c>
      <c r="BP22" s="3">
        <v>1103673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57</v>
      </c>
      <c r="B23" t="s">
        <v>49</v>
      </c>
      <c r="C23" s="2">
        <v>45035.954097222224</v>
      </c>
      <c r="D23">
        <v>343</v>
      </c>
      <c r="E23" t="s">
        <v>13</v>
      </c>
      <c r="F23">
        <v>0</v>
      </c>
      <c r="G23">
        <v>6.0220000000000002</v>
      </c>
      <c r="H23" s="3">
        <v>52447</v>
      </c>
      <c r="I23">
        <v>9.4E-2</v>
      </c>
      <c r="J23" t="s">
        <v>14</v>
      </c>
      <c r="K23" t="s">
        <v>14</v>
      </c>
      <c r="L23" t="s">
        <v>14</v>
      </c>
      <c r="M23" t="s">
        <v>14</v>
      </c>
      <c r="O23">
        <v>57</v>
      </c>
      <c r="P23" t="s">
        <v>49</v>
      </c>
      <c r="Q23" s="2">
        <v>45035.954097222224</v>
      </c>
      <c r="R23">
        <v>343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57</v>
      </c>
      <c r="AD23" t="s">
        <v>49</v>
      </c>
      <c r="AE23" s="2">
        <v>45035.954097222224</v>
      </c>
      <c r="AF23">
        <v>343</v>
      </c>
      <c r="AG23" t="s">
        <v>13</v>
      </c>
      <c r="AH23">
        <v>0</v>
      </c>
      <c r="AI23">
        <v>12.195</v>
      </c>
      <c r="AJ23" s="3">
        <v>5710</v>
      </c>
      <c r="AK23">
        <v>1.611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57</v>
      </c>
      <c r="AT23" s="12">
        <f t="shared" si="0"/>
        <v>144.83838632520704</v>
      </c>
      <c r="AU23" s="13">
        <f t="shared" si="1"/>
        <v>1356.64926999</v>
      </c>
      <c r="AW23" s="6">
        <f t="shared" si="2"/>
        <v>162.9611156102942</v>
      </c>
      <c r="AX23" s="15">
        <f t="shared" si="3"/>
        <v>1091.417440643</v>
      </c>
      <c r="AZ23" s="14">
        <f t="shared" si="4"/>
        <v>137.4541868438919</v>
      </c>
      <c r="BA23" s="16">
        <f t="shared" si="5"/>
        <v>1087.3638573339999</v>
      </c>
      <c r="BC23" s="7">
        <f t="shared" si="6"/>
        <v>120.45401560386313</v>
      </c>
      <c r="BD23" s="8">
        <f t="shared" si="7"/>
        <v>1075.7249433679999</v>
      </c>
      <c r="BF23" s="12">
        <f t="shared" si="8"/>
        <v>144.83838632520704</v>
      </c>
      <c r="BG23" s="13">
        <f t="shared" si="9"/>
        <v>1356.64926999</v>
      </c>
      <c r="BI23">
        <v>57</v>
      </c>
      <c r="BJ23" t="s">
        <v>49</v>
      </c>
      <c r="BK23" s="2">
        <v>45035.954097222224</v>
      </c>
      <c r="BL23">
        <v>343</v>
      </c>
      <c r="BM23" t="s">
        <v>13</v>
      </c>
      <c r="BN23">
        <v>0</v>
      </c>
      <c r="BO23">
        <v>2.867</v>
      </c>
      <c r="BP23" s="3">
        <v>925605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58</v>
      </c>
      <c r="B24" t="s">
        <v>50</v>
      </c>
      <c r="C24" s="2">
        <v>45035.975347222222</v>
      </c>
      <c r="D24">
        <v>138</v>
      </c>
      <c r="E24" t="s">
        <v>13</v>
      </c>
      <c r="F24">
        <v>0</v>
      </c>
      <c r="G24">
        <v>6.0140000000000002</v>
      </c>
      <c r="H24" s="3">
        <v>16479</v>
      </c>
      <c r="I24">
        <v>2.5000000000000001E-2</v>
      </c>
      <c r="J24" t="s">
        <v>14</v>
      </c>
      <c r="K24" t="s">
        <v>14</v>
      </c>
      <c r="L24" t="s">
        <v>14</v>
      </c>
      <c r="M24" t="s">
        <v>14</v>
      </c>
      <c r="O24">
        <v>58</v>
      </c>
      <c r="P24" t="s">
        <v>50</v>
      </c>
      <c r="Q24" s="2">
        <v>45035.975347222222</v>
      </c>
      <c r="R24">
        <v>138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58</v>
      </c>
      <c r="AD24" t="s">
        <v>50</v>
      </c>
      <c r="AE24" s="2">
        <v>45035.975347222222</v>
      </c>
      <c r="AF24">
        <v>138</v>
      </c>
      <c r="AG24" t="s">
        <v>13</v>
      </c>
      <c r="AH24">
        <v>0</v>
      </c>
      <c r="AI24">
        <v>12.167</v>
      </c>
      <c r="AJ24" s="3">
        <v>20034</v>
      </c>
      <c r="AK24">
        <v>7.1859999999999999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58</v>
      </c>
      <c r="AT24" s="12">
        <f t="shared" si="0"/>
        <v>39.297350915542999</v>
      </c>
      <c r="AU24" s="13">
        <f t="shared" si="1"/>
        <v>4683.5151767484003</v>
      </c>
      <c r="AW24" s="6">
        <f t="shared" si="2"/>
        <v>52.009093816655799</v>
      </c>
      <c r="AX24" s="15">
        <f t="shared" si="3"/>
        <v>3723.9401602378803</v>
      </c>
      <c r="AZ24" s="14">
        <f t="shared" si="4"/>
        <v>42.978233705383104</v>
      </c>
      <c r="BA24" s="16">
        <f t="shared" si="5"/>
        <v>3820.11666760344</v>
      </c>
      <c r="BC24" s="7">
        <f t="shared" si="6"/>
        <v>36.200820763701856</v>
      </c>
      <c r="BD24" s="8">
        <f t="shared" si="7"/>
        <v>4027.0850632988804</v>
      </c>
      <c r="BF24" s="12">
        <f t="shared" si="8"/>
        <v>39.297350915542999</v>
      </c>
      <c r="BG24" s="13">
        <f t="shared" si="9"/>
        <v>4683.5151767484003</v>
      </c>
      <c r="BI24">
        <v>58</v>
      </c>
      <c r="BJ24" t="s">
        <v>50</v>
      </c>
      <c r="BK24" s="2">
        <v>45035.975347222222</v>
      </c>
      <c r="BL24">
        <v>138</v>
      </c>
      <c r="BM24" t="s">
        <v>13</v>
      </c>
      <c r="BN24">
        <v>0</v>
      </c>
      <c r="BO24">
        <v>2.8530000000000002</v>
      </c>
      <c r="BP24" s="3">
        <v>983762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59</v>
      </c>
      <c r="B25" t="s">
        <v>51</v>
      </c>
      <c r="C25" s="2">
        <v>45035.996608796297</v>
      </c>
      <c r="D25">
        <v>334</v>
      </c>
      <c r="E25" t="s">
        <v>13</v>
      </c>
      <c r="F25">
        <v>0</v>
      </c>
      <c r="G25">
        <v>6.0140000000000002</v>
      </c>
      <c r="H25" s="3">
        <v>15774</v>
      </c>
      <c r="I25">
        <v>2.3E-2</v>
      </c>
      <c r="J25" t="s">
        <v>14</v>
      </c>
      <c r="K25" t="s">
        <v>14</v>
      </c>
      <c r="L25" t="s">
        <v>14</v>
      </c>
      <c r="M25" t="s">
        <v>14</v>
      </c>
      <c r="O25">
        <v>59</v>
      </c>
      <c r="P25" t="s">
        <v>51</v>
      </c>
      <c r="Q25" s="2">
        <v>45035.996608796297</v>
      </c>
      <c r="R25">
        <v>334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59</v>
      </c>
      <c r="AD25" t="s">
        <v>51</v>
      </c>
      <c r="AE25" s="2">
        <v>45035.996608796297</v>
      </c>
      <c r="AF25">
        <v>334</v>
      </c>
      <c r="AG25" t="s">
        <v>13</v>
      </c>
      <c r="AH25">
        <v>0</v>
      </c>
      <c r="AI25">
        <v>12.166</v>
      </c>
      <c r="AJ25" s="3">
        <v>22023</v>
      </c>
      <c r="AK25">
        <v>7.9390000000000001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59</v>
      </c>
      <c r="AT25" s="12">
        <f t="shared" si="0"/>
        <v>37.187894317148</v>
      </c>
      <c r="AU25" s="13">
        <f t="shared" si="1"/>
        <v>5130.6777855231003</v>
      </c>
      <c r="AW25" s="6">
        <f t="shared" si="2"/>
        <v>49.813247870168802</v>
      </c>
      <c r="AX25" s="15">
        <f t="shared" si="3"/>
        <v>4087.4499635546704</v>
      </c>
      <c r="AZ25" s="14">
        <f t="shared" si="4"/>
        <v>41.123307773711609</v>
      </c>
      <c r="BA25" s="16">
        <f t="shared" si="5"/>
        <v>4199.05329627846</v>
      </c>
      <c r="BC25" s="7">
        <f t="shared" si="6"/>
        <v>34.547312111618957</v>
      </c>
      <c r="BD25" s="8">
        <f t="shared" si="7"/>
        <v>4436.0765802599199</v>
      </c>
      <c r="BF25" s="12">
        <f t="shared" si="8"/>
        <v>37.187894317148</v>
      </c>
      <c r="BG25" s="13">
        <f t="shared" si="9"/>
        <v>5130.6777855231003</v>
      </c>
      <c r="BI25">
        <v>59</v>
      </c>
      <c r="BJ25" t="s">
        <v>51</v>
      </c>
      <c r="BK25" s="2">
        <v>45035.996608796297</v>
      </c>
      <c r="BL25">
        <v>334</v>
      </c>
      <c r="BM25" t="s">
        <v>13</v>
      </c>
      <c r="BN25">
        <v>0</v>
      </c>
      <c r="BO25">
        <v>2.8460000000000001</v>
      </c>
      <c r="BP25" s="3">
        <v>1103554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60</v>
      </c>
      <c r="B26" t="s">
        <v>52</v>
      </c>
      <c r="C26" s="2">
        <v>45036.017824074072</v>
      </c>
      <c r="D26">
        <v>232</v>
      </c>
      <c r="E26" t="s">
        <v>13</v>
      </c>
      <c r="F26">
        <v>0</v>
      </c>
      <c r="G26">
        <v>6.01</v>
      </c>
      <c r="H26" s="3">
        <v>58738</v>
      </c>
      <c r="I26">
        <v>0.106</v>
      </c>
      <c r="J26" t="s">
        <v>14</v>
      </c>
      <c r="K26" t="s">
        <v>14</v>
      </c>
      <c r="L26" t="s">
        <v>14</v>
      </c>
      <c r="M26" t="s">
        <v>14</v>
      </c>
      <c r="O26">
        <v>60</v>
      </c>
      <c r="P26" t="s">
        <v>52</v>
      </c>
      <c r="Q26" s="2">
        <v>45036.017824074072</v>
      </c>
      <c r="R26">
        <v>232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60</v>
      </c>
      <c r="AD26" t="s">
        <v>52</v>
      </c>
      <c r="AE26" s="2">
        <v>45036.017824074072</v>
      </c>
      <c r="AF26">
        <v>232</v>
      </c>
      <c r="AG26" t="s">
        <v>13</v>
      </c>
      <c r="AH26">
        <v>0</v>
      </c>
      <c r="AI26">
        <v>12.185</v>
      </c>
      <c r="AJ26" s="3">
        <v>5244</v>
      </c>
      <c r="AK26">
        <v>1.425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60</v>
      </c>
      <c r="AT26" s="12">
        <f t="shared" si="0"/>
        <v>162.87884328041201</v>
      </c>
      <c r="AU26" s="13">
        <f t="shared" si="1"/>
        <v>1245.2734616304001</v>
      </c>
      <c r="AW26" s="6">
        <f t="shared" si="2"/>
        <v>182.15024341196721</v>
      </c>
      <c r="AX26" s="15">
        <f t="shared" si="3"/>
        <v>1005.3414541252801</v>
      </c>
      <c r="AZ26" s="14">
        <f t="shared" si="4"/>
        <v>153.94640654534041</v>
      </c>
      <c r="BA26" s="16">
        <f t="shared" si="5"/>
        <v>998.34765754464013</v>
      </c>
      <c r="BC26" s="7">
        <f t="shared" si="6"/>
        <v>135.16894870605222</v>
      </c>
      <c r="BD26" s="8">
        <f t="shared" si="7"/>
        <v>979.53301184127986</v>
      </c>
      <c r="BF26" s="12">
        <f t="shared" si="8"/>
        <v>162.87884328041201</v>
      </c>
      <c r="BG26" s="13">
        <f t="shared" si="9"/>
        <v>1245.2734616304001</v>
      </c>
      <c r="BI26">
        <v>60</v>
      </c>
      <c r="BJ26" t="s">
        <v>52</v>
      </c>
      <c r="BK26" s="2">
        <v>45036.017824074072</v>
      </c>
      <c r="BL26">
        <v>232</v>
      </c>
      <c r="BM26" t="s">
        <v>13</v>
      </c>
      <c r="BN26">
        <v>0</v>
      </c>
      <c r="BO26">
        <v>2.8439999999999999</v>
      </c>
      <c r="BP26" s="3">
        <v>1153572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61</v>
      </c>
      <c r="B27" t="s">
        <v>53</v>
      </c>
      <c r="C27" s="2">
        <v>45036.039074074077</v>
      </c>
      <c r="D27">
        <v>165</v>
      </c>
      <c r="E27" t="s">
        <v>13</v>
      </c>
      <c r="F27">
        <v>0</v>
      </c>
      <c r="G27">
        <v>6.02</v>
      </c>
      <c r="H27" s="3">
        <v>43183</v>
      </c>
      <c r="I27">
        <v>7.5999999999999998E-2</v>
      </c>
      <c r="J27" t="s">
        <v>14</v>
      </c>
      <c r="K27" t="s">
        <v>14</v>
      </c>
      <c r="L27" t="s">
        <v>14</v>
      </c>
      <c r="M27" t="s">
        <v>14</v>
      </c>
      <c r="O27">
        <v>61</v>
      </c>
      <c r="P27" t="s">
        <v>53</v>
      </c>
      <c r="Q27" s="2">
        <v>45036.039074074077</v>
      </c>
      <c r="R27">
        <v>165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61</v>
      </c>
      <c r="AD27" t="s">
        <v>53</v>
      </c>
      <c r="AE27" s="2">
        <v>45036.039074074077</v>
      </c>
      <c r="AF27">
        <v>165</v>
      </c>
      <c r="AG27" t="s">
        <v>13</v>
      </c>
      <c r="AH27">
        <v>0</v>
      </c>
      <c r="AI27">
        <v>12.198</v>
      </c>
      <c r="AJ27" s="3">
        <v>4926</v>
      </c>
      <c r="AK27">
        <v>1.298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61</v>
      </c>
      <c r="AT27" s="12">
        <f t="shared" si="0"/>
        <v>118.04512436184699</v>
      </c>
      <c r="AU27" s="13">
        <f t="shared" si="1"/>
        <v>1169.1565163963999</v>
      </c>
      <c r="AW27" s="6">
        <f t="shared" si="2"/>
        <v>134.58597651067822</v>
      </c>
      <c r="AX27" s="15">
        <f t="shared" si="3"/>
        <v>946.58725607148017</v>
      </c>
      <c r="AZ27" s="14">
        <f t="shared" si="4"/>
        <v>113.15065412697992</v>
      </c>
      <c r="BA27" s="16">
        <f t="shared" si="5"/>
        <v>937.59864336024009</v>
      </c>
      <c r="BC27" s="7">
        <f t="shared" si="6"/>
        <v>98.77349530427594</v>
      </c>
      <c r="BD27" s="8">
        <f t="shared" si="7"/>
        <v>913.88494505248002</v>
      </c>
      <c r="BF27" s="12">
        <f t="shared" si="8"/>
        <v>118.04512436184699</v>
      </c>
      <c r="BG27" s="13">
        <f t="shared" si="9"/>
        <v>1169.1565163963999</v>
      </c>
      <c r="BI27">
        <v>61</v>
      </c>
      <c r="BJ27" t="s">
        <v>53</v>
      </c>
      <c r="BK27" s="2">
        <v>45036.039074074077</v>
      </c>
      <c r="BL27">
        <v>165</v>
      </c>
      <c r="BM27" t="s">
        <v>13</v>
      </c>
      <c r="BN27">
        <v>0</v>
      </c>
      <c r="BO27">
        <v>2.8479999999999999</v>
      </c>
      <c r="BP27" s="3">
        <v>1250817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62</v>
      </c>
      <c r="B28" t="s">
        <v>54</v>
      </c>
      <c r="C28" s="2">
        <v>45036.060300925928</v>
      </c>
      <c r="D28">
        <v>179</v>
      </c>
      <c r="E28" t="s">
        <v>13</v>
      </c>
      <c r="F28">
        <v>0</v>
      </c>
      <c r="G28">
        <v>6.0119999999999996</v>
      </c>
      <c r="H28" s="3">
        <v>11773</v>
      </c>
      <c r="I28">
        <v>1.6E-2</v>
      </c>
      <c r="J28" t="s">
        <v>14</v>
      </c>
      <c r="K28" t="s">
        <v>14</v>
      </c>
      <c r="L28" t="s">
        <v>14</v>
      </c>
      <c r="M28" t="s">
        <v>14</v>
      </c>
      <c r="O28">
        <v>62</v>
      </c>
      <c r="P28" t="s">
        <v>54</v>
      </c>
      <c r="Q28" s="2">
        <v>45036.060300925928</v>
      </c>
      <c r="R28">
        <v>179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62</v>
      </c>
      <c r="AD28" t="s">
        <v>54</v>
      </c>
      <c r="AE28" s="2">
        <v>45036.060300925928</v>
      </c>
      <c r="AF28">
        <v>179</v>
      </c>
      <c r="AG28" t="s">
        <v>13</v>
      </c>
      <c r="AH28">
        <v>0</v>
      </c>
      <c r="AI28">
        <v>12.153</v>
      </c>
      <c r="AJ28" s="3">
        <v>25403</v>
      </c>
      <c r="AK28">
        <v>9.2080000000000002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62</v>
      </c>
      <c r="AT28" s="12">
        <f t="shared" si="0"/>
        <v>25.186661234767001</v>
      </c>
      <c r="AU28" s="13">
        <f t="shared" si="1"/>
        <v>5882.2850102550992</v>
      </c>
      <c r="AW28" s="6">
        <f t="shared" si="2"/>
        <v>30.420289991249994</v>
      </c>
      <c r="AX28" s="15">
        <f t="shared" si="3"/>
        <v>4704.0399400870701</v>
      </c>
      <c r="AZ28" s="14">
        <f t="shared" si="4"/>
        <v>30.593997833343902</v>
      </c>
      <c r="BA28" s="16">
        <f t="shared" si="5"/>
        <v>4842.7028202296597</v>
      </c>
      <c r="BC28" s="7">
        <f t="shared" si="6"/>
        <v>25.161840871774338</v>
      </c>
      <c r="BD28" s="8">
        <f t="shared" si="7"/>
        <v>5130.6317273223194</v>
      </c>
      <c r="BF28" s="12">
        <f t="shared" si="8"/>
        <v>25.186661234767001</v>
      </c>
      <c r="BG28" s="13">
        <f t="shared" si="9"/>
        <v>5882.2850102550992</v>
      </c>
      <c r="BI28">
        <v>62</v>
      </c>
      <c r="BJ28" t="s">
        <v>54</v>
      </c>
      <c r="BK28" s="2">
        <v>45036.060300925928</v>
      </c>
      <c r="BL28">
        <v>179</v>
      </c>
      <c r="BM28" t="s">
        <v>13</v>
      </c>
      <c r="BN28">
        <v>0</v>
      </c>
      <c r="BO28">
        <v>2.8450000000000002</v>
      </c>
      <c r="BP28" s="3">
        <v>1133266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63</v>
      </c>
      <c r="B29" t="s">
        <v>55</v>
      </c>
      <c r="C29" s="2">
        <v>45036.081516203703</v>
      </c>
      <c r="D29">
        <v>288</v>
      </c>
      <c r="E29" t="s">
        <v>13</v>
      </c>
      <c r="F29">
        <v>0</v>
      </c>
      <c r="G29">
        <v>6.0149999999999997</v>
      </c>
      <c r="H29" s="3">
        <v>116289</v>
      </c>
      <c r="I29">
        <v>0.216</v>
      </c>
      <c r="J29" t="s">
        <v>14</v>
      </c>
      <c r="K29" t="s">
        <v>14</v>
      </c>
      <c r="L29" t="s">
        <v>14</v>
      </c>
      <c r="M29" t="s">
        <v>14</v>
      </c>
      <c r="O29">
        <v>63</v>
      </c>
      <c r="P29" t="s">
        <v>55</v>
      </c>
      <c r="Q29" s="2">
        <v>45036.081516203703</v>
      </c>
      <c r="R29">
        <v>288</v>
      </c>
      <c r="S29" t="s">
        <v>13</v>
      </c>
      <c r="T29">
        <v>0</v>
      </c>
      <c r="U29">
        <v>5.9619999999999997</v>
      </c>
      <c r="V29">
        <v>862</v>
      </c>
      <c r="W29">
        <v>0.29499999999999998</v>
      </c>
      <c r="X29" t="s">
        <v>14</v>
      </c>
      <c r="Y29" t="s">
        <v>14</v>
      </c>
      <c r="Z29" t="s">
        <v>14</v>
      </c>
      <c r="AA29" t="s">
        <v>14</v>
      </c>
      <c r="AC29">
        <v>63</v>
      </c>
      <c r="AD29" t="s">
        <v>55</v>
      </c>
      <c r="AE29" s="2">
        <v>45036.081516203703</v>
      </c>
      <c r="AF29">
        <v>288</v>
      </c>
      <c r="AG29" t="s">
        <v>13</v>
      </c>
      <c r="AH29">
        <v>0</v>
      </c>
      <c r="AI29">
        <v>12.11</v>
      </c>
      <c r="AJ29" s="3">
        <v>79869</v>
      </c>
      <c r="AK29">
        <v>28.045000000000002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63</v>
      </c>
      <c r="AT29" s="12">
        <f t="shared" si="0"/>
        <v>322.121448591383</v>
      </c>
      <c r="AU29" s="13">
        <f t="shared" si="1"/>
        <v>17745.6478621151</v>
      </c>
      <c r="AW29" s="6">
        <f t="shared" si="2"/>
        <v>354.69636905255982</v>
      </c>
      <c r="AX29" s="15">
        <f t="shared" si="3"/>
        <v>14442.129182004031</v>
      </c>
      <c r="AZ29" s="14">
        <f t="shared" si="4"/>
        <v>304.37546839911113</v>
      </c>
      <c r="BA29" s="16">
        <f t="shared" si="5"/>
        <v>15163.37133056214</v>
      </c>
      <c r="BC29" s="7">
        <f t="shared" si="6"/>
        <v>269.48741898729861</v>
      </c>
      <c r="BD29" s="8">
        <f t="shared" si="7"/>
        <v>16242.428761251278</v>
      </c>
      <c r="BF29" s="12">
        <f t="shared" si="8"/>
        <v>322.121448591383</v>
      </c>
      <c r="BG29" s="13">
        <f t="shared" si="9"/>
        <v>17745.6478621151</v>
      </c>
      <c r="BI29">
        <v>63</v>
      </c>
      <c r="BJ29" t="s">
        <v>55</v>
      </c>
      <c r="BK29" s="2">
        <v>45036.081516203703</v>
      </c>
      <c r="BL29">
        <v>288</v>
      </c>
      <c r="BM29" t="s">
        <v>13</v>
      </c>
      <c r="BN29">
        <v>0</v>
      </c>
      <c r="BO29">
        <v>2.8460000000000001</v>
      </c>
      <c r="BP29" s="3">
        <v>1241021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2023-04-20T15:01:34Z</dcterms:modified>
</cp:coreProperties>
</file>