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430D5604-2BFB-409A-ABEB-EC8EF1A88E98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</calcChain>
</file>

<file path=xl/sharedStrings.xml><?xml version="1.0" encoding="utf-8"?>
<sst xmlns="http://schemas.openxmlformats.org/spreadsheetml/2006/main" count="888" uniqueCount="65">
  <si>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</si>
  <si>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</si>
  <si>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</si>
  <si>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</si>
  <si>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</si>
  <si>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</si>
  <si>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</si>
  <si>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</si>
  <si>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</si>
  <si>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</si>
  <si>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</si>
  <si>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</si>
  <si>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</si>
  <si>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</si>
  <si>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</si>
  <si>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</si>
  <si>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</si>
  <si>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</si>
  <si>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</si>
  <si>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</si>
  <si>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</si>
  <si>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</si>
  <si>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</si>
  <si>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</si>
  <si>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</si>
  <si>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</si>
  <si>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</si>
  <si>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</si>
  <si>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</si>
  <si>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</si>
  <si>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</si>
  <si>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</si>
  <si>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BRN08aug23_028.gcd</t>
  </si>
  <si>
    <t>BRN08aug23_029.gcd</t>
  </si>
  <si>
    <t>BRN08aug23_030.gcd</t>
  </si>
  <si>
    <t>BRN23aug23_001.gcd</t>
  </si>
  <si>
    <t>QC outside air</t>
  </si>
  <si>
    <t>BRN23aug23_002.gcd</t>
  </si>
  <si>
    <t xml:space="preserve">QC spiked air </t>
  </si>
  <si>
    <t>BRN23aug23_003.gcd</t>
  </si>
  <si>
    <t xml:space="preserve">QC reference tank </t>
  </si>
  <si>
    <t>BRN23aug23_004.gcd</t>
  </si>
  <si>
    <t>BRN23aug23_005.gcd</t>
  </si>
  <si>
    <t>BRN23aug23_006.gcd</t>
  </si>
  <si>
    <t>BRN23aug23_007.gcd</t>
  </si>
  <si>
    <t>BRN23aug23_008.gcd</t>
  </si>
  <si>
    <t>BRN23aug23_009.gcd</t>
  </si>
  <si>
    <t>BRN23aug23_010.gcd</t>
  </si>
  <si>
    <t>BRN23aug23_011.gcd</t>
  </si>
  <si>
    <t>BRN23aug23_012.gcd</t>
  </si>
  <si>
    <t>BRN23aug23_013.gcd</t>
  </si>
  <si>
    <t>BRN23aug23_014.gcd</t>
  </si>
  <si>
    <t>BRN23aug23_015.gcd</t>
  </si>
  <si>
    <t>BRN23aug23_016.gcd</t>
  </si>
  <si>
    <t>BRN23aug23_017.gcd</t>
  </si>
  <si>
    <t>BRN23aug23_018.gcd</t>
  </si>
  <si>
    <t>BRN23aug23_019.gcd</t>
  </si>
  <si>
    <t>BRN23aug23_020.gcd</t>
  </si>
  <si>
    <t>BRN23aug23_021.gcd</t>
  </si>
  <si>
    <t>BRN23aug23_022.gcd</t>
  </si>
  <si>
    <t>BRN23aug23_023.gcd</t>
  </si>
  <si>
    <t>BRN23aug23_024.gcd</t>
  </si>
  <si>
    <t>BRN23aug23_025.gcd</t>
  </si>
  <si>
    <t>BRN23aug23_026.gcd</t>
  </si>
  <si>
    <t>BRN23aug23_027.gcd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</si>
</sst>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workbookViewId="0">
      <selection activeCell="D7" sqref="D7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35</v>
      </c>
      <c r="C9" s="2">
        <v>45161.417592592596</v>
      </c>
      <c r="D9" t="s">
        <v>36</v>
      </c>
      <c r="E9" t="s">
        <v>13</v>
      </c>
      <c r="F9">
        <v>0</v>
      </c>
      <c r="G9">
        <v>6.0830000000000002</v>
      </c>
      <c r="H9" s="3">
        <v>2134</v>
      </c>
      <c r="I9">
        <v>-3.0000000000000001E-3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35</v>
      </c>
      <c r="Q9" s="2">
        <v>45161.417592592596</v>
      </c>
      <c r="R9" t="s">
        <v>36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35</v>
      </c>
      <c r="AE9" s="2">
        <v>45161.417592592596</v>
      </c>
      <c r="AF9" t="s">
        <v>36</v>
      </c>
      <c r="AG9" t="s">
        <v>13</v>
      </c>
      <c r="AH9">
        <v>0</v>
      </c>
      <c r="AI9">
        <v>12.22</v>
      </c>
      <c r="AJ9" s="3">
        <v>3042</v>
      </c>
      <c r="AK9">
        <v>0.59599999999999997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5" si="0">IF(H9&lt;10000,((H9^2*0.00000054)+(H9*-0.004765)+(12.72)),(IF(H9&lt;200000,((H9^2*-0.000000001577)+(H9*0.003043)+(-10.42)),(IF(H9&lt;8000000,((H9^2*-0.0000000000186)+(H9*0.00194)+(154.1)),((V9^2*-0.00000002)+(V9*0.2565)+(-1032)))))))</f>
        <v>5.0106262400000006</v>
      </c>
      <c r="AU9" s="13">
        <f t="shared" ref="AU9:AU35" si="1">IF(AJ9&lt;45000,((-0.0000004561*AJ9^2)+(0.244*AJ9)+(-21.72)),((-0.0000000409*AJ9^2)+(0.2477*AJ9)+(-1777)))</f>
        <v>716.30735823959992</v>
      </c>
      <c r="AW9" s="6">
        <f t="shared" ref="AW9:AW32" si="2">IF(H9&lt;15000,((0.00000002125*H9^2)+(0.002705*H9)+(-4.371)),(IF(H9&lt;700000,((-0.0000000008162*H9^2)+(0.003141*H9)+(0.4702)), ((0.000000003285*V9^2)+(0.1899*V9)+(559.5)))))</f>
        <v>1.4982415649999998</v>
      </c>
      <c r="AX9" s="15">
        <f t="shared" ref="AX9:AX32" si="3">((-0.00000006277*AJ9^2)+(0.1854*AJ9)+(34.83))</f>
        <v>598.23594123372004</v>
      </c>
      <c r="AZ9" s="14">
        <f t="shared" ref="AZ9:AZ32" si="4">IF(H9&lt;10000,((-0.00000005795*H9^2)+(0.003823*H9)+(-6.715)),(IF(H9&lt;700000,((-0.0000000001209*H9^2)+(0.002635*H9)+(-0.4111)), ((-0.00000002007*V9^2)+(0.2564*V9)+(286.1)))))</f>
        <v>1.1793802498000003</v>
      </c>
      <c r="BA9" s="16">
        <f t="shared" ref="BA9:BA32" si="5">(-0.00000001626*AJ9^2)+(0.1912*AJ9)+(-3.858)</f>
        <v>577.62193379736004</v>
      </c>
      <c r="BC9" s="7">
        <f t="shared" ref="BC9:BC32" si="6">IF(H9&lt;10000,((0.0000001453*H9^2)+(0.0008349*H9)+(-1.805)),(IF(H9&lt;700000,((-0.00000000008054*H9^2)+(0.002348*H9)+(-2.47)), ((-0.00000001938*V9^2)+(0.2471*V9)+(226.8)))))</f>
        <v>0.63836640680000012</v>
      </c>
      <c r="BD9" s="8">
        <f t="shared" ref="BD9:BD32" si="7">(-0.00000002552*AJ9^2)+(0.2067*AJ9)+(-103.7)</f>
        <v>524.84524394271989</v>
      </c>
      <c r="BF9" s="12">
        <f t="shared" ref="BF9:BF34" si="8">IF(H9&lt;10000,((H9^2*0.00000054)+(H9*-0.004765)+(12.72)),(IF(H9&lt;200000,((H9^2*-0.000000001577)+(H9*0.003043)+(-10.42)),(IF(H9&lt;8000000,((H9^2*-0.0000000000186)+(H9*0.00194)+(154.1)),((V9^2*-0.00000002)+(V9*0.2565)+(-1032)))))))</f>
        <v>5.0106262400000006</v>
      </c>
      <c r="BG9" s="13">
        <f t="shared" ref="BG9:BG34" si="9">IF(AJ9&lt;45000,((-0.0000004561*AJ9^2)+(0.244*AJ9)+(-21.72)),((-0.0000000409*AJ9^2)+(0.2477*AJ9)+(-1777)))</f>
        <v>716.30735823959992</v>
      </c>
      <c r="BI9">
        <v>49</v>
      </c>
      <c r="BJ9" t="s">
        <v>35</v>
      </c>
      <c r="BK9" s="2">
        <v>45161.417592592596</v>
      </c>
      <c r="BL9" t="s">
        <v>36</v>
      </c>
      <c r="BM9" t="s">
        <v>13</v>
      </c>
      <c r="BN9">
        <v>0</v>
      </c>
      <c r="BO9">
        <v>2.6960000000000002</v>
      </c>
      <c r="BP9" s="3">
        <v>5277131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37</v>
      </c>
      <c r="C10" s="2">
        <v>45161.438900462963</v>
      </c>
      <c r="D10" t="s">
        <v>38</v>
      </c>
      <c r="E10" t="s">
        <v>13</v>
      </c>
      <c r="F10">
        <v>0</v>
      </c>
      <c r="G10">
        <v>6.01</v>
      </c>
      <c r="H10" s="3">
        <v>971735</v>
      </c>
      <c r="I10">
        <v>2.08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37</v>
      </c>
      <c r="Q10" s="2">
        <v>45161.438900462963</v>
      </c>
      <c r="R10" t="s">
        <v>38</v>
      </c>
      <c r="S10" t="s">
        <v>13</v>
      </c>
      <c r="T10">
        <v>0</v>
      </c>
      <c r="U10">
        <v>5.96</v>
      </c>
      <c r="V10" s="3">
        <v>8879</v>
      </c>
      <c r="W10">
        <v>2.2509999999999999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37</v>
      </c>
      <c r="AE10" s="2">
        <v>45161.438900462963</v>
      </c>
      <c r="AF10" t="s">
        <v>38</v>
      </c>
      <c r="AG10" t="s">
        <v>13</v>
      </c>
      <c r="AH10">
        <v>0</v>
      </c>
      <c r="AI10">
        <v>12.188000000000001</v>
      </c>
      <c r="AJ10" s="3">
        <v>7826</v>
      </c>
      <c r="AK10">
        <v>1.9259999999999999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2021.7024982698151</v>
      </c>
      <c r="AU10" s="13">
        <f t="shared" si="1"/>
        <v>1859.8895735163999</v>
      </c>
      <c r="AW10" s="6">
        <f t="shared" si="2"/>
        <v>2245.881078365685</v>
      </c>
      <c r="AX10" s="15">
        <f t="shared" si="3"/>
        <v>1481.9259712554801</v>
      </c>
      <c r="AZ10" s="14">
        <f t="shared" si="4"/>
        <v>2561.0933486151303</v>
      </c>
      <c r="BA10" s="16">
        <f t="shared" si="5"/>
        <v>1491.4773355522402</v>
      </c>
      <c r="BC10" s="7">
        <f t="shared" si="6"/>
        <v>2419.2730458974202</v>
      </c>
      <c r="BD10" s="8">
        <f t="shared" si="7"/>
        <v>1512.37119503648</v>
      </c>
      <c r="BF10" s="12">
        <f t="shared" si="8"/>
        <v>2021.7024982698151</v>
      </c>
      <c r="BG10" s="13">
        <f t="shared" si="9"/>
        <v>1859.8895735163999</v>
      </c>
      <c r="BI10">
        <v>50</v>
      </c>
      <c r="BJ10" t="s">
        <v>37</v>
      </c>
      <c r="BK10" s="2">
        <v>45161.438900462963</v>
      </c>
      <c r="BL10" t="s">
        <v>38</v>
      </c>
      <c r="BM10" t="s">
        <v>13</v>
      </c>
      <c r="BN10">
        <v>0</v>
      </c>
      <c r="BO10">
        <v>2.7229999999999999</v>
      </c>
      <c r="BP10" s="3">
        <v>4945995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39</v>
      </c>
      <c r="C11" s="2">
        <v>45161.460173611114</v>
      </c>
      <c r="D11" t="s">
        <v>40</v>
      </c>
      <c r="E11" t="s">
        <v>13</v>
      </c>
      <c r="F11">
        <v>0</v>
      </c>
      <c r="G11">
        <v>6.05</v>
      </c>
      <c r="H11" s="3">
        <v>3474</v>
      </c>
      <c r="I11">
        <v>0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39</v>
      </c>
      <c r="Q11" s="2">
        <v>45161.460173611114</v>
      </c>
      <c r="R11" t="s">
        <v>40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39</v>
      </c>
      <c r="AE11" s="2">
        <v>45161.460173611114</v>
      </c>
      <c r="AF11" t="s">
        <v>40</v>
      </c>
      <c r="AG11" t="s">
        <v>13</v>
      </c>
      <c r="AH11">
        <v>0</v>
      </c>
      <c r="AI11">
        <v>12.205</v>
      </c>
      <c r="AJ11" s="3">
        <v>1707</v>
      </c>
      <c r="AK11">
        <v>0.224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2.6834750400000029</v>
      </c>
      <c r="AU11" s="13">
        <f t="shared" si="1"/>
        <v>393.45899347110003</v>
      </c>
      <c r="AW11" s="6">
        <f t="shared" si="2"/>
        <v>5.2826293649999982</v>
      </c>
      <c r="AX11" s="15">
        <f t="shared" si="3"/>
        <v>351.12489769826999</v>
      </c>
      <c r="AZ11" s="14">
        <f t="shared" si="4"/>
        <v>5.8667222258000002</v>
      </c>
      <c r="BA11" s="16">
        <f t="shared" si="5"/>
        <v>322.47302081525999</v>
      </c>
      <c r="BC11" s="7">
        <f t="shared" si="6"/>
        <v>2.8490212228000003</v>
      </c>
      <c r="BD11" s="8">
        <f t="shared" si="7"/>
        <v>249.06253857352004</v>
      </c>
      <c r="BF11" s="12">
        <f t="shared" si="8"/>
        <v>2.6834750400000029</v>
      </c>
      <c r="BG11" s="13">
        <f t="shared" si="9"/>
        <v>393.45899347110003</v>
      </c>
      <c r="BI11">
        <v>51</v>
      </c>
      <c r="BJ11" t="s">
        <v>39</v>
      </c>
      <c r="BK11" s="2">
        <v>45161.460173611114</v>
      </c>
      <c r="BL11" t="s">
        <v>40</v>
      </c>
      <c r="BM11" t="s">
        <v>13</v>
      </c>
      <c r="BN11">
        <v>0</v>
      </c>
      <c r="BO11">
        <v>2.7210000000000001</v>
      </c>
      <c r="BP11" s="3">
        <v>4950361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41</v>
      </c>
      <c r="C12" s="2">
        <v>45161.481469907405</v>
      </c>
      <c r="D12">
        <v>82</v>
      </c>
      <c r="E12" t="s">
        <v>13</v>
      </c>
      <c r="F12">
        <v>0</v>
      </c>
      <c r="G12">
        <v>6.0019999999999998</v>
      </c>
      <c r="H12" s="3">
        <v>20626</v>
      </c>
      <c r="I12">
        <v>3.6999999999999998E-2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41</v>
      </c>
      <c r="Q12" s="2">
        <v>45161.481469907405</v>
      </c>
      <c r="R12">
        <v>82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41</v>
      </c>
      <c r="AE12" s="2">
        <v>45161.481469907405</v>
      </c>
      <c r="AF12">
        <v>82</v>
      </c>
      <c r="AG12" t="s">
        <v>13</v>
      </c>
      <c r="AH12">
        <v>0</v>
      </c>
      <c r="AI12">
        <v>12.04</v>
      </c>
      <c r="AJ12" s="3">
        <v>120768</v>
      </c>
      <c r="AK12">
        <v>31.341000000000001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51.674011931548002</v>
      </c>
      <c r="AU12" s="13">
        <f t="shared" si="1"/>
        <v>27540.710788198401</v>
      </c>
      <c r="AW12" s="6">
        <f t="shared" si="2"/>
        <v>64.909228502808801</v>
      </c>
      <c r="AX12" s="15">
        <f t="shared" si="3"/>
        <v>21509.722410347524</v>
      </c>
      <c r="AZ12" s="14">
        <f t="shared" si="4"/>
        <v>53.886975286191607</v>
      </c>
      <c r="BA12" s="16">
        <f t="shared" si="5"/>
        <v>22849.832966261758</v>
      </c>
      <c r="BC12" s="7">
        <f t="shared" si="6"/>
        <v>45.92558371670696</v>
      </c>
      <c r="BD12" s="8">
        <f t="shared" si="7"/>
        <v>24486.838701291519</v>
      </c>
      <c r="BF12" s="12">
        <f t="shared" si="8"/>
        <v>51.674011931548002</v>
      </c>
      <c r="BG12" s="13">
        <f t="shared" si="9"/>
        <v>27540.710788198401</v>
      </c>
      <c r="BI12">
        <v>52</v>
      </c>
      <c r="BJ12" t="s">
        <v>41</v>
      </c>
      <c r="BK12" s="2">
        <v>45161.481469907405</v>
      </c>
      <c r="BL12">
        <v>82</v>
      </c>
      <c r="BM12" t="s">
        <v>13</v>
      </c>
      <c r="BN12">
        <v>0</v>
      </c>
      <c r="BO12">
        <v>2.8490000000000002</v>
      </c>
      <c r="BP12" s="3">
        <v>920170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42</v>
      </c>
      <c r="C13" s="2">
        <v>45161.502766203703</v>
      </c>
      <c r="D13">
        <v>327</v>
      </c>
      <c r="E13" t="s">
        <v>13</v>
      </c>
      <c r="F13">
        <v>0</v>
      </c>
      <c r="G13">
        <v>6.0549999999999997</v>
      </c>
      <c r="H13" s="3">
        <v>2675</v>
      </c>
      <c r="I13">
        <v>-2E-3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42</v>
      </c>
      <c r="Q13" s="2">
        <v>45161.502766203703</v>
      </c>
      <c r="R13">
        <v>327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42</v>
      </c>
      <c r="AE13" s="2">
        <v>45161.502766203703</v>
      </c>
      <c r="AF13">
        <v>327</v>
      </c>
      <c r="AG13" t="s">
        <v>13</v>
      </c>
      <c r="AH13">
        <v>0</v>
      </c>
      <c r="AI13">
        <v>11.997999999999999</v>
      </c>
      <c r="AJ13" s="3">
        <v>159693</v>
      </c>
      <c r="AK13">
        <v>40.732999999999997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3.8376625000000004</v>
      </c>
      <c r="AU13" s="13">
        <f t="shared" si="1"/>
        <v>36735.930261215901</v>
      </c>
      <c r="AW13" s="6">
        <f t="shared" si="2"/>
        <v>3.0169320312499996</v>
      </c>
      <c r="AX13" s="15">
        <f t="shared" si="3"/>
        <v>28041.160808790271</v>
      </c>
      <c r="AZ13" s="14">
        <f t="shared" si="4"/>
        <v>3.0968565312500012</v>
      </c>
      <c r="BA13" s="16">
        <f t="shared" si="5"/>
        <v>30114.783449911261</v>
      </c>
      <c r="BC13" s="7">
        <f t="shared" si="6"/>
        <v>1.4680698125000002</v>
      </c>
      <c r="BD13" s="8">
        <f t="shared" si="7"/>
        <v>32254.035779565522</v>
      </c>
      <c r="BF13" s="12">
        <f t="shared" si="8"/>
        <v>3.8376625000000004</v>
      </c>
      <c r="BG13" s="13">
        <f t="shared" si="9"/>
        <v>36735.930261215901</v>
      </c>
      <c r="BI13">
        <v>53</v>
      </c>
      <c r="BJ13" t="s">
        <v>42</v>
      </c>
      <c r="BK13" s="2">
        <v>45161.502766203703</v>
      </c>
      <c r="BL13">
        <v>327</v>
      </c>
      <c r="BM13" t="s">
        <v>13</v>
      </c>
      <c r="BN13">
        <v>0</v>
      </c>
      <c r="BO13">
        <v>2.855</v>
      </c>
      <c r="BP13" s="3">
        <v>787553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43</v>
      </c>
      <c r="C14" s="2">
        <v>45161.524050925924</v>
      </c>
      <c r="D14">
        <v>173</v>
      </c>
      <c r="E14" t="s">
        <v>13</v>
      </c>
      <c r="F14">
        <v>0</v>
      </c>
      <c r="G14">
        <v>6.0140000000000002</v>
      </c>
      <c r="H14" s="3">
        <v>459498</v>
      </c>
      <c r="I14">
        <v>0.97899999999999998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43</v>
      </c>
      <c r="Q14" s="2">
        <v>45161.524050925924</v>
      </c>
      <c r="R14">
        <v>173</v>
      </c>
      <c r="S14" t="s">
        <v>13</v>
      </c>
      <c r="T14">
        <v>0</v>
      </c>
      <c r="U14">
        <v>5.968</v>
      </c>
      <c r="V14" s="3">
        <v>4202</v>
      </c>
      <c r="W14">
        <v>1.048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43</v>
      </c>
      <c r="AE14" s="2">
        <v>45161.524050925924</v>
      </c>
      <c r="AF14">
        <v>173</v>
      </c>
      <c r="AG14" t="s">
        <v>13</v>
      </c>
      <c r="AH14">
        <v>0</v>
      </c>
      <c r="AI14">
        <v>12.189</v>
      </c>
      <c r="AJ14" s="3">
        <v>2632</v>
      </c>
      <c r="AK14">
        <v>0.48199999999999998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1041.5989455367258</v>
      </c>
      <c r="AU14" s="13">
        <f t="shared" si="1"/>
        <v>617.32840191359992</v>
      </c>
      <c r="AW14" s="6">
        <f t="shared" si="2"/>
        <v>1271.4222461223351</v>
      </c>
      <c r="AX14" s="15">
        <f t="shared" si="3"/>
        <v>522.36796559551999</v>
      </c>
      <c r="AZ14" s="14">
        <f t="shared" si="4"/>
        <v>1184.8394959887164</v>
      </c>
      <c r="BA14" s="16">
        <f t="shared" si="5"/>
        <v>499.26776008576002</v>
      </c>
      <c r="BC14" s="7">
        <f t="shared" si="6"/>
        <v>1059.4262162971977</v>
      </c>
      <c r="BD14" s="8">
        <f t="shared" si="7"/>
        <v>440.15761213952004</v>
      </c>
      <c r="BF14" s="12">
        <f t="shared" si="8"/>
        <v>1041.5989455367258</v>
      </c>
      <c r="BG14" s="13">
        <f t="shared" si="9"/>
        <v>617.32840191359992</v>
      </c>
      <c r="BI14">
        <v>54</v>
      </c>
      <c r="BJ14" t="s">
        <v>43</v>
      </c>
      <c r="BK14" s="2">
        <v>45161.524050925924</v>
      </c>
      <c r="BL14">
        <v>173</v>
      </c>
      <c r="BM14" t="s">
        <v>13</v>
      </c>
      <c r="BN14">
        <v>0</v>
      </c>
      <c r="BO14">
        <v>2.875</v>
      </c>
      <c r="BP14" s="3">
        <v>796220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44</v>
      </c>
      <c r="C15" s="2">
        <v>45161.545381944445</v>
      </c>
      <c r="D15">
        <v>17</v>
      </c>
      <c r="E15" t="s">
        <v>13</v>
      </c>
      <c r="F15">
        <v>0</v>
      </c>
      <c r="G15">
        <v>5.9989999999999997</v>
      </c>
      <c r="H15" s="3">
        <v>33877</v>
      </c>
      <c r="I15">
        <v>6.5000000000000002E-2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44</v>
      </c>
      <c r="Q15" s="2">
        <v>45161.545381944445</v>
      </c>
      <c r="R15">
        <v>17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44</v>
      </c>
      <c r="AE15" s="2">
        <v>45161.545381944445</v>
      </c>
      <c r="AF15">
        <v>17</v>
      </c>
      <c r="AG15" t="s">
        <v>13</v>
      </c>
      <c r="AH15">
        <v>0</v>
      </c>
      <c r="AI15">
        <v>12.05</v>
      </c>
      <c r="AJ15" s="3">
        <v>103533</v>
      </c>
      <c r="AK15">
        <v>27.071000000000002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90.857865169566992</v>
      </c>
      <c r="AU15" s="13">
        <f t="shared" si="1"/>
        <v>23429.713642559902</v>
      </c>
      <c r="AW15" s="6">
        <f t="shared" si="2"/>
        <v>105.9411441485102</v>
      </c>
      <c r="AX15" s="15">
        <f t="shared" si="3"/>
        <v>18557.011417273476</v>
      </c>
      <c r="AZ15" s="14">
        <f t="shared" si="4"/>
        <v>88.71604397850389</v>
      </c>
      <c r="BA15" s="16">
        <f t="shared" si="5"/>
        <v>19617.359325232861</v>
      </c>
      <c r="BC15" s="7">
        <f t="shared" si="6"/>
        <v>76.980764178070331</v>
      </c>
      <c r="BD15" s="8">
        <f t="shared" si="7"/>
        <v>21023.020125088718</v>
      </c>
      <c r="BF15" s="12">
        <f t="shared" si="8"/>
        <v>90.857865169566992</v>
      </c>
      <c r="BG15" s="13">
        <f t="shared" si="9"/>
        <v>23429.713642559902</v>
      </c>
      <c r="BI15">
        <v>55</v>
      </c>
      <c r="BJ15" t="s">
        <v>44</v>
      </c>
      <c r="BK15" s="2">
        <v>45161.545381944445</v>
      </c>
      <c r="BL15">
        <v>17</v>
      </c>
      <c r="BM15" t="s">
        <v>13</v>
      </c>
      <c r="BN15">
        <v>0</v>
      </c>
      <c r="BO15">
        <v>2.8540000000000001</v>
      </c>
      <c r="BP15" s="3">
        <v>809054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45</v>
      </c>
      <c r="C16" s="2">
        <v>45161.566701388889</v>
      </c>
      <c r="D16">
        <v>300</v>
      </c>
      <c r="E16" t="s">
        <v>13</v>
      </c>
      <c r="F16">
        <v>0</v>
      </c>
      <c r="G16">
        <v>6.0190000000000001</v>
      </c>
      <c r="H16" s="3">
        <v>32527</v>
      </c>
      <c r="I16">
        <v>6.2E-2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45</v>
      </c>
      <c r="Q16" s="2">
        <v>45161.566701388889</v>
      </c>
      <c r="R16">
        <v>300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45</v>
      </c>
      <c r="AE16" s="2">
        <v>45161.566701388889</v>
      </c>
      <c r="AF16">
        <v>300</v>
      </c>
      <c r="AG16" t="s">
        <v>13</v>
      </c>
      <c r="AH16">
        <v>0</v>
      </c>
      <c r="AI16" t="s">
        <v>14</v>
      </c>
      <c r="AJ16" s="3" t="s">
        <v>14</v>
      </c>
      <c r="AK16" t="s">
        <v>14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86.891185965367001</v>
      </c>
      <c r="AU16" s="13" t="e">
        <f t="shared" si="1"/>
        <v>#VALUE!</v>
      </c>
      <c r="AW16" s="6">
        <f t="shared" si="2"/>
        <v>101.77396272399021</v>
      </c>
      <c r="AX16" s="15" t="e">
        <f t="shared" si="3"/>
        <v>#VALUE!</v>
      </c>
      <c r="AZ16" s="14">
        <f t="shared" si="4"/>
        <v>85.169632107363896</v>
      </c>
      <c r="BA16" s="16" t="e">
        <f t="shared" si="5"/>
        <v>#VALUE!</v>
      </c>
      <c r="BC16" s="7">
        <f t="shared" si="6"/>
        <v>73.818184218586339</v>
      </c>
      <c r="BD16" s="8" t="e">
        <f t="shared" si="7"/>
        <v>#VALUE!</v>
      </c>
      <c r="BF16" s="12">
        <f t="shared" si="8"/>
        <v>86.891185965367001</v>
      </c>
      <c r="BG16" s="13" t="e">
        <f t="shared" si="9"/>
        <v>#VALUE!</v>
      </c>
      <c r="BI16">
        <v>56</v>
      </c>
      <c r="BJ16" t="s">
        <v>45</v>
      </c>
      <c r="BK16" s="2">
        <v>45161.566701388889</v>
      </c>
      <c r="BL16">
        <v>300</v>
      </c>
      <c r="BM16" t="s">
        <v>13</v>
      </c>
      <c r="BN16">
        <v>0</v>
      </c>
      <c r="BO16">
        <v>2.8690000000000002</v>
      </c>
      <c r="BP16" s="3">
        <v>906796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46</v>
      </c>
      <c r="C17" s="2">
        <v>45161.587997685187</v>
      </c>
      <c r="D17">
        <v>218</v>
      </c>
      <c r="E17" t="s">
        <v>13</v>
      </c>
      <c r="F17">
        <v>0</v>
      </c>
      <c r="G17">
        <v>6.0179999999999998</v>
      </c>
      <c r="H17" s="3">
        <v>34388</v>
      </c>
      <c r="I17">
        <v>6.6000000000000003E-2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46</v>
      </c>
      <c r="Q17" s="2">
        <v>45161.587997685187</v>
      </c>
      <c r="R17">
        <v>218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46</v>
      </c>
      <c r="AE17" s="2">
        <v>45161.587997685187</v>
      </c>
      <c r="AF17">
        <v>218</v>
      </c>
      <c r="AG17" t="s">
        <v>13</v>
      </c>
      <c r="AH17">
        <v>0</v>
      </c>
      <c r="AI17">
        <v>12.189</v>
      </c>
      <c r="AJ17" s="3">
        <v>233</v>
      </c>
      <c r="AK17">
        <v>-0.188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92.357827024111998</v>
      </c>
      <c r="AU17" s="13">
        <f t="shared" si="1"/>
        <v>35.107238787099995</v>
      </c>
      <c r="AW17" s="6">
        <f t="shared" si="2"/>
        <v>107.5177233051872</v>
      </c>
      <c r="AX17" s="15">
        <f t="shared" si="3"/>
        <v>78.024792279470006</v>
      </c>
      <c r="AZ17" s="14">
        <f t="shared" si="4"/>
        <v>90.058311573630391</v>
      </c>
      <c r="BA17" s="16">
        <f t="shared" si="5"/>
        <v>40.690717260860005</v>
      </c>
      <c r="BC17" s="7">
        <f t="shared" si="6"/>
        <v>78.177782667826236</v>
      </c>
      <c r="BD17" s="8">
        <f t="shared" si="7"/>
        <v>-55.540285455280006</v>
      </c>
      <c r="BF17" s="12">
        <f t="shared" si="8"/>
        <v>92.357827024111998</v>
      </c>
      <c r="BG17" s="13">
        <f t="shared" si="9"/>
        <v>35.107238787099995</v>
      </c>
      <c r="BI17">
        <v>57</v>
      </c>
      <c r="BJ17" t="s">
        <v>46</v>
      </c>
      <c r="BK17" s="2">
        <v>45161.587997685187</v>
      </c>
      <c r="BL17">
        <v>218</v>
      </c>
      <c r="BM17" t="s">
        <v>13</v>
      </c>
      <c r="BN17">
        <v>0</v>
      </c>
      <c r="BO17">
        <v>2.87</v>
      </c>
      <c r="BP17" s="3">
        <v>879665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47</v>
      </c>
      <c r="C18" s="2">
        <v>45161.609305555554</v>
      </c>
      <c r="D18">
        <v>396</v>
      </c>
      <c r="E18" t="s">
        <v>13</v>
      </c>
      <c r="F18">
        <v>0</v>
      </c>
      <c r="G18">
        <v>5.9939999999999998</v>
      </c>
      <c r="H18" s="3">
        <v>576664</v>
      </c>
      <c r="I18">
        <v>1.23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47</v>
      </c>
      <c r="Q18" s="2">
        <v>45161.609305555554</v>
      </c>
      <c r="R18">
        <v>396</v>
      </c>
      <c r="S18" t="s">
        <v>13</v>
      </c>
      <c r="T18">
        <v>0</v>
      </c>
      <c r="U18">
        <v>5.9480000000000004</v>
      </c>
      <c r="V18" s="3">
        <v>5552</v>
      </c>
      <c r="W18">
        <v>1.3959999999999999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47</v>
      </c>
      <c r="AE18" s="2">
        <v>45161.609305555554</v>
      </c>
      <c r="AF18">
        <v>396</v>
      </c>
      <c r="AG18" t="s">
        <v>13</v>
      </c>
      <c r="AH18">
        <v>0</v>
      </c>
      <c r="AI18">
        <v>12.077999999999999</v>
      </c>
      <c r="AJ18" s="3">
        <v>76455</v>
      </c>
      <c r="AK18">
        <v>20.215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1266.6428905385344</v>
      </c>
      <c r="AU18" s="13">
        <f t="shared" si="1"/>
        <v>16921.827988677502</v>
      </c>
      <c r="AW18" s="6">
        <f t="shared" si="2"/>
        <v>1540.3515587070849</v>
      </c>
      <c r="AX18" s="15">
        <f t="shared" si="3"/>
        <v>13842.673311840752</v>
      </c>
      <c r="AZ18" s="14">
        <f t="shared" si="4"/>
        <v>1478.8942885004737</v>
      </c>
      <c r="BA18" s="16">
        <f t="shared" si="5"/>
        <v>14519.2923321735</v>
      </c>
      <c r="BC18" s="7">
        <f t="shared" si="6"/>
        <v>1324.7541901491161</v>
      </c>
      <c r="BD18" s="8">
        <f t="shared" si="7"/>
        <v>15550.374733522</v>
      </c>
      <c r="BF18" s="12">
        <f t="shared" si="8"/>
        <v>1266.6428905385344</v>
      </c>
      <c r="BG18" s="13">
        <f t="shared" si="9"/>
        <v>16921.827988677502</v>
      </c>
      <c r="BI18">
        <v>58</v>
      </c>
      <c r="BJ18" t="s">
        <v>47</v>
      </c>
      <c r="BK18" s="2">
        <v>45161.609305555554</v>
      </c>
      <c r="BL18">
        <v>396</v>
      </c>
      <c r="BM18" t="s">
        <v>13</v>
      </c>
      <c r="BN18">
        <v>0</v>
      </c>
      <c r="BO18">
        <v>2.851</v>
      </c>
      <c r="BP18" s="3">
        <v>872965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48</v>
      </c>
      <c r="C19" s="2">
        <v>45161.630601851852</v>
      </c>
      <c r="D19">
        <v>76</v>
      </c>
      <c r="E19" t="s">
        <v>13</v>
      </c>
      <c r="F19">
        <v>0</v>
      </c>
      <c r="G19">
        <v>5.9930000000000003</v>
      </c>
      <c r="H19" s="3">
        <v>734155</v>
      </c>
      <c r="I19">
        <v>1.569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48</v>
      </c>
      <c r="Q19" s="2">
        <v>45161.630601851852</v>
      </c>
      <c r="R19">
        <v>76</v>
      </c>
      <c r="S19" t="s">
        <v>13</v>
      </c>
      <c r="T19">
        <v>0</v>
      </c>
      <c r="U19">
        <v>5.9470000000000001</v>
      </c>
      <c r="V19" s="3">
        <v>6714</v>
      </c>
      <c r="W19">
        <v>1.694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48</v>
      </c>
      <c r="AE19" s="2">
        <v>45161.630601851852</v>
      </c>
      <c r="AF19">
        <v>76</v>
      </c>
      <c r="AG19" t="s">
        <v>13</v>
      </c>
      <c r="AH19">
        <v>0</v>
      </c>
      <c r="AI19">
        <v>12.074999999999999</v>
      </c>
      <c r="AJ19" s="3">
        <v>79677</v>
      </c>
      <c r="AK19">
        <v>21.041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1568.3356057091351</v>
      </c>
      <c r="AU19" s="13">
        <f t="shared" si="1"/>
        <v>17699.3423449439</v>
      </c>
      <c r="AW19" s="6">
        <f t="shared" si="2"/>
        <v>1834.6366805598602</v>
      </c>
      <c r="AX19" s="15">
        <f t="shared" si="3"/>
        <v>14408.455204868671</v>
      </c>
      <c r="AZ19" s="14">
        <f t="shared" si="4"/>
        <v>2006.66488863428</v>
      </c>
      <c r="BA19" s="16">
        <f t="shared" si="5"/>
        <v>15127.159020410461</v>
      </c>
      <c r="BC19" s="7">
        <f t="shared" si="6"/>
        <v>1884.9557923135199</v>
      </c>
      <c r="BD19" s="8">
        <f t="shared" si="7"/>
        <v>16203.524111123919</v>
      </c>
      <c r="BF19" s="12">
        <f t="shared" si="8"/>
        <v>1568.3356057091351</v>
      </c>
      <c r="BG19" s="13">
        <f t="shared" si="9"/>
        <v>17699.3423449439</v>
      </c>
      <c r="BI19">
        <v>59</v>
      </c>
      <c r="BJ19" t="s">
        <v>48</v>
      </c>
      <c r="BK19" s="2">
        <v>45161.630601851852</v>
      </c>
      <c r="BL19">
        <v>76</v>
      </c>
      <c r="BM19" t="s">
        <v>13</v>
      </c>
      <c r="BN19">
        <v>0</v>
      </c>
      <c r="BO19">
        <v>2.8479999999999999</v>
      </c>
      <c r="BP19" s="3">
        <v>904980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49</v>
      </c>
      <c r="C20" s="2">
        <v>45161.651921296296</v>
      </c>
      <c r="D20">
        <v>312</v>
      </c>
      <c r="E20" t="s">
        <v>13</v>
      </c>
      <c r="F20">
        <v>0</v>
      </c>
      <c r="G20">
        <v>6.0620000000000003</v>
      </c>
      <c r="H20" s="3">
        <v>3287</v>
      </c>
      <c r="I20">
        <v>0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49</v>
      </c>
      <c r="Q20" s="2">
        <v>45161.651921296296</v>
      </c>
      <c r="R20">
        <v>312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49</v>
      </c>
      <c r="AE20" s="2">
        <v>45161.651921296296</v>
      </c>
      <c r="AF20">
        <v>312</v>
      </c>
      <c r="AG20" t="s">
        <v>13</v>
      </c>
      <c r="AH20">
        <v>0</v>
      </c>
      <c r="AI20">
        <v>12.000999999999999</v>
      </c>
      <c r="AJ20" s="3">
        <v>162756</v>
      </c>
      <c r="AK20">
        <v>41.459000000000003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2.8918042599999989</v>
      </c>
      <c r="AU20" s="13">
        <f t="shared" si="1"/>
        <v>37454.240014577605</v>
      </c>
      <c r="AW20" s="6">
        <f t="shared" si="2"/>
        <v>4.749927841249999</v>
      </c>
      <c r="AX20" s="15">
        <f t="shared" si="3"/>
        <v>28547.045509805281</v>
      </c>
      <c r="AZ20" s="14">
        <f t="shared" si="4"/>
        <v>5.2250878164499994</v>
      </c>
      <c r="BA20" s="16">
        <f t="shared" si="5"/>
        <v>30684.369677384642</v>
      </c>
      <c r="BC20" s="7">
        <f t="shared" si="6"/>
        <v>2.5091911157000002</v>
      </c>
      <c r="BD20" s="8">
        <f t="shared" si="7"/>
        <v>32861.95276352128</v>
      </c>
      <c r="BF20" s="12">
        <f t="shared" si="8"/>
        <v>2.8918042599999989</v>
      </c>
      <c r="BG20" s="13">
        <f t="shared" si="9"/>
        <v>37454.240014577605</v>
      </c>
      <c r="BI20">
        <v>60</v>
      </c>
      <c r="BJ20" t="s">
        <v>49</v>
      </c>
      <c r="BK20" s="2">
        <v>45161.651921296296</v>
      </c>
      <c r="BL20">
        <v>312</v>
      </c>
      <c r="BM20" t="s">
        <v>13</v>
      </c>
      <c r="BN20">
        <v>0</v>
      </c>
      <c r="BO20">
        <v>2.8450000000000002</v>
      </c>
      <c r="BP20" s="3">
        <v>980615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50</v>
      </c>
      <c r="C21" s="2">
        <v>45161.673206018517</v>
      </c>
      <c r="D21">
        <v>166</v>
      </c>
      <c r="E21" t="s">
        <v>13</v>
      </c>
      <c r="F21">
        <v>0</v>
      </c>
      <c r="G21">
        <v>6.0209999999999999</v>
      </c>
      <c r="H21" s="3">
        <v>29290</v>
      </c>
      <c r="I21">
        <v>5.5E-2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50</v>
      </c>
      <c r="Q21" s="2">
        <v>45161.673206018517</v>
      </c>
      <c r="R21">
        <v>166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50</v>
      </c>
      <c r="AE21" s="2">
        <v>45161.673206018517</v>
      </c>
      <c r="AF21">
        <v>166</v>
      </c>
      <c r="AG21" t="s">
        <v>13</v>
      </c>
      <c r="AH21">
        <v>0</v>
      </c>
      <c r="AI21">
        <v>12.202</v>
      </c>
      <c r="AJ21" s="3">
        <v>823</v>
      </c>
      <c r="AK21">
        <v>-2.3E-2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77.356555234299989</v>
      </c>
      <c r="AU21" s="13">
        <f t="shared" si="1"/>
        <v>178.78307024309998</v>
      </c>
      <c r="AW21" s="6">
        <f t="shared" si="2"/>
        <v>91.769868673580007</v>
      </c>
      <c r="AX21" s="15">
        <f t="shared" si="3"/>
        <v>187.37168405866998</v>
      </c>
      <c r="AZ21" s="14">
        <f t="shared" si="4"/>
        <v>76.664329394310002</v>
      </c>
      <c r="BA21" s="16">
        <f t="shared" si="5"/>
        <v>153.48858663046002</v>
      </c>
      <c r="BC21" s="7">
        <f t="shared" si="6"/>
        <v>66.233824403786002</v>
      </c>
      <c r="BD21" s="8">
        <f t="shared" si="7"/>
        <v>66.396814563920017</v>
      </c>
      <c r="BF21" s="12">
        <f t="shared" si="8"/>
        <v>77.356555234299989</v>
      </c>
      <c r="BG21" s="13">
        <f t="shared" si="9"/>
        <v>178.78307024309998</v>
      </c>
      <c r="BI21">
        <v>61</v>
      </c>
      <c r="BJ21" t="s">
        <v>50</v>
      </c>
      <c r="BK21" s="2">
        <v>45161.673206018517</v>
      </c>
      <c r="BL21">
        <v>166</v>
      </c>
      <c r="BM21" t="s">
        <v>13</v>
      </c>
      <c r="BN21">
        <v>0</v>
      </c>
      <c r="BO21">
        <v>2.87</v>
      </c>
      <c r="BP21" s="3">
        <v>880888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51</v>
      </c>
      <c r="C22" s="2">
        <v>45161.694513888891</v>
      </c>
      <c r="D22">
        <v>238</v>
      </c>
      <c r="E22" t="s">
        <v>13</v>
      </c>
      <c r="F22">
        <v>0</v>
      </c>
      <c r="G22">
        <v>5.8949999999999996</v>
      </c>
      <c r="H22" s="3">
        <v>29548304</v>
      </c>
      <c r="I22">
        <v>67.335999999999999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51</v>
      </c>
      <c r="Q22" s="2">
        <v>45161.694513888891</v>
      </c>
      <c r="R22">
        <v>238</v>
      </c>
      <c r="S22" t="s">
        <v>13</v>
      </c>
      <c r="T22">
        <v>0</v>
      </c>
      <c r="U22">
        <v>5.8719999999999999</v>
      </c>
      <c r="V22" s="3">
        <v>312330</v>
      </c>
      <c r="W22">
        <v>77.747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51</v>
      </c>
      <c r="AE22" s="2">
        <v>45161.694513888891</v>
      </c>
      <c r="AF22">
        <v>238</v>
      </c>
      <c r="AG22" t="s">
        <v>13</v>
      </c>
      <c r="AH22">
        <v>0</v>
      </c>
      <c r="AI22">
        <v>12.124000000000001</v>
      </c>
      <c r="AJ22" s="3">
        <v>55859</v>
      </c>
      <c r="AK22">
        <v>14.871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77129.644421999998</v>
      </c>
      <c r="AU22" s="13">
        <f t="shared" si="1"/>
        <v>11931.656979667101</v>
      </c>
      <c r="AW22" s="6">
        <f t="shared" si="2"/>
        <v>60191.418844936503</v>
      </c>
      <c r="AX22" s="15">
        <f t="shared" si="3"/>
        <v>10195.23189590963</v>
      </c>
      <c r="AZ22" s="14">
        <f t="shared" si="4"/>
        <v>78409.682919977015</v>
      </c>
      <c r="BA22" s="16">
        <f t="shared" si="5"/>
        <v>10625.647894654941</v>
      </c>
      <c r="BC22" s="7">
        <f t="shared" si="6"/>
        <v>75513.023439918004</v>
      </c>
      <c r="BD22" s="8">
        <f t="shared" si="7"/>
        <v>11362.727084476879</v>
      </c>
      <c r="BF22" s="12">
        <f t="shared" si="8"/>
        <v>77129.644421999998</v>
      </c>
      <c r="BG22" s="13">
        <f t="shared" si="9"/>
        <v>11931.656979667101</v>
      </c>
      <c r="BI22">
        <v>62</v>
      </c>
      <c r="BJ22" t="s">
        <v>51</v>
      </c>
      <c r="BK22" s="2">
        <v>45161.694513888891</v>
      </c>
      <c r="BL22">
        <v>238</v>
      </c>
      <c r="BM22" t="s">
        <v>13</v>
      </c>
      <c r="BN22">
        <v>0</v>
      </c>
      <c r="BO22">
        <v>2.8809999999999998</v>
      </c>
      <c r="BP22" s="3">
        <v>620127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52</v>
      </c>
      <c r="C23" s="2">
        <v>45161.715810185182</v>
      </c>
      <c r="D23">
        <v>97</v>
      </c>
      <c r="E23" t="s">
        <v>13</v>
      </c>
      <c r="F23">
        <v>0</v>
      </c>
      <c r="G23">
        <v>5.8920000000000003</v>
      </c>
      <c r="H23" s="3">
        <v>28395250</v>
      </c>
      <c r="I23">
        <v>64.539000000000001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52</v>
      </c>
      <c r="Q23" s="2">
        <v>45161.715810185182</v>
      </c>
      <c r="R23">
        <v>97</v>
      </c>
      <c r="S23" t="s">
        <v>13</v>
      </c>
      <c r="T23">
        <v>0</v>
      </c>
      <c r="U23">
        <v>5.8710000000000004</v>
      </c>
      <c r="V23" s="3">
        <v>315585</v>
      </c>
      <c r="W23">
        <v>78.531000000000006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52</v>
      </c>
      <c r="AE23" s="2">
        <v>45161.715810185182</v>
      </c>
      <c r="AF23">
        <v>97</v>
      </c>
      <c r="AG23" t="s">
        <v>13</v>
      </c>
      <c r="AH23">
        <v>0</v>
      </c>
      <c r="AI23">
        <v>12.103999999999999</v>
      </c>
      <c r="AJ23" s="3">
        <v>69700</v>
      </c>
      <c r="AK23">
        <v>18.475999999999999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77923.674655499999</v>
      </c>
      <c r="AU23" s="13">
        <f t="shared" si="1"/>
        <v>15288.994118999999</v>
      </c>
      <c r="AW23" s="6">
        <f t="shared" si="2"/>
        <v>60816.257435959131</v>
      </c>
      <c r="AX23" s="15">
        <f t="shared" si="3"/>
        <v>12652.2676907</v>
      </c>
      <c r="AZ23" s="14">
        <f t="shared" si="4"/>
        <v>79203.244583044259</v>
      </c>
      <c r="BA23" s="16">
        <f t="shared" si="5"/>
        <v>13243.789456600001</v>
      </c>
      <c r="BC23" s="7">
        <f t="shared" si="6"/>
        <v>76277.723868679503</v>
      </c>
      <c r="BD23" s="8">
        <f t="shared" si="7"/>
        <v>14179.3115432</v>
      </c>
      <c r="BF23" s="12">
        <f t="shared" si="8"/>
        <v>77923.674655499999</v>
      </c>
      <c r="BG23" s="13">
        <f t="shared" si="9"/>
        <v>15288.994118999999</v>
      </c>
      <c r="BI23">
        <v>63</v>
      </c>
      <c r="BJ23" t="s">
        <v>52</v>
      </c>
      <c r="BK23" s="2">
        <v>45161.715810185182</v>
      </c>
      <c r="BL23">
        <v>97</v>
      </c>
      <c r="BM23" t="s">
        <v>13</v>
      </c>
      <c r="BN23">
        <v>0</v>
      </c>
      <c r="BO23">
        <v>2.879</v>
      </c>
      <c r="BP23" s="3">
        <v>676519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53</v>
      </c>
      <c r="C24" s="2">
        <v>45161.737129629626</v>
      </c>
      <c r="D24">
        <v>337</v>
      </c>
      <c r="E24" t="s">
        <v>13</v>
      </c>
      <c r="F24">
        <v>0</v>
      </c>
      <c r="G24">
        <v>6.0030000000000001</v>
      </c>
      <c r="H24" s="3">
        <v>27436</v>
      </c>
      <c r="I24">
        <v>5.0999999999999997E-2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53</v>
      </c>
      <c r="Q24" s="2">
        <v>45161.737129629626</v>
      </c>
      <c r="R24">
        <v>337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53</v>
      </c>
      <c r="AE24" s="2">
        <v>45161.737129629626</v>
      </c>
      <c r="AF24">
        <v>337</v>
      </c>
      <c r="AG24" t="s">
        <v>13</v>
      </c>
      <c r="AH24">
        <v>0</v>
      </c>
      <c r="AI24">
        <v>12.051</v>
      </c>
      <c r="AJ24" s="3">
        <v>106333</v>
      </c>
      <c r="AK24">
        <v>27.77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71.880686330608015</v>
      </c>
      <c r="AU24" s="13">
        <f t="shared" si="1"/>
        <v>24099.239788239898</v>
      </c>
      <c r="AW24" s="6">
        <f t="shared" si="2"/>
        <v>86.032294430844814</v>
      </c>
      <c r="AX24" s="15">
        <f t="shared" si="3"/>
        <v>19039.246208577471</v>
      </c>
      <c r="AZ24" s="14">
        <f t="shared" si="4"/>
        <v>71.791754447793608</v>
      </c>
      <c r="BA24" s="16">
        <f t="shared" si="5"/>
        <v>20143.164545984862</v>
      </c>
      <c r="BC24" s="7">
        <f t="shared" si="6"/>
        <v>61.889102795908158</v>
      </c>
      <c r="BD24" s="8">
        <f t="shared" si="7"/>
        <v>21586.783940192719</v>
      </c>
      <c r="BF24" s="12">
        <f t="shared" si="8"/>
        <v>71.880686330608015</v>
      </c>
      <c r="BG24" s="13">
        <f t="shared" si="9"/>
        <v>24099.239788239898</v>
      </c>
      <c r="BI24">
        <v>64</v>
      </c>
      <c r="BJ24" t="s">
        <v>53</v>
      </c>
      <c r="BK24" s="2">
        <v>45161.737129629626</v>
      </c>
      <c r="BL24">
        <v>337</v>
      </c>
      <c r="BM24" t="s">
        <v>13</v>
      </c>
      <c r="BN24">
        <v>0</v>
      </c>
      <c r="BO24">
        <v>2.8479999999999999</v>
      </c>
      <c r="BP24" s="3">
        <v>945011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54</v>
      </c>
      <c r="C25" s="2">
        <v>45161.758414351854</v>
      </c>
      <c r="D25">
        <v>121</v>
      </c>
      <c r="E25" t="s">
        <v>13</v>
      </c>
      <c r="F25">
        <v>0</v>
      </c>
      <c r="G25">
        <v>6.0229999999999997</v>
      </c>
      <c r="H25" s="3">
        <v>42106</v>
      </c>
      <c r="I25">
        <v>8.3000000000000004E-2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54</v>
      </c>
      <c r="Q25" s="2">
        <v>45161.758414351854</v>
      </c>
      <c r="R25">
        <v>121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54</v>
      </c>
      <c r="AE25" s="2">
        <v>45161.758414351854</v>
      </c>
      <c r="AF25">
        <v>121</v>
      </c>
      <c r="AG25" t="s">
        <v>13</v>
      </c>
      <c r="AH25">
        <v>0</v>
      </c>
      <c r="AI25">
        <v>12.224</v>
      </c>
      <c r="AJ25" s="3">
        <v>185</v>
      </c>
      <c r="AK25">
        <v>-0.20100000000000001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114.912670672828</v>
      </c>
      <c r="AU25" s="13">
        <f t="shared" si="1"/>
        <v>23.404389977500003</v>
      </c>
      <c r="AW25" s="6">
        <f t="shared" si="2"/>
        <v>131.27809258437682</v>
      </c>
      <c r="AX25" s="15">
        <f t="shared" si="3"/>
        <v>69.126851696749995</v>
      </c>
      <c r="AZ25" s="14">
        <f t="shared" si="4"/>
        <v>110.3238645479676</v>
      </c>
      <c r="BA25" s="16">
        <f t="shared" si="5"/>
        <v>31.513443501499996</v>
      </c>
      <c r="BC25" s="7">
        <f t="shared" si="6"/>
        <v>96.25209740689256</v>
      </c>
      <c r="BD25" s="8">
        <f t="shared" si="7"/>
        <v>-65.461373422000008</v>
      </c>
      <c r="BF25" s="12">
        <f t="shared" si="8"/>
        <v>114.912670672828</v>
      </c>
      <c r="BG25" s="13">
        <f t="shared" si="9"/>
        <v>23.404389977500003</v>
      </c>
      <c r="BI25">
        <v>65</v>
      </c>
      <c r="BJ25" t="s">
        <v>54</v>
      </c>
      <c r="BK25" s="2">
        <v>45161.758414351854</v>
      </c>
      <c r="BL25">
        <v>121</v>
      </c>
      <c r="BM25" t="s">
        <v>13</v>
      </c>
      <c r="BN25">
        <v>0</v>
      </c>
      <c r="BO25">
        <v>2.87</v>
      </c>
      <c r="BP25" s="3">
        <v>964467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55</v>
      </c>
      <c r="C26" s="2">
        <v>45161.779756944445</v>
      </c>
      <c r="D26">
        <v>282</v>
      </c>
      <c r="E26" t="s">
        <v>13</v>
      </c>
      <c r="F26">
        <v>0</v>
      </c>
      <c r="G26">
        <v>5.99</v>
      </c>
      <c r="H26" s="3">
        <v>2712854</v>
      </c>
      <c r="I26">
        <v>5.84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55</v>
      </c>
      <c r="Q26" s="2">
        <v>45161.779756944445</v>
      </c>
      <c r="R26">
        <v>282</v>
      </c>
      <c r="S26" t="s">
        <v>13</v>
      </c>
      <c r="T26">
        <v>0</v>
      </c>
      <c r="U26">
        <v>5.9409999999999998</v>
      </c>
      <c r="V26" s="3">
        <v>23468</v>
      </c>
      <c r="W26">
        <v>5.9939999999999998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55</v>
      </c>
      <c r="AE26" s="2">
        <v>45161.779756944445</v>
      </c>
      <c r="AF26">
        <v>282</v>
      </c>
      <c r="AG26" t="s">
        <v>13</v>
      </c>
      <c r="AH26">
        <v>0</v>
      </c>
      <c r="AI26">
        <v>12.085000000000001</v>
      </c>
      <c r="AJ26" s="3">
        <v>74844</v>
      </c>
      <c r="AK26">
        <v>19.802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5280.1486310491237</v>
      </c>
      <c r="AU26" s="13">
        <f t="shared" si="1"/>
        <v>16532.752364657601</v>
      </c>
      <c r="AW26" s="6">
        <f t="shared" si="2"/>
        <v>5017.8824039738411</v>
      </c>
      <c r="AX26" s="15">
        <f t="shared" si="3"/>
        <v>13559.29364042928</v>
      </c>
      <c r="AZ26" s="14">
        <f t="shared" si="4"/>
        <v>6292.2417072283206</v>
      </c>
      <c r="BA26" s="16">
        <f t="shared" si="5"/>
        <v>14215.232388296639</v>
      </c>
      <c r="BC26" s="7">
        <f t="shared" si="6"/>
        <v>6015.0693226748799</v>
      </c>
      <c r="BD26" s="8">
        <f t="shared" si="7"/>
        <v>15223.601346945277</v>
      </c>
      <c r="BF26" s="12">
        <f t="shared" si="8"/>
        <v>5280.1486310491237</v>
      </c>
      <c r="BG26" s="13">
        <f t="shared" si="9"/>
        <v>16532.752364657601</v>
      </c>
      <c r="BI26">
        <v>66</v>
      </c>
      <c r="BJ26" t="s">
        <v>55</v>
      </c>
      <c r="BK26" s="2">
        <v>45161.779756944445</v>
      </c>
      <c r="BL26">
        <v>282</v>
      </c>
      <c r="BM26" t="s">
        <v>13</v>
      </c>
      <c r="BN26">
        <v>0</v>
      </c>
      <c r="BO26">
        <v>2.855</v>
      </c>
      <c r="BP26" s="3">
        <v>781806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56</v>
      </c>
      <c r="C27" s="2">
        <v>45161.801087962966</v>
      </c>
      <c r="D27">
        <v>389</v>
      </c>
      <c r="E27" t="s">
        <v>13</v>
      </c>
      <c r="F27">
        <v>0</v>
      </c>
      <c r="G27">
        <v>6.0640000000000001</v>
      </c>
      <c r="H27" s="3">
        <v>3240</v>
      </c>
      <c r="I27">
        <v>-1E-3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56</v>
      </c>
      <c r="Q27" s="2">
        <v>45161.801087962966</v>
      </c>
      <c r="R27">
        <v>389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56</v>
      </c>
      <c r="AE27" s="2">
        <v>45161.801087962966</v>
      </c>
      <c r="AF27">
        <v>389</v>
      </c>
      <c r="AG27" t="s">
        <v>13</v>
      </c>
      <c r="AH27">
        <v>0</v>
      </c>
      <c r="AI27">
        <v>12.042999999999999</v>
      </c>
      <c r="AJ27" s="3">
        <v>140341</v>
      </c>
      <c r="AK27">
        <v>36.104999999999997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2.9501039999999996</v>
      </c>
      <c r="AU27" s="13">
        <f t="shared" si="1"/>
        <v>32179.915812107101</v>
      </c>
      <c r="AW27" s="6">
        <f t="shared" si="2"/>
        <v>4.6162740000000007</v>
      </c>
      <c r="AX27" s="15">
        <f t="shared" si="3"/>
        <v>24817.758821441636</v>
      </c>
      <c r="AZ27" s="14">
        <f t="shared" si="4"/>
        <v>5.063184080000001</v>
      </c>
      <c r="BA27" s="16">
        <f t="shared" si="5"/>
        <v>26509.090804470943</v>
      </c>
      <c r="BC27" s="7">
        <f t="shared" si="6"/>
        <v>2.4253772800000002</v>
      </c>
      <c r="BD27" s="8">
        <f t="shared" si="7"/>
        <v>28402.153082908881</v>
      </c>
      <c r="BF27" s="12">
        <f t="shared" si="8"/>
        <v>2.9501039999999996</v>
      </c>
      <c r="BG27" s="13">
        <f t="shared" si="9"/>
        <v>32179.915812107101</v>
      </c>
      <c r="BI27">
        <v>67</v>
      </c>
      <c r="BJ27" t="s">
        <v>56</v>
      </c>
      <c r="BK27" s="2">
        <v>45161.801087962966</v>
      </c>
      <c r="BL27">
        <v>389</v>
      </c>
      <c r="BM27" t="s">
        <v>13</v>
      </c>
      <c r="BN27">
        <v>0</v>
      </c>
      <c r="BO27">
        <v>2.8690000000000002</v>
      </c>
      <c r="BP27" s="3">
        <v>953367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57</v>
      </c>
      <c r="C28" s="2">
        <v>45161.82240740741</v>
      </c>
      <c r="D28">
        <v>27</v>
      </c>
      <c r="E28" t="s">
        <v>13</v>
      </c>
      <c r="F28">
        <v>0</v>
      </c>
      <c r="G28">
        <v>6.0119999999999996</v>
      </c>
      <c r="H28" s="3">
        <v>2298118</v>
      </c>
      <c r="I28">
        <v>4.9420000000000002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57</v>
      </c>
      <c r="Q28" s="2">
        <v>45161.82240740741</v>
      </c>
      <c r="R28">
        <v>27</v>
      </c>
      <c r="S28" t="s">
        <v>13</v>
      </c>
      <c r="T28">
        <v>0</v>
      </c>
      <c r="U28">
        <v>5.9660000000000002</v>
      </c>
      <c r="V28" s="3">
        <v>18497</v>
      </c>
      <c r="W28">
        <v>4.72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57</v>
      </c>
      <c r="AE28" s="2">
        <v>45161.82240740741</v>
      </c>
      <c r="AF28">
        <v>27</v>
      </c>
      <c r="AG28" t="s">
        <v>13</v>
      </c>
      <c r="AH28">
        <v>0</v>
      </c>
      <c r="AI28">
        <v>12.109</v>
      </c>
      <c r="AJ28" s="3">
        <v>70865</v>
      </c>
      <c r="AK28">
        <v>18.776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4514.2158780402142</v>
      </c>
      <c r="AU28" s="13">
        <f t="shared" si="1"/>
        <v>15570.866907597501</v>
      </c>
      <c r="AW28" s="6">
        <f t="shared" si="2"/>
        <v>4073.2042266445651</v>
      </c>
      <c r="AX28" s="15">
        <f t="shared" si="3"/>
        <v>12857.97958691675</v>
      </c>
      <c r="AZ28" s="14">
        <f t="shared" si="4"/>
        <v>5021.8640700893702</v>
      </c>
      <c r="BA28" s="16">
        <f t="shared" si="5"/>
        <v>13463.874747861501</v>
      </c>
      <c r="BC28" s="7">
        <f t="shared" si="6"/>
        <v>4790.7780460055801</v>
      </c>
      <c r="BD28" s="8">
        <f t="shared" si="7"/>
        <v>14415.937933297999</v>
      </c>
      <c r="BF28" s="12">
        <f t="shared" si="8"/>
        <v>4514.2158780402142</v>
      </c>
      <c r="BG28" s="13">
        <f t="shared" si="9"/>
        <v>15570.866907597501</v>
      </c>
      <c r="BI28">
        <v>68</v>
      </c>
      <c r="BJ28" t="s">
        <v>57</v>
      </c>
      <c r="BK28" s="2">
        <v>45161.82240740741</v>
      </c>
      <c r="BL28">
        <v>27</v>
      </c>
      <c r="BM28" t="s">
        <v>13</v>
      </c>
      <c r="BN28">
        <v>0</v>
      </c>
      <c r="BO28">
        <v>2.875</v>
      </c>
      <c r="BP28" s="3">
        <v>830761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58</v>
      </c>
      <c r="C29" s="2">
        <v>45161.8437037037</v>
      </c>
      <c r="D29">
        <v>286</v>
      </c>
      <c r="E29" t="s">
        <v>13</v>
      </c>
      <c r="F29">
        <v>0</v>
      </c>
      <c r="G29">
        <v>6.0220000000000002</v>
      </c>
      <c r="H29" s="3">
        <v>42656</v>
      </c>
      <c r="I29">
        <v>8.4000000000000005E-2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58</v>
      </c>
      <c r="Q29" s="2">
        <v>45161.8437037037</v>
      </c>
      <c r="R29">
        <v>286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58</v>
      </c>
      <c r="AE29" s="2">
        <v>45161.8437037037</v>
      </c>
      <c r="AF29">
        <v>286</v>
      </c>
      <c r="AG29" t="s">
        <v>13</v>
      </c>
      <c r="AH29">
        <v>0</v>
      </c>
      <c r="AI29">
        <v>12.214</v>
      </c>
      <c r="AJ29" s="3">
        <v>212</v>
      </c>
      <c r="AK29">
        <v>-0.19400000000000001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116.51280235212801</v>
      </c>
      <c r="AU29" s="13">
        <f t="shared" si="1"/>
        <v>29.987501041600005</v>
      </c>
      <c r="AW29" s="6">
        <f t="shared" si="2"/>
        <v>132.9675920749568</v>
      </c>
      <c r="AX29" s="15">
        <f t="shared" si="3"/>
        <v>74.131978865120004</v>
      </c>
      <c r="AZ29" s="14">
        <f t="shared" si="4"/>
        <v>111.7674782987776</v>
      </c>
      <c r="BA29" s="16">
        <f t="shared" si="5"/>
        <v>36.67566921056001</v>
      </c>
      <c r="BC29" s="7">
        <f t="shared" si="6"/>
        <v>97.539742704578543</v>
      </c>
      <c r="BD29" s="8">
        <f t="shared" si="7"/>
        <v>-59.880746970880004</v>
      </c>
      <c r="BF29" s="12">
        <f t="shared" si="8"/>
        <v>116.51280235212801</v>
      </c>
      <c r="BG29" s="13">
        <f t="shared" si="9"/>
        <v>29.987501041600005</v>
      </c>
      <c r="BI29">
        <v>69</v>
      </c>
      <c r="BJ29" t="s">
        <v>58</v>
      </c>
      <c r="BK29" s="2">
        <v>45161.8437037037</v>
      </c>
      <c r="BL29">
        <v>286</v>
      </c>
      <c r="BM29" t="s">
        <v>13</v>
      </c>
      <c r="BN29">
        <v>0</v>
      </c>
      <c r="BO29">
        <v>2.847</v>
      </c>
      <c r="BP29" s="3">
        <v>1427466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59</v>
      </c>
      <c r="C30" s="2">
        <v>45161.864976851852</v>
      </c>
      <c r="D30">
        <v>198</v>
      </c>
      <c r="E30" t="s">
        <v>13</v>
      </c>
      <c r="F30">
        <v>0</v>
      </c>
      <c r="G30">
        <v>6.0250000000000004</v>
      </c>
      <c r="H30" s="3">
        <v>32083</v>
      </c>
      <c r="I30">
        <v>6.0999999999999999E-2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59</v>
      </c>
      <c r="Q30" s="2">
        <v>45161.864976851852</v>
      </c>
      <c r="R30">
        <v>198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59</v>
      </c>
      <c r="AE30" s="2">
        <v>45161.864976851852</v>
      </c>
      <c r="AF30">
        <v>198</v>
      </c>
      <c r="AG30" t="s">
        <v>13</v>
      </c>
      <c r="AH30">
        <v>0</v>
      </c>
      <c r="AI30">
        <v>12.209</v>
      </c>
      <c r="AJ30" s="3">
        <v>1500</v>
      </c>
      <c r="AK30">
        <v>0.16600000000000001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85.585333112046996</v>
      </c>
      <c r="AU30" s="13">
        <f t="shared" si="1"/>
        <v>343.25377500000002</v>
      </c>
      <c r="AW30" s="6">
        <f t="shared" si="2"/>
        <v>100.40277292279821</v>
      </c>
      <c r="AX30" s="15">
        <f t="shared" si="3"/>
        <v>312.78876750000001</v>
      </c>
      <c r="AZ30" s="14">
        <f t="shared" si="4"/>
        <v>84.003160346319902</v>
      </c>
      <c r="BA30" s="16">
        <f t="shared" si="5"/>
        <v>282.905415</v>
      </c>
      <c r="BC30" s="7">
        <f t="shared" si="6"/>
        <v>72.777982656679939</v>
      </c>
      <c r="BD30" s="8">
        <f t="shared" si="7"/>
        <v>206.29258000000004</v>
      </c>
      <c r="BF30" s="12">
        <f t="shared" si="8"/>
        <v>85.585333112046996</v>
      </c>
      <c r="BG30" s="13">
        <f t="shared" si="9"/>
        <v>343.25377500000002</v>
      </c>
      <c r="BI30">
        <v>70</v>
      </c>
      <c r="BJ30" t="s">
        <v>59</v>
      </c>
      <c r="BK30" s="2">
        <v>45161.864976851852</v>
      </c>
      <c r="BL30">
        <v>198</v>
      </c>
      <c r="BM30" t="s">
        <v>13</v>
      </c>
      <c r="BN30">
        <v>0</v>
      </c>
      <c r="BO30">
        <v>2.867</v>
      </c>
      <c r="BP30" s="3">
        <v>1048125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60</v>
      </c>
      <c r="C31" s="2">
        <v>45161.886307870373</v>
      </c>
      <c r="D31">
        <v>129</v>
      </c>
      <c r="E31" t="s">
        <v>13</v>
      </c>
      <c r="F31">
        <v>0</v>
      </c>
      <c r="G31">
        <v>6.0060000000000002</v>
      </c>
      <c r="H31" s="3">
        <v>12709</v>
      </c>
      <c r="I31">
        <v>0.02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60</v>
      </c>
      <c r="Q31" s="2">
        <v>45161.886307870373</v>
      </c>
      <c r="R31">
        <v>129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60</v>
      </c>
      <c r="AE31" s="2">
        <v>45161.886307870373</v>
      </c>
      <c r="AF31">
        <v>129</v>
      </c>
      <c r="AG31" t="s">
        <v>13</v>
      </c>
      <c r="AH31">
        <v>0</v>
      </c>
      <c r="AI31">
        <v>12.034000000000001</v>
      </c>
      <c r="AJ31" s="3">
        <v>123716</v>
      </c>
      <c r="AK31">
        <v>32.064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27.998772040063002</v>
      </c>
      <c r="AU31" s="13">
        <f t="shared" si="1"/>
        <v>28241.452169969602</v>
      </c>
      <c r="AW31" s="6">
        <f t="shared" si="2"/>
        <v>33.439116971249994</v>
      </c>
      <c r="AX31" s="15">
        <f t="shared" si="3"/>
        <v>22011.040833862884</v>
      </c>
      <c r="AZ31" s="14">
        <f t="shared" si="4"/>
        <v>33.057587391467109</v>
      </c>
      <c r="BA31" s="16">
        <f t="shared" si="5"/>
        <v>23401.77135285344</v>
      </c>
      <c r="BC31" s="7">
        <f t="shared" si="6"/>
        <v>27.357723285432261</v>
      </c>
      <c r="BD31" s="8">
        <f t="shared" si="7"/>
        <v>25077.797046298878</v>
      </c>
      <c r="BF31" s="12">
        <f t="shared" si="8"/>
        <v>27.998772040063002</v>
      </c>
      <c r="BG31" s="13">
        <f t="shared" si="9"/>
        <v>28241.452169969602</v>
      </c>
      <c r="BI31">
        <v>71</v>
      </c>
      <c r="BJ31" t="s">
        <v>60</v>
      </c>
      <c r="BK31" s="2">
        <v>45161.886307870373</v>
      </c>
      <c r="BL31">
        <v>129</v>
      </c>
      <c r="BM31" t="s">
        <v>13</v>
      </c>
      <c r="BN31">
        <v>0</v>
      </c>
      <c r="BO31">
        <v>2.85</v>
      </c>
      <c r="BP31" s="3">
        <v>924879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61</v>
      </c>
      <c r="C32" s="2">
        <v>45161.90761574074</v>
      </c>
      <c r="D32">
        <v>57</v>
      </c>
      <c r="E32" t="s">
        <v>13</v>
      </c>
      <c r="F32">
        <v>0</v>
      </c>
      <c r="G32">
        <v>6.0250000000000004</v>
      </c>
      <c r="H32" s="3">
        <v>24705</v>
      </c>
      <c r="I32">
        <v>4.5999999999999999E-2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61</v>
      </c>
      <c r="Q32" s="2">
        <v>45161.90761574074</v>
      </c>
      <c r="R32">
        <v>57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61</v>
      </c>
      <c r="AE32" s="2">
        <v>45161.90761574074</v>
      </c>
      <c r="AF32">
        <v>57</v>
      </c>
      <c r="AG32" t="s">
        <v>13</v>
      </c>
      <c r="AH32">
        <v>0</v>
      </c>
      <c r="AI32">
        <v>12.201000000000001</v>
      </c>
      <c r="AJ32" s="3">
        <v>1468</v>
      </c>
      <c r="AK32">
        <v>0.157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63.794813511575001</v>
      </c>
      <c r="AU32" s="13">
        <f t="shared" si="1"/>
        <v>335.48909355360001</v>
      </c>
      <c r="AW32" s="6">
        <f t="shared" si="2"/>
        <v>77.570447920195008</v>
      </c>
      <c r="AX32" s="15">
        <f t="shared" si="3"/>
        <v>306.86192914352</v>
      </c>
      <c r="AZ32" s="14">
        <f t="shared" si="4"/>
        <v>64.612785253677501</v>
      </c>
      <c r="BA32" s="16">
        <f t="shared" si="5"/>
        <v>276.78855930975999</v>
      </c>
      <c r="BC32" s="7">
        <f t="shared" si="6"/>
        <v>55.488183456006503</v>
      </c>
      <c r="BD32" s="8">
        <f t="shared" si="7"/>
        <v>199.68060378752</v>
      </c>
      <c r="BF32" s="12">
        <f t="shared" si="8"/>
        <v>63.794813511575001</v>
      </c>
      <c r="BG32" s="13">
        <f t="shared" si="9"/>
        <v>335.48909355360001</v>
      </c>
      <c r="BI32">
        <v>72</v>
      </c>
      <c r="BJ32" t="s">
        <v>61</v>
      </c>
      <c r="BK32" s="2">
        <v>45161.90761574074</v>
      </c>
      <c r="BL32">
        <v>57</v>
      </c>
      <c r="BM32" t="s">
        <v>13</v>
      </c>
      <c r="BN32">
        <v>0</v>
      </c>
      <c r="BO32">
        <v>2.8740000000000001</v>
      </c>
      <c r="BP32" s="3">
        <v>919099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62</v>
      </c>
      <c r="C33" s="2">
        <v>45161.928888888891</v>
      </c>
      <c r="D33">
        <v>127</v>
      </c>
      <c r="E33" t="s">
        <v>13</v>
      </c>
      <c r="F33">
        <v>0</v>
      </c>
      <c r="G33">
        <v>6.024</v>
      </c>
      <c r="H33" s="3">
        <v>32594</v>
      </c>
      <c r="I33">
        <v>6.2E-2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62</v>
      </c>
      <c r="Q33" s="2">
        <v>45161.928888888891</v>
      </c>
      <c r="R33">
        <v>127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62</v>
      </c>
      <c r="AE33" s="2">
        <v>45161.928888888891</v>
      </c>
      <c r="AF33">
        <v>127</v>
      </c>
      <c r="AG33" t="s">
        <v>13</v>
      </c>
      <c r="AH33">
        <v>0</v>
      </c>
      <c r="AI33">
        <v>12.154999999999999</v>
      </c>
      <c r="AJ33" s="3">
        <v>1101</v>
      </c>
      <c r="AK33">
        <v>5.5E-2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87.088186345628003</v>
      </c>
      <c r="AU33" s="13">
        <f t="shared" si="1"/>
        <v>246.37111512390001</v>
      </c>
      <c r="AW33" s="6">
        <f t="shared" ref="AW33:AW38" si="10">IF(H33&lt;15000,((0.00000002125*H33^2)+(0.002705*H33)+(-4.371)),(IF(H33&lt;700000,((-0.0000000008162*H33^2)+(0.003141*H33)+(0.4702)), ((0.000000003285*V33^2)+(0.1899*V33)+(559.5)))))</f>
        <v>101.98084855605681</v>
      </c>
      <c r="AX33" s="15">
        <f t="shared" ref="AX33:AX38" si="11">((-0.00000006277*AJ33^2)+(0.1854*AJ33)+(34.83))</f>
        <v>238.87931014322999</v>
      </c>
      <c r="AZ33" s="14">
        <f t="shared" ref="AZ33:AZ38" si="12">IF(H33&lt;10000,((-0.00000005795*H33^2)+(0.003823*H33)+(-6.715)),(IF(H33&lt;700000,((-0.0000000001209*H33^2)+(0.002635*H33)+(-0.4111)), ((-0.00000002007*V33^2)+(0.2564*V33)+(286.1)))))</f>
        <v>85.345649607727609</v>
      </c>
      <c r="BA33" s="16">
        <f t="shared" ref="BA33:BA38" si="13">(-0.00000001626*AJ33^2)+(0.1912*AJ33)+(-3.858)</f>
        <v>206.63348961174</v>
      </c>
      <c r="BC33" s="7">
        <f t="shared" ref="BC33:BC38" si="14">IF(H33&lt;10000,((0.0000001453*H33^2)+(0.0008349*H33)+(-1.805)),(IF(H33&lt;700000,((-0.00000000008054*H33^2)+(0.002348*H33)+(-2.47)), ((-0.00000001938*V33^2)+(0.2471*V33)+(226.8)))))</f>
        <v>73.97514881394855</v>
      </c>
      <c r="BD33" s="8">
        <f t="shared" ref="BD33:BD38" si="15">(-0.00000002552*AJ33^2)+(0.2067*AJ33)+(-103.7)</f>
        <v>123.84576463047999</v>
      </c>
      <c r="BF33" s="12">
        <f t="shared" si="8"/>
        <v>87.088186345628003</v>
      </c>
      <c r="BG33" s="13">
        <f t="shared" si="9"/>
        <v>246.37111512390001</v>
      </c>
      <c r="BI33">
        <v>73</v>
      </c>
      <c r="BJ33" t="s">
        <v>62</v>
      </c>
      <c r="BK33" s="2">
        <v>45161.928888888891</v>
      </c>
      <c r="BL33">
        <v>127</v>
      </c>
      <c r="BM33" t="s">
        <v>13</v>
      </c>
      <c r="BN33">
        <v>0</v>
      </c>
      <c r="BO33">
        <v>2.875</v>
      </c>
      <c r="BP33" s="3">
        <v>899380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63</v>
      </c>
      <c r="C34" s="2">
        <v>45161.950208333335</v>
      </c>
      <c r="D34">
        <v>92</v>
      </c>
      <c r="E34" t="s">
        <v>13</v>
      </c>
      <c r="F34">
        <v>0</v>
      </c>
      <c r="G34">
        <v>5.9969999999999999</v>
      </c>
      <c r="H34" s="3">
        <v>628517</v>
      </c>
      <c r="I34">
        <v>1.3420000000000001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63</v>
      </c>
      <c r="Q34" s="2">
        <v>45161.950208333335</v>
      </c>
      <c r="R34">
        <v>92</v>
      </c>
      <c r="S34" t="s">
        <v>13</v>
      </c>
      <c r="T34">
        <v>0</v>
      </c>
      <c r="U34">
        <v>5.9530000000000003</v>
      </c>
      <c r="V34" s="3">
        <v>5840</v>
      </c>
      <c r="W34">
        <v>1.47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63</v>
      </c>
      <c r="AE34" s="2">
        <v>45161.950208333335</v>
      </c>
      <c r="AF34">
        <v>92</v>
      </c>
      <c r="AG34" t="s">
        <v>13</v>
      </c>
      <c r="AH34">
        <v>0</v>
      </c>
      <c r="AI34">
        <v>12.18</v>
      </c>
      <c r="AJ34" s="3">
        <v>3903</v>
      </c>
      <c r="AK34">
        <v>0.83599999999999997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1366.0753546812246</v>
      </c>
      <c r="AU34" s="13">
        <f t="shared" si="1"/>
        <v>923.66404215509999</v>
      </c>
      <c r="AW34" s="6">
        <f t="shared" si="10"/>
        <v>1652.2156569363183</v>
      </c>
      <c r="AX34" s="15">
        <f t="shared" si="11"/>
        <v>757.48999891707012</v>
      </c>
      <c r="AZ34" s="14">
        <f t="shared" si="12"/>
        <v>1607.97163042796</v>
      </c>
      <c r="BA34" s="16">
        <f t="shared" si="13"/>
        <v>742.14790476966004</v>
      </c>
      <c r="BC34" s="7">
        <f t="shared" si="14"/>
        <v>1441.4719083024638</v>
      </c>
      <c r="BD34" s="8">
        <f t="shared" si="15"/>
        <v>702.66134340231997</v>
      </c>
      <c r="BF34" s="12">
        <f t="shared" si="8"/>
        <v>1366.0753546812246</v>
      </c>
      <c r="BG34" s="13">
        <f t="shared" si="9"/>
        <v>923.66404215509999</v>
      </c>
      <c r="BI34">
        <v>74</v>
      </c>
      <c r="BJ34" t="s">
        <v>63</v>
      </c>
      <c r="BK34" s="2">
        <v>45161.950208333335</v>
      </c>
      <c r="BL34">
        <v>92</v>
      </c>
      <c r="BM34" t="s">
        <v>13</v>
      </c>
      <c r="BN34">
        <v>0</v>
      </c>
      <c r="BO34">
        <v>2.8490000000000002</v>
      </c>
      <c r="BP34" s="3">
        <v>969407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64</v>
      </c>
      <c r="C35" s="2">
        <v>45161.97148148148</v>
      </c>
      <c r="D35">
        <v>192</v>
      </c>
      <c r="E35" t="s">
        <v>13</v>
      </c>
      <c r="F35">
        <v>0</v>
      </c>
      <c r="G35">
        <v>6.0970000000000004</v>
      </c>
      <c r="H35" s="3">
        <v>2527</v>
      </c>
      <c r="I35">
        <v>-2E-3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64</v>
      </c>
      <c r="Q35" s="2">
        <v>45161.97148148148</v>
      </c>
      <c r="R35">
        <v>192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64</v>
      </c>
      <c r="AE35" s="2">
        <v>45161.97148148148</v>
      </c>
      <c r="AF35">
        <v>192</v>
      </c>
      <c r="AG35" t="s">
        <v>13</v>
      </c>
      <c r="AH35">
        <v>0</v>
      </c>
      <c r="AI35">
        <v>12.034000000000001</v>
      </c>
      <c r="AJ35" s="3">
        <v>152870</v>
      </c>
      <c r="AK35">
        <v>39.110999999999997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0"/>
        <v>4.1271386600000017</v>
      </c>
      <c r="AU35" s="13">
        <f t="shared" si="1"/>
        <v>35133.097210789994</v>
      </c>
      <c r="AW35" s="6">
        <f t="shared" si="10"/>
        <v>2.60023174125</v>
      </c>
      <c r="AX35" s="15">
        <f t="shared" si="11"/>
        <v>26910.040999787005</v>
      </c>
      <c r="AZ35" s="14">
        <f t="shared" si="12"/>
        <v>2.5756680044500015</v>
      </c>
      <c r="BA35" s="16">
        <f t="shared" si="13"/>
        <v>28844.902208006002</v>
      </c>
      <c r="BC35" s="7">
        <f t="shared" si="14"/>
        <v>1.2326387237000003</v>
      </c>
      <c r="BD35" s="8">
        <f t="shared" si="15"/>
        <v>30898.146074311997</v>
      </c>
      <c r="BF35" s="12">
        <f t="shared" ref="BF35:BF38" si="16">IF(H35&lt;10000,((H35^2*0.00000054)+(H35*-0.004765)+(12.72)),(IF(H35&lt;200000,((H35^2*-0.000000001577)+(H35*0.003043)+(-10.42)),(IF(H35&lt;8000000,((H35^2*-0.0000000000186)+(H35*0.00194)+(154.1)),((V35^2*-0.00000002)+(V35*0.2565)+(-1032)))))))</f>
        <v>4.1271386600000017</v>
      </c>
      <c r="BG35" s="13">
        <f t="shared" ref="BG35:BG38" si="17">IF(AJ35&lt;45000,((-0.0000004561*AJ35^2)+(0.244*AJ35)+(-21.72)),((-0.0000000409*AJ35^2)+(0.2477*AJ35)+(-1777)))</f>
        <v>35133.097210789994</v>
      </c>
      <c r="BI35">
        <v>75</v>
      </c>
      <c r="BJ35" t="s">
        <v>64</v>
      </c>
      <c r="BK35" s="2">
        <v>45161.97148148148</v>
      </c>
      <c r="BL35">
        <v>192</v>
      </c>
      <c r="BM35" t="s">
        <v>13</v>
      </c>
      <c r="BN35">
        <v>0</v>
      </c>
      <c r="BO35">
        <v>2.8719999999999999</v>
      </c>
      <c r="BP35" s="3">
        <v>914253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32</v>
      </c>
      <c r="C36" s="2">
        <v>45147.079456018517</v>
      </c>
      <c r="D36">
        <v>220</v>
      </c>
      <c r="E36" t="s">
        <v>13</v>
      </c>
      <c r="F36">
        <v>0</v>
      </c>
      <c r="G36">
        <v>5.9989999999999997</v>
      </c>
      <c r="H36" s="3">
        <v>44758</v>
      </c>
      <c r="I36">
        <v>8.8999999999999996E-2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32</v>
      </c>
      <c r="Q36" s="2">
        <v>45147.079456018517</v>
      </c>
      <c r="R36">
        <v>220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32</v>
      </c>
      <c r="AE36" s="2">
        <v>45147.079456018517</v>
      </c>
      <c r="AF36">
        <v>220</v>
      </c>
      <c r="AG36" t="s">
        <v>13</v>
      </c>
      <c r="AH36">
        <v>0</v>
      </c>
      <c r="AI36">
        <v>12.182</v>
      </c>
      <c r="AJ36" s="3">
        <v>830</v>
      </c>
      <c r="AK36">
        <v>-2.1000000000000001E-2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ref="AT36:AT38" si="18">IF(H36&lt;10000,((H36^2*0.00000054)+(H36*-0.004765)+(12.72)),(IF(H36&lt;200000,((H36^2*-0.000000001577)+(H36*0.003043)+(-10.42)),(IF(H36&lt;8000000,((H36^2*-0.0000000000186)+(H36*0.00194)+(154.1)),((V36^2*-0.00000002)+(V36*0.2565)+(-1032)))))))</f>
        <v>122.61942370457201</v>
      </c>
      <c r="AU36" s="13">
        <f t="shared" ref="AU36:AU38" si="19">IF(AJ36&lt;45000,((-0.0000004561*AJ36^2)+(0.244*AJ36)+(-21.72)),((-0.0000000409*AJ36^2)+(0.2477*AJ36)+(-1777)))</f>
        <v>180.48579270999997</v>
      </c>
      <c r="AW36" s="6">
        <f t="shared" si="10"/>
        <v>139.42000203606321</v>
      </c>
      <c r="AX36" s="15">
        <f t="shared" si="11"/>
        <v>188.66875774700003</v>
      </c>
      <c r="AZ36" s="14">
        <f t="shared" si="12"/>
        <v>117.28403362161239</v>
      </c>
      <c r="BA36" s="16">
        <f t="shared" si="13"/>
        <v>154.826798486</v>
      </c>
      <c r="BC36" s="7">
        <f t="shared" si="14"/>
        <v>102.46043994445543</v>
      </c>
      <c r="BD36" s="8">
        <f t="shared" si="15"/>
        <v>67.843419271999991</v>
      </c>
      <c r="BF36" s="12">
        <f t="shared" si="16"/>
        <v>122.61942370457201</v>
      </c>
      <c r="BG36" s="13">
        <f t="shared" si="17"/>
        <v>180.48579270999997</v>
      </c>
      <c r="BI36">
        <v>76</v>
      </c>
      <c r="BJ36" t="s">
        <v>32</v>
      </c>
      <c r="BK36" s="2">
        <v>45147.079456018517</v>
      </c>
      <c r="BL36">
        <v>220</v>
      </c>
      <c r="BM36" t="s">
        <v>13</v>
      </c>
      <c r="BN36">
        <v>0</v>
      </c>
      <c r="BO36">
        <v>2.851</v>
      </c>
      <c r="BP36" s="3">
        <v>910611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33</v>
      </c>
      <c r="C37" s="2">
        <v>45147.100775462961</v>
      </c>
      <c r="D37">
        <v>149</v>
      </c>
      <c r="E37" t="s">
        <v>13</v>
      </c>
      <c r="F37">
        <v>0</v>
      </c>
      <c r="G37">
        <v>6.093</v>
      </c>
      <c r="H37" s="3">
        <v>2311</v>
      </c>
      <c r="I37">
        <v>-3.0000000000000001E-3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33</v>
      </c>
      <c r="Q37" s="2">
        <v>45147.100775462961</v>
      </c>
      <c r="R37">
        <v>149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33</v>
      </c>
      <c r="AE37" s="2">
        <v>45147.100775462961</v>
      </c>
      <c r="AF37">
        <v>149</v>
      </c>
      <c r="AG37" t="s">
        <v>13</v>
      </c>
      <c r="AH37">
        <v>0</v>
      </c>
      <c r="AI37">
        <v>12.006</v>
      </c>
      <c r="AJ37" s="3">
        <v>152399</v>
      </c>
      <c r="AK37">
        <v>38.997999999999998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18"/>
        <v>4.5920743400000017</v>
      </c>
      <c r="AU37" s="13">
        <f t="shared" si="19"/>
        <v>35022.311182279103</v>
      </c>
      <c r="AW37" s="6">
        <f t="shared" si="10"/>
        <v>1.9937453212499987</v>
      </c>
      <c r="AX37" s="15">
        <f t="shared" si="11"/>
        <v>26831.742777033232</v>
      </c>
      <c r="AZ37" s="14">
        <f t="shared" si="12"/>
        <v>1.81045821805</v>
      </c>
      <c r="BA37" s="16">
        <f t="shared" si="13"/>
        <v>28757.18489843174</v>
      </c>
      <c r="BC37" s="7">
        <f t="shared" si="14"/>
        <v>0.90046066130000013</v>
      </c>
      <c r="BD37" s="8">
        <f t="shared" si="15"/>
        <v>30804.459683270477</v>
      </c>
      <c r="BF37" s="12">
        <f t="shared" si="16"/>
        <v>4.5920743400000017</v>
      </c>
      <c r="BG37" s="13">
        <f t="shared" si="17"/>
        <v>35022.311182279103</v>
      </c>
      <c r="BI37">
        <v>77</v>
      </c>
      <c r="BJ37" t="s">
        <v>33</v>
      </c>
      <c r="BK37" s="2">
        <v>45147.100775462961</v>
      </c>
      <c r="BL37">
        <v>149</v>
      </c>
      <c r="BM37" t="s">
        <v>13</v>
      </c>
      <c r="BN37">
        <v>0</v>
      </c>
      <c r="BO37">
        <v>2.8319999999999999</v>
      </c>
      <c r="BP37" s="3">
        <v>1283078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34</v>
      </c>
      <c r="C38" s="2">
        <v>45147.122060185182</v>
      </c>
      <c r="D38">
        <v>276</v>
      </c>
      <c r="E38" t="s">
        <v>13</v>
      </c>
      <c r="F38">
        <v>0</v>
      </c>
      <c r="G38">
        <v>6.0890000000000004</v>
      </c>
      <c r="H38" s="3">
        <v>25804</v>
      </c>
      <c r="I38">
        <v>4.8000000000000001E-2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34</v>
      </c>
      <c r="Q38" s="2">
        <v>45147.122060185182</v>
      </c>
      <c r="R38">
        <v>276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34</v>
      </c>
      <c r="AE38" s="2">
        <v>45147.122060185182</v>
      </c>
      <c r="AF38">
        <v>276</v>
      </c>
      <c r="AG38" t="s">
        <v>13</v>
      </c>
      <c r="AH38">
        <v>0</v>
      </c>
      <c r="AI38">
        <v>12.243</v>
      </c>
      <c r="AJ38" s="3">
        <v>1411</v>
      </c>
      <c r="AK38">
        <v>0.14099999999999999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si="18"/>
        <v>67.051532201968001</v>
      </c>
      <c r="AU38" s="13">
        <f t="shared" si="19"/>
        <v>321.65594093189998</v>
      </c>
      <c r="AW38" s="6">
        <f t="shared" si="10"/>
        <v>80.977100155260814</v>
      </c>
      <c r="AX38" s="15">
        <f t="shared" si="11"/>
        <v>296.30442988882999</v>
      </c>
      <c r="AZ38" s="14">
        <f t="shared" si="12"/>
        <v>67.501939168305611</v>
      </c>
      <c r="BA38" s="16">
        <f t="shared" si="13"/>
        <v>265.89282762454002</v>
      </c>
      <c r="BC38" s="7">
        <f t="shared" si="14"/>
        <v>58.064164729655353</v>
      </c>
      <c r="BD38" s="8">
        <f t="shared" si="15"/>
        <v>187.90289169608002</v>
      </c>
      <c r="BF38" s="12">
        <f t="shared" si="16"/>
        <v>67.051532201968001</v>
      </c>
      <c r="BG38" s="13">
        <f t="shared" si="17"/>
        <v>321.65594093189998</v>
      </c>
      <c r="BI38">
        <v>78</v>
      </c>
      <c r="BJ38" t="s">
        <v>34</v>
      </c>
      <c r="BK38" s="2">
        <v>45147.122060185182</v>
      </c>
      <c r="BL38">
        <v>276</v>
      </c>
      <c r="BM38" t="s">
        <v>13</v>
      </c>
      <c r="BN38">
        <v>0</v>
      </c>
      <c r="BO38">
        <v>2.9289999999999998</v>
      </c>
      <c r="BP38" s="3">
        <v>1177676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78</v>
      </c>
      <c r="B39" t="s">
        <v>34</v>
      </c>
      <c r="C39" s="2">
        <v>45147.122060185182</v>
      </c>
      <c r="D39">
        <v>276</v>
      </c>
      <c r="E39" t="s">
        <v>13</v>
      </c>
      <c r="F39">
        <v>0</v>
      </c>
      <c r="G39">
        <v>6.0890000000000004</v>
      </c>
      <c r="H39" s="3">
        <v>25804</v>
      </c>
      <c r="I39">
        <v>4.8000000000000001E-2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34</v>
      </c>
      <c r="Q39" s="2">
        <v>45147.122060185182</v>
      </c>
      <c r="R39">
        <v>276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34</v>
      </c>
      <c r="AE39" s="2">
        <v>45147.122060185182</v>
      </c>
      <c r="AF39">
        <v>276</v>
      </c>
      <c r="AG39" t="s">
        <v>13</v>
      </c>
      <c r="AH39">
        <v>0</v>
      </c>
      <c r="AI39">
        <v>12.243</v>
      </c>
      <c r="AJ39" s="3">
        <v>1411</v>
      </c>
      <c r="AK39">
        <v>0.14099999999999999</v>
      </c>
      <c r="AL39" t="s">
        <v>14</v>
      </c>
      <c r="AM39" t="s">
        <v>14</v>
      </c>
      <c r="AN39" t="s">
        <v>14</v>
      </c>
      <c r="AO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2023-08-24T13:36:03Z</dcterms:modified>
</cp:coreProperties>
</file>