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ACEE411C-D1EA-40FF-B2F0-8DE82F79593F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</calcChain>
</file>

<file path=xl/sharedStrings.xml><?xml version="1.0" encoding="utf-8"?>
<sst xmlns="http://schemas.openxmlformats.org/spreadsheetml/2006/main" count="849" uniqueCount="64">
  <si>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</si>
  <si>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</si>
  <si>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</si>
  <si>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</si>
  <si>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</si>
  <si>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</si>
  <si>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</si>
  <si>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</si>
  <si>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</si>
  <si>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</si>
  <si>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</si>
  <si>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</si>
  <si>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</si>
  <si>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</si>
  <si>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</si>
  <si>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</si>
  <si>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</si>
  <si>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</si>
  <si>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</si>
  <si>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</si>
  <si>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</si>
  <si>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</si>
  <si>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</si>
  <si>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</si>
  <si>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</si>
  <si>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</si>
  <si>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</si>
  <si>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</si>
  <si>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</si>
  <si>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</si>
  <si>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</si>
  <si>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</si>
  <si>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outside air</t>
  </si>
  <si>
    <t xml:space="preserve">QC spiked air </t>
  </si>
  <si>
    <t>BRN25oct23_001.gcd</t>
  </si>
  <si>
    <t>BRN25oct23_002.gcd</t>
  </si>
  <si>
    <t>BRN25oct23_003.gcd</t>
  </si>
  <si>
    <t>QC reference tank  new batch</t>
  </si>
  <si>
    <t>BRN25oct23_004.gcd</t>
  </si>
  <si>
    <t>BRN25oct23_005.gcd</t>
  </si>
  <si>
    <t>BRN25oct23_006.gcd</t>
  </si>
  <si>
    <t>BRN25oct23_007.gcd</t>
  </si>
  <si>
    <t>BRN25oct23_008.gcd</t>
  </si>
  <si>
    <t>BRN25oct23_009.gcd</t>
  </si>
  <si>
    <t>BRN25oct23_010.gcd</t>
  </si>
  <si>
    <t>BRN25oct23_011.gcd</t>
  </si>
  <si>
    <t>BRN25oct23_012.gcd</t>
  </si>
  <si>
    <t>BRN25oct23_013.gcd</t>
  </si>
  <si>
    <t>BRN25oct23_014.gcd</t>
  </si>
  <si>
    <t>BRN25oct23_015.gcd</t>
  </si>
  <si>
    <t>BRN25oct23_016.gcd</t>
  </si>
  <si>
    <t>BRN25oct23_017.gcd</t>
  </si>
  <si>
    <t>BRN25oct23_018.gcd</t>
  </si>
  <si>
    <t>BRN25oct23_019.gcd</t>
  </si>
  <si>
    <t>BRN25oct23_020.gcd</t>
  </si>
  <si>
    <t>BRN25oct23_021.gcd</t>
  </si>
  <si>
    <t>BRN25oct23_022.gcd</t>
  </si>
  <si>
    <t>BRN25oct23_023.gcd</t>
  </si>
  <si>
    <t>BRN25oct23_024.gcd</t>
  </si>
  <si>
    <t>BRN25oct23_025.gcd</t>
  </si>
  <si>
    <t>BRN25oct23_026.gcd</t>
  </si>
  <si>
    <t>BRN25oct23_027.gcd</t>
  </si>
  <si>
    <t>BRN25oct23_028.gcd</t>
  </si>
  <si>
    <t>BRN25oct23_029.gcd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</si>
</sst>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7"/>
  <sheetViews>
    <sheetView tabSelected="1" topLeftCell="AI1" workbookViewId="0">
      <selection activeCell="AP27" sqref="AP27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34</v>
      </c>
      <c r="C9" s="2">
        <v>45224.420324074075</v>
      </c>
      <c r="D9" t="s">
        <v>32</v>
      </c>
      <c r="E9" t="s">
        <v>13</v>
      </c>
      <c r="F9">
        <v>0</v>
      </c>
      <c r="G9">
        <v>6.08</v>
      </c>
      <c r="H9" s="3">
        <v>2750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</v>
      </c>
      <c r="Q9" s="2">
        <v>45224.420324074075</v>
      </c>
      <c r="R9" t="s">
        <v>32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</v>
      </c>
      <c r="AE9" s="2">
        <v>45224.420324074075</v>
      </c>
      <c r="AF9" t="s">
        <v>32</v>
      </c>
      <c r="AG9" t="s">
        <v>13</v>
      </c>
      <c r="AH9">
        <v>0</v>
      </c>
      <c r="AI9">
        <v>12.263999999999999</v>
      </c>
      <c r="AJ9" s="3">
        <v>2511</v>
      </c>
      <c r="AK9">
        <v>0.44800000000000001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4" si="0">IF(H9&lt;10000,((H9^2*0.00000054)+(H9*-0.004765)+(12.72)),(IF(H9&lt;200000,((H9^2*-0.000000001577)+(H9*0.003043)+(-10.42)),(IF(H9&lt;8000000,((H9^2*-0.0000000000186)+(H9*0.00194)+(154.1)),((V9^2*-0.00000002)+(V9*0.2565)+(-1032)))))))</f>
        <v>3.7000000000000011</v>
      </c>
      <c r="AU9" s="13">
        <f t="shared" ref="AU9:AU34" si="1">IF(AJ9&lt;45000,((-0.0000004561*AJ9^2)+(0.244*AJ9)+(-21.72)),((-0.0000000409*AJ9^2)+(0.2477*AJ9)+(-1777)))</f>
        <v>588.0882343118999</v>
      </c>
      <c r="AW9" s="6">
        <f t="shared" ref="AW9:AW37" si="2">IF(H9&lt;15000,((0.00000002125*H9^2)+(0.002705*H9)+(-4.371)),(IF(H9&lt;700000,((-0.0000000008162*H9^2)+(0.003141*H9)+(0.4702)), ((0.000000003285*V9^2)+(0.1899*V9)+(559.5)))))</f>
        <v>3.2284531249999997</v>
      </c>
      <c r="AX9" s="15">
        <f t="shared" ref="AX9:AX37" si="3">((-0.00000006277*AJ9^2)+(0.1854*AJ9)+(34.83))</f>
        <v>499.97362755482999</v>
      </c>
      <c r="AZ9" s="14">
        <f t="shared" ref="AZ9:AZ37" si="4">IF(H9&lt;10000,((-0.00000005795*H9^2)+(0.003823*H9)+(-6.715)),(IF(H9&lt;700000,((-0.0000000001209*H9^2)+(0.002635*H9)+(-0.4111)), ((-0.00000002007*V9^2)+(0.2564*V9)+(286.1)))))</f>
        <v>3.3600031249999986</v>
      </c>
      <c r="BA9" s="16">
        <f t="shared" ref="BA9:BA37" si="5">(-0.00000001626*AJ9^2)+(0.1912*AJ9)+(-3.858)</f>
        <v>476.14267873253999</v>
      </c>
      <c r="BC9" s="7">
        <f t="shared" ref="BC9:BC37" si="6">IF(H9&lt;10000,((0.0000001453*H9^2)+(0.0008349*H9)+(-1.805)),(IF(H9&lt;700000,((-0.00000000008054*H9^2)+(0.002348*H9)+(-2.47)), ((-0.00000001938*V9^2)+(0.2471*V9)+(226.8)))))</f>
        <v>1.5898062500000003</v>
      </c>
      <c r="BD9" s="8">
        <f t="shared" ref="BD9:BD37" si="7">(-0.00000002552*AJ9^2)+(0.2067*AJ9)+(-103.7)</f>
        <v>415.16279331207994</v>
      </c>
      <c r="BF9" s="12">
        <f t="shared" ref="BF9:BF33" si="8">IF(H9&lt;10000,((H9^2*0.00000054)+(H9*-0.004765)+(12.72)),(IF(H9&lt;200000,((H9^2*-0.000000001577)+(H9*0.003043)+(-10.42)),(IF(H9&lt;8000000,((H9^2*-0.0000000000186)+(H9*0.00194)+(154.1)),((V9^2*-0.00000002)+(V9*0.2565)+(-1032)))))))</f>
        <v>3.7000000000000011</v>
      </c>
      <c r="BG9" s="13">
        <f t="shared" ref="BG9:BG33" si="9">IF(AJ9&lt;45000,((-0.0000004561*AJ9^2)+(0.244*AJ9)+(-21.72)),((-0.0000000409*AJ9^2)+(0.2477*AJ9)+(-1777)))</f>
        <v>588.0882343118999</v>
      </c>
      <c r="BI9">
        <v>49</v>
      </c>
      <c r="BJ9" t="s">
        <v>34</v>
      </c>
      <c r="BK9" s="2">
        <v>45224.420324074075</v>
      </c>
      <c r="BL9" t="s">
        <v>32</v>
      </c>
      <c r="BM9" t="s">
        <v>13</v>
      </c>
      <c r="BN9">
        <v>0</v>
      </c>
      <c r="BO9">
        <v>2.714</v>
      </c>
      <c r="BP9" s="3">
        <v>5219698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35</v>
      </c>
      <c r="C10" s="2">
        <v>45224.441516203704</v>
      </c>
      <c r="D10" t="s">
        <v>33</v>
      </c>
      <c r="E10" t="s">
        <v>13</v>
      </c>
      <c r="F10">
        <v>0</v>
      </c>
      <c r="G10">
        <v>6.01</v>
      </c>
      <c r="H10" s="3">
        <v>1082234</v>
      </c>
      <c r="I10">
        <v>2.3180000000000001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35</v>
      </c>
      <c r="Q10" s="2">
        <v>45224.441516203704</v>
      </c>
      <c r="R10" t="s">
        <v>33</v>
      </c>
      <c r="S10" t="s">
        <v>13</v>
      </c>
      <c r="T10">
        <v>0</v>
      </c>
      <c r="U10">
        <v>5.9569999999999999</v>
      </c>
      <c r="V10" s="3">
        <v>9561</v>
      </c>
      <c r="W10">
        <v>2.4260000000000002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35</v>
      </c>
      <c r="AE10" s="2">
        <v>45224.441516203704</v>
      </c>
      <c r="AF10" t="s">
        <v>33</v>
      </c>
      <c r="AG10" t="s">
        <v>13</v>
      </c>
      <c r="AH10">
        <v>0</v>
      </c>
      <c r="AI10">
        <v>12.212999999999999</v>
      </c>
      <c r="AJ10" s="3">
        <v>9741</v>
      </c>
      <c r="AK10">
        <v>2.456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2231.8490739879385</v>
      </c>
      <c r="AU10" s="13">
        <f t="shared" si="1"/>
        <v>2311.8060023559001</v>
      </c>
      <c r="AW10" s="6">
        <f t="shared" si="2"/>
        <v>2375.434190788485</v>
      </c>
      <c r="AX10" s="15">
        <f t="shared" si="3"/>
        <v>1834.85533792563</v>
      </c>
      <c r="AZ10" s="14">
        <f t="shared" si="4"/>
        <v>2735.7057466895299</v>
      </c>
      <c r="BA10" s="16">
        <f t="shared" si="5"/>
        <v>1857.07833606294</v>
      </c>
      <c r="BC10" s="7">
        <f t="shared" si="6"/>
        <v>2587.5515214670199</v>
      </c>
      <c r="BD10" s="8">
        <f t="shared" si="7"/>
        <v>1907.3431816928799</v>
      </c>
      <c r="BF10" s="12">
        <f t="shared" si="8"/>
        <v>2231.8490739879385</v>
      </c>
      <c r="BG10" s="13">
        <f t="shared" si="9"/>
        <v>2311.8060023559001</v>
      </c>
      <c r="BI10">
        <v>50</v>
      </c>
      <c r="BJ10" t="s">
        <v>35</v>
      </c>
      <c r="BK10" s="2">
        <v>45224.441516203704</v>
      </c>
      <c r="BL10" t="s">
        <v>33</v>
      </c>
      <c r="BM10" t="s">
        <v>13</v>
      </c>
      <c r="BN10">
        <v>0</v>
      </c>
      <c r="BO10">
        <v>2.7029999999999998</v>
      </c>
      <c r="BP10" s="3">
        <v>5437647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45224.462731481479</v>
      </c>
      <c r="D11" t="s">
        <v>37</v>
      </c>
      <c r="E11" t="s">
        <v>13</v>
      </c>
      <c r="F11">
        <v>0</v>
      </c>
      <c r="G11">
        <v>6.0460000000000003</v>
      </c>
      <c r="H11" s="3">
        <v>4093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45224.462731481479</v>
      </c>
      <c r="R11" t="s">
        <v>37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45224.462731481479</v>
      </c>
      <c r="AF11" t="s">
        <v>37</v>
      </c>
      <c r="AG11" t="s">
        <v>13</v>
      </c>
      <c r="AH11">
        <v>0</v>
      </c>
      <c r="AI11">
        <v>12.259</v>
      </c>
      <c r="AJ11" s="3">
        <v>2191</v>
      </c>
      <c r="AK11">
        <v>0.35899999999999999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2.2632854600000005</v>
      </c>
      <c r="AU11" s="13">
        <f t="shared" si="1"/>
        <v>510.69450061589998</v>
      </c>
      <c r="AW11" s="6">
        <f t="shared" si="2"/>
        <v>7.0565587912499996</v>
      </c>
      <c r="AX11" s="15">
        <f t="shared" si="3"/>
        <v>440.74007380762998</v>
      </c>
      <c r="AZ11" s="14">
        <f t="shared" si="4"/>
        <v>7.9617229904499993</v>
      </c>
      <c r="BA11" s="16">
        <f t="shared" si="5"/>
        <v>414.98314417894005</v>
      </c>
      <c r="BC11" s="7">
        <f t="shared" si="6"/>
        <v>4.0464055996999999</v>
      </c>
      <c r="BD11" s="8">
        <f t="shared" si="7"/>
        <v>349.05719172488</v>
      </c>
      <c r="BF11" s="12">
        <f t="shared" si="8"/>
        <v>2.2632854600000005</v>
      </c>
      <c r="BG11" s="13">
        <f t="shared" si="9"/>
        <v>510.69450061589998</v>
      </c>
      <c r="BI11">
        <v>51</v>
      </c>
      <c r="BJ11" t="s">
        <v>36</v>
      </c>
      <c r="BK11" s="2">
        <v>45224.462731481479</v>
      </c>
      <c r="BL11" t="s">
        <v>37</v>
      </c>
      <c r="BM11" t="s">
        <v>13</v>
      </c>
      <c r="BN11">
        <v>0</v>
      </c>
      <c r="BO11">
        <v>2.7010000000000001</v>
      </c>
      <c r="BP11" s="3">
        <v>5510262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45224.483923611115</v>
      </c>
      <c r="D12">
        <v>94</v>
      </c>
      <c r="E12" t="s">
        <v>13</v>
      </c>
      <c r="F12">
        <v>0</v>
      </c>
      <c r="G12">
        <v>5.9980000000000002</v>
      </c>
      <c r="H12" s="3">
        <v>3181744</v>
      </c>
      <c r="I12">
        <v>6.8559999999999999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45224.483923611115</v>
      </c>
      <c r="R12">
        <v>94</v>
      </c>
      <c r="S12" t="s">
        <v>13</v>
      </c>
      <c r="T12">
        <v>0</v>
      </c>
      <c r="U12">
        <v>5.9509999999999996</v>
      </c>
      <c r="V12" s="3">
        <v>26020</v>
      </c>
      <c r="W12">
        <v>6.6479999999999997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45224.483923611115</v>
      </c>
      <c r="AF12">
        <v>94</v>
      </c>
      <c r="AG12" t="s">
        <v>13</v>
      </c>
      <c r="AH12">
        <v>0</v>
      </c>
      <c r="AI12">
        <v>12.14</v>
      </c>
      <c r="AJ12" s="3">
        <v>43949</v>
      </c>
      <c r="AK12">
        <v>11.727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6138.3863552034309</v>
      </c>
      <c r="AU12" s="13">
        <f t="shared" si="1"/>
        <v>9820.8721904839003</v>
      </c>
      <c r="AW12" s="6">
        <f t="shared" si="2"/>
        <v>5502.9220777139999</v>
      </c>
      <c r="AX12" s="15">
        <f t="shared" si="3"/>
        <v>8061.7334284952303</v>
      </c>
      <c r="AZ12" s="14">
        <f t="shared" si="4"/>
        <v>6944.039799172001</v>
      </c>
      <c r="BA12" s="16">
        <f t="shared" si="5"/>
        <v>8367.784372587741</v>
      </c>
      <c r="BC12" s="7">
        <f t="shared" si="6"/>
        <v>6643.2209570479999</v>
      </c>
      <c r="BD12" s="8">
        <f t="shared" si="7"/>
        <v>8931.2660473824781</v>
      </c>
      <c r="BF12" s="12">
        <f t="shared" si="8"/>
        <v>6138.3863552034309</v>
      </c>
      <c r="BG12" s="13">
        <f t="shared" si="9"/>
        <v>9820.8721904839003</v>
      </c>
      <c r="BI12">
        <v>52</v>
      </c>
      <c r="BJ12" t="s">
        <v>38</v>
      </c>
      <c r="BK12" s="2">
        <v>45224.483923611115</v>
      </c>
      <c r="BL12">
        <v>94</v>
      </c>
      <c r="BM12" t="s">
        <v>13</v>
      </c>
      <c r="BN12">
        <v>0</v>
      </c>
      <c r="BO12">
        <v>2.8660000000000001</v>
      </c>
      <c r="BP12" s="3">
        <v>710477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45224.505127314813</v>
      </c>
      <c r="D13">
        <v>125</v>
      </c>
      <c r="E13" t="s">
        <v>13</v>
      </c>
      <c r="F13">
        <v>0</v>
      </c>
      <c r="G13">
        <v>6.0410000000000004</v>
      </c>
      <c r="H13" s="3">
        <v>5956</v>
      </c>
      <c r="I13">
        <v>5.0000000000000001E-3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45224.505127314813</v>
      </c>
      <c r="R13">
        <v>125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45224.505127314813</v>
      </c>
      <c r="AF13">
        <v>125</v>
      </c>
      <c r="AG13" t="s">
        <v>13</v>
      </c>
      <c r="AH13">
        <v>0</v>
      </c>
      <c r="AI13">
        <v>12.172000000000001</v>
      </c>
      <c r="AJ13" s="3">
        <v>22303</v>
      </c>
      <c r="AK13">
        <v>5.9029999999999996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3.495585440000001</v>
      </c>
      <c r="AU13" s="13">
        <f t="shared" si="1"/>
        <v>5193.3370007150997</v>
      </c>
      <c r="AW13" s="6">
        <f t="shared" si="2"/>
        <v>12.49380114</v>
      </c>
      <c r="AX13" s="15">
        <f t="shared" si="3"/>
        <v>4138.5829075090696</v>
      </c>
      <c r="AZ13" s="14">
        <f t="shared" si="4"/>
        <v>13.999073408799998</v>
      </c>
      <c r="BA13" s="16">
        <f t="shared" si="5"/>
        <v>4252.3874888656601</v>
      </c>
      <c r="BC13" s="7">
        <f t="shared" si="6"/>
        <v>8.3220273008000021</v>
      </c>
      <c r="BD13" s="8">
        <f t="shared" si="7"/>
        <v>4493.63584439432</v>
      </c>
      <c r="BF13" s="12">
        <f t="shared" si="8"/>
        <v>3.495585440000001</v>
      </c>
      <c r="BG13" s="13">
        <f t="shared" si="9"/>
        <v>5193.3370007150997</v>
      </c>
      <c r="BI13">
        <v>53</v>
      </c>
      <c r="BJ13" t="s">
        <v>39</v>
      </c>
      <c r="BK13" s="2">
        <v>45224.505127314813</v>
      </c>
      <c r="BL13">
        <v>125</v>
      </c>
      <c r="BM13" t="s">
        <v>13</v>
      </c>
      <c r="BN13">
        <v>0</v>
      </c>
      <c r="BO13">
        <v>2.8380000000000001</v>
      </c>
      <c r="BP13" s="3">
        <v>1422605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45224.526342592595</v>
      </c>
      <c r="D14">
        <v>225</v>
      </c>
      <c r="E14" t="s">
        <v>13</v>
      </c>
      <c r="F14">
        <v>0</v>
      </c>
      <c r="G14">
        <v>6.0380000000000003</v>
      </c>
      <c r="H14" s="3">
        <v>5140</v>
      </c>
      <c r="I14">
        <v>4.0000000000000001E-3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45224.526342592595</v>
      </c>
      <c r="R14">
        <v>225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45224.526342592595</v>
      </c>
      <c r="AF14">
        <v>225</v>
      </c>
      <c r="AG14" t="s">
        <v>13</v>
      </c>
      <c r="AH14">
        <v>0</v>
      </c>
      <c r="AI14">
        <v>12.18</v>
      </c>
      <c r="AJ14" s="3">
        <v>22127</v>
      </c>
      <c r="AK14">
        <v>5.8550000000000004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2.4944839999999999</v>
      </c>
      <c r="AU14" s="13">
        <f t="shared" si="1"/>
        <v>5153.9595567631004</v>
      </c>
      <c r="AW14" s="6">
        <f t="shared" si="2"/>
        <v>10.094116499999998</v>
      </c>
      <c r="AX14" s="15">
        <f t="shared" si="3"/>
        <v>4106.4433488226705</v>
      </c>
      <c r="AZ14" s="14">
        <f t="shared" si="4"/>
        <v>11.404204180000001</v>
      </c>
      <c r="BA14" s="16">
        <f t="shared" si="5"/>
        <v>4218.8634368624607</v>
      </c>
      <c r="BC14" s="7">
        <f t="shared" si="6"/>
        <v>6.3251538800000002</v>
      </c>
      <c r="BD14" s="8">
        <f t="shared" si="7"/>
        <v>4457.45620262792</v>
      </c>
      <c r="BF14" s="12">
        <f t="shared" si="8"/>
        <v>2.4944839999999999</v>
      </c>
      <c r="BG14" s="13">
        <f t="shared" si="9"/>
        <v>5153.9595567631004</v>
      </c>
      <c r="BI14">
        <v>54</v>
      </c>
      <c r="BJ14" t="s">
        <v>40</v>
      </c>
      <c r="BK14" s="2">
        <v>45224.526342592595</v>
      </c>
      <c r="BL14">
        <v>225</v>
      </c>
      <c r="BM14" t="s">
        <v>13</v>
      </c>
      <c r="BN14">
        <v>0</v>
      </c>
      <c r="BO14">
        <v>2.8650000000000002</v>
      </c>
      <c r="BP14" s="3">
        <v>864346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45224.547546296293</v>
      </c>
      <c r="D15">
        <v>108</v>
      </c>
      <c r="E15" t="s">
        <v>13</v>
      </c>
      <c r="F15">
        <v>0</v>
      </c>
      <c r="G15">
        <v>6.0350000000000001</v>
      </c>
      <c r="H15" s="3">
        <v>5306</v>
      </c>
      <c r="I15">
        <v>4.0000000000000001E-3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45224.547546296293</v>
      </c>
      <c r="R15">
        <v>108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45224.547546296293</v>
      </c>
      <c r="AF15">
        <v>108</v>
      </c>
      <c r="AG15" t="s">
        <v>13</v>
      </c>
      <c r="AH15">
        <v>0</v>
      </c>
      <c r="AI15">
        <v>12.166</v>
      </c>
      <c r="AJ15" s="3">
        <v>22451</v>
      </c>
      <c r="AK15">
        <v>5.9429999999999996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2.6398734400000006</v>
      </c>
      <c r="AU15" s="13">
        <f t="shared" si="1"/>
        <v>5226.4279804038997</v>
      </c>
      <c r="AW15" s="6">
        <f t="shared" si="2"/>
        <v>10.579994764999999</v>
      </c>
      <c r="AX15" s="15">
        <f t="shared" si="3"/>
        <v>4165.60634463923</v>
      </c>
      <c r="AZ15" s="14">
        <f t="shared" si="4"/>
        <v>11.938334793799999</v>
      </c>
      <c r="BA15" s="16">
        <f t="shared" si="5"/>
        <v>4280.5773892597399</v>
      </c>
      <c r="BC15" s="7">
        <f t="shared" si="6"/>
        <v>6.7157027108000005</v>
      </c>
      <c r="BD15" s="8">
        <f t="shared" si="7"/>
        <v>4524.05841032648</v>
      </c>
      <c r="BF15" s="12">
        <f t="shared" si="8"/>
        <v>2.6398734400000006</v>
      </c>
      <c r="BG15" s="13">
        <f t="shared" si="9"/>
        <v>5226.4279804038997</v>
      </c>
      <c r="BI15">
        <v>55</v>
      </c>
      <c r="BJ15" t="s">
        <v>41</v>
      </c>
      <c r="BK15" s="2">
        <v>45224.547546296293</v>
      </c>
      <c r="BL15">
        <v>108</v>
      </c>
      <c r="BM15" t="s">
        <v>13</v>
      </c>
      <c r="BN15">
        <v>0</v>
      </c>
      <c r="BO15">
        <v>2.8580000000000001</v>
      </c>
      <c r="BP15" s="3">
        <v>880860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45224.568761574075</v>
      </c>
      <c r="D16">
        <v>229</v>
      </c>
      <c r="E16" t="s">
        <v>13</v>
      </c>
      <c r="F16">
        <v>0</v>
      </c>
      <c r="G16">
        <v>6.0069999999999997</v>
      </c>
      <c r="H16" s="3">
        <v>2893131</v>
      </c>
      <c r="I16">
        <v>6.23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45224.568761574075</v>
      </c>
      <c r="R16">
        <v>229</v>
      </c>
      <c r="S16" t="s">
        <v>13</v>
      </c>
      <c r="T16">
        <v>0</v>
      </c>
      <c r="U16">
        <v>5.9610000000000003</v>
      </c>
      <c r="V16" s="3">
        <v>22609</v>
      </c>
      <c r="W16">
        <v>5.774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45224.568761574075</v>
      </c>
      <c r="AF16">
        <v>229</v>
      </c>
      <c r="AG16" t="s">
        <v>13</v>
      </c>
      <c r="AH16">
        <v>0</v>
      </c>
      <c r="AI16">
        <v>12.134</v>
      </c>
      <c r="AJ16" s="3">
        <v>40095</v>
      </c>
      <c r="AK16">
        <v>10.7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5611.0882901132063</v>
      </c>
      <c r="AU16" s="13">
        <f t="shared" si="1"/>
        <v>9028.2295236975006</v>
      </c>
      <c r="AW16" s="6">
        <f t="shared" si="2"/>
        <v>4854.6282832040861</v>
      </c>
      <c r="AX16" s="15">
        <f t="shared" si="3"/>
        <v>7367.5333815007498</v>
      </c>
      <c r="AZ16" s="14">
        <f t="shared" si="4"/>
        <v>6072.7884806983311</v>
      </c>
      <c r="BA16" s="16">
        <f t="shared" si="5"/>
        <v>7636.1662772535001</v>
      </c>
      <c r="BC16" s="7">
        <f t="shared" si="6"/>
        <v>5803.57748584622</v>
      </c>
      <c r="BD16" s="8">
        <f t="shared" si="7"/>
        <v>8142.9103176819999</v>
      </c>
      <c r="BF16" s="12">
        <f t="shared" si="8"/>
        <v>5611.0882901132063</v>
      </c>
      <c r="BG16" s="13">
        <f t="shared" si="9"/>
        <v>9028.2295236975006</v>
      </c>
      <c r="BI16">
        <v>56</v>
      </c>
      <c r="BJ16" t="s">
        <v>42</v>
      </c>
      <c r="BK16" s="2">
        <v>45224.568761574075</v>
      </c>
      <c r="BL16">
        <v>229</v>
      </c>
      <c r="BM16" t="s">
        <v>13</v>
      </c>
      <c r="BN16">
        <v>0</v>
      </c>
      <c r="BO16">
        <v>2.871</v>
      </c>
      <c r="BP16" s="3">
        <v>741486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45224.589965277781</v>
      </c>
      <c r="D17">
        <v>325</v>
      </c>
      <c r="E17" t="s">
        <v>13</v>
      </c>
      <c r="F17">
        <v>0</v>
      </c>
      <c r="G17">
        <v>6.0380000000000003</v>
      </c>
      <c r="H17" s="3">
        <v>4510</v>
      </c>
      <c r="I17">
        <v>2E-3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45224.589965277781</v>
      </c>
      <c r="R17">
        <v>325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45224.589965277781</v>
      </c>
      <c r="AF17">
        <v>325</v>
      </c>
      <c r="AG17" t="s">
        <v>13</v>
      </c>
      <c r="AH17">
        <v>0</v>
      </c>
      <c r="AI17">
        <v>12.045</v>
      </c>
      <c r="AJ17" s="3">
        <v>150176</v>
      </c>
      <c r="AK17">
        <v>38.466999999999999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2.2135040000000004</v>
      </c>
      <c r="AU17" s="13">
        <f t="shared" si="1"/>
        <v>34499.184413081603</v>
      </c>
      <c r="AW17" s="6">
        <f t="shared" si="2"/>
        <v>8.2607771250000006</v>
      </c>
      <c r="AX17" s="15">
        <f t="shared" si="3"/>
        <v>26461.819199636484</v>
      </c>
      <c r="AZ17" s="14">
        <f t="shared" si="4"/>
        <v>9.348021205000002</v>
      </c>
      <c r="BA17" s="16">
        <f t="shared" si="5"/>
        <v>28343.084168330239</v>
      </c>
      <c r="BC17" s="7">
        <f t="shared" si="6"/>
        <v>4.9158155300000006</v>
      </c>
      <c r="BD17" s="8">
        <f t="shared" si="7"/>
        <v>30362.13095349248</v>
      </c>
      <c r="BF17" s="12">
        <f t="shared" si="8"/>
        <v>2.2135040000000004</v>
      </c>
      <c r="BG17" s="13">
        <f t="shared" si="9"/>
        <v>34499.184413081603</v>
      </c>
      <c r="BI17">
        <v>57</v>
      </c>
      <c r="BJ17" t="s">
        <v>43</v>
      </c>
      <c r="BK17" s="2">
        <v>45224.589965277781</v>
      </c>
      <c r="BL17">
        <v>325</v>
      </c>
      <c r="BM17" t="s">
        <v>13</v>
      </c>
      <c r="BN17">
        <v>0</v>
      </c>
      <c r="BO17">
        <v>2.8639999999999999</v>
      </c>
      <c r="BP17" s="3">
        <v>796342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45224.611168981479</v>
      </c>
      <c r="D18">
        <v>302</v>
      </c>
      <c r="E18" t="s">
        <v>13</v>
      </c>
      <c r="F18">
        <v>0</v>
      </c>
      <c r="G18">
        <v>6.0350000000000001</v>
      </c>
      <c r="H18" s="3">
        <v>5407</v>
      </c>
      <c r="I18">
        <v>4.0000000000000001E-3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45224.611168981479</v>
      </c>
      <c r="R18">
        <v>302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45224.611168981479</v>
      </c>
      <c r="AF18">
        <v>302</v>
      </c>
      <c r="AG18" t="s">
        <v>13</v>
      </c>
      <c r="AH18">
        <v>0</v>
      </c>
      <c r="AI18">
        <v>12.172000000000001</v>
      </c>
      <c r="AJ18" s="3">
        <v>18698</v>
      </c>
      <c r="AK18">
        <v>4.9189999999999996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2.7428954599999997</v>
      </c>
      <c r="AU18" s="13">
        <f t="shared" si="1"/>
        <v>4381.1325054556</v>
      </c>
      <c r="AW18" s="6">
        <f t="shared" si="2"/>
        <v>10.876192541249999</v>
      </c>
      <c r="AX18" s="15">
        <f t="shared" si="3"/>
        <v>3479.4938536449204</v>
      </c>
      <c r="AZ18" s="14">
        <f t="shared" si="4"/>
        <v>12.261755140449999</v>
      </c>
      <c r="BA18" s="16">
        <f t="shared" si="5"/>
        <v>3565.5148567829601</v>
      </c>
      <c r="BC18" s="7">
        <f t="shared" si="6"/>
        <v>6.9572440997000005</v>
      </c>
      <c r="BD18" s="8">
        <f t="shared" si="7"/>
        <v>3752.2544199939202</v>
      </c>
      <c r="BF18" s="12">
        <f t="shared" si="8"/>
        <v>2.7428954599999997</v>
      </c>
      <c r="BG18" s="13">
        <f t="shared" si="9"/>
        <v>4381.1325054556</v>
      </c>
      <c r="BI18">
        <v>58</v>
      </c>
      <c r="BJ18" t="s">
        <v>44</v>
      </c>
      <c r="BK18" s="2">
        <v>45224.611168981479</v>
      </c>
      <c r="BL18">
        <v>302</v>
      </c>
      <c r="BM18" t="s">
        <v>13</v>
      </c>
      <c r="BN18">
        <v>0</v>
      </c>
      <c r="BO18">
        <v>2.8660000000000001</v>
      </c>
      <c r="BP18" s="3">
        <v>770648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45224.632395833331</v>
      </c>
      <c r="D19">
        <v>376</v>
      </c>
      <c r="E19" t="s">
        <v>13</v>
      </c>
      <c r="F19">
        <v>0</v>
      </c>
      <c r="G19">
        <v>6.0579999999999998</v>
      </c>
      <c r="H19" s="3">
        <v>2907</v>
      </c>
      <c r="I19">
        <v>-1E-3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45224.632395833331</v>
      </c>
      <c r="R19">
        <v>376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45224.632395833331</v>
      </c>
      <c r="AF19">
        <v>376</v>
      </c>
      <c r="AG19" t="s">
        <v>13</v>
      </c>
      <c r="AH19">
        <v>0</v>
      </c>
      <c r="AI19">
        <v>11.994999999999999</v>
      </c>
      <c r="AJ19" s="3">
        <v>217893</v>
      </c>
      <c r="AK19">
        <v>54.195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3.4314954600000007</v>
      </c>
      <c r="AU19" s="13">
        <f t="shared" si="1"/>
        <v>50253.272098535905</v>
      </c>
      <c r="AW19" s="6">
        <f t="shared" si="2"/>
        <v>3.6720112912499996</v>
      </c>
      <c r="AX19" s="15">
        <f t="shared" si="3"/>
        <v>37452.038347386275</v>
      </c>
      <c r="AZ19" s="14">
        <f t="shared" si="4"/>
        <v>3.9087458904499996</v>
      </c>
      <c r="BA19" s="16">
        <f t="shared" si="5"/>
        <v>40885.301735359266</v>
      </c>
      <c r="BC19" s="7">
        <f t="shared" si="6"/>
        <v>1.8499335997000002</v>
      </c>
      <c r="BD19" s="8">
        <f t="shared" si="7"/>
        <v>43723.160886861522</v>
      </c>
      <c r="BF19" s="12">
        <f t="shared" si="8"/>
        <v>3.4314954600000007</v>
      </c>
      <c r="BG19" s="13">
        <f t="shared" si="9"/>
        <v>50253.272098535905</v>
      </c>
      <c r="BI19">
        <v>59</v>
      </c>
      <c r="BJ19" t="s">
        <v>45</v>
      </c>
      <c r="BK19" s="2">
        <v>45224.632395833331</v>
      </c>
      <c r="BL19">
        <v>376</v>
      </c>
      <c r="BM19" t="s">
        <v>13</v>
      </c>
      <c r="BN19">
        <v>0</v>
      </c>
      <c r="BO19">
        <v>2.8620000000000001</v>
      </c>
      <c r="BP19" s="3">
        <v>853471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45224.653599537036</v>
      </c>
      <c r="D20">
        <v>332</v>
      </c>
      <c r="E20" t="s">
        <v>13</v>
      </c>
      <c r="F20">
        <v>0</v>
      </c>
      <c r="G20">
        <v>6.0609999999999999</v>
      </c>
      <c r="H20" s="3">
        <v>2939</v>
      </c>
      <c r="I20">
        <v>-1E-3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45224.653599537036</v>
      </c>
      <c r="R20">
        <v>332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45224.653599537036</v>
      </c>
      <c r="AF20">
        <v>332</v>
      </c>
      <c r="AG20" t="s">
        <v>13</v>
      </c>
      <c r="AH20">
        <v>0</v>
      </c>
      <c r="AI20">
        <v>12.055999999999999</v>
      </c>
      <c r="AJ20" s="3">
        <v>145753</v>
      </c>
      <c r="AK20">
        <v>37.408000000000001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3.3800343399999999</v>
      </c>
      <c r="AU20" s="13">
        <f t="shared" si="1"/>
        <v>33457.1410763319</v>
      </c>
      <c r="AW20" s="6">
        <f t="shared" si="2"/>
        <v>3.7625465712499988</v>
      </c>
      <c r="AX20" s="15">
        <f t="shared" si="3"/>
        <v>25723.954273945074</v>
      </c>
      <c r="AZ20" s="14">
        <f t="shared" si="4"/>
        <v>4.0202410680499998</v>
      </c>
      <c r="BA20" s="16">
        <f t="shared" si="5"/>
        <v>27518.689184233663</v>
      </c>
      <c r="BC20" s="7">
        <f t="shared" si="6"/>
        <v>1.9038319613000001</v>
      </c>
      <c r="BD20" s="8">
        <f t="shared" si="7"/>
        <v>29481.299827530318</v>
      </c>
      <c r="BF20" s="12">
        <f t="shared" si="8"/>
        <v>3.3800343399999999</v>
      </c>
      <c r="BG20" s="13">
        <f t="shared" si="9"/>
        <v>33457.1410763319</v>
      </c>
      <c r="BI20">
        <v>60</v>
      </c>
      <c r="BJ20" t="s">
        <v>46</v>
      </c>
      <c r="BK20" s="2">
        <v>45224.653599537036</v>
      </c>
      <c r="BL20">
        <v>332</v>
      </c>
      <c r="BM20" t="s">
        <v>13</v>
      </c>
      <c r="BN20">
        <v>0</v>
      </c>
      <c r="BO20">
        <v>2.87</v>
      </c>
      <c r="BP20" s="3">
        <v>806833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45224.674803240741</v>
      </c>
      <c r="D21">
        <v>346</v>
      </c>
      <c r="E21" t="s">
        <v>13</v>
      </c>
      <c r="F21">
        <v>0</v>
      </c>
      <c r="G21">
        <v>6.0629999999999997</v>
      </c>
      <c r="H21" s="3">
        <v>2607</v>
      </c>
      <c r="I21">
        <v>-2E-3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45224.674803240741</v>
      </c>
      <c r="R21">
        <v>346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45224.674803240741</v>
      </c>
      <c r="AF21">
        <v>346</v>
      </c>
      <c r="AG21" t="s">
        <v>13</v>
      </c>
      <c r="AH21">
        <v>0</v>
      </c>
      <c r="AI21">
        <v>12.01</v>
      </c>
      <c r="AJ21" s="3">
        <v>207455</v>
      </c>
      <c r="AK21">
        <v>51.828000000000003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3.9677274600000008</v>
      </c>
      <c r="AU21" s="13">
        <f t="shared" si="1"/>
        <v>47849.366599677494</v>
      </c>
      <c r="AW21" s="6">
        <f t="shared" si="2"/>
        <v>2.8253595412499992</v>
      </c>
      <c r="AX21" s="15">
        <f t="shared" si="3"/>
        <v>35795.518290140753</v>
      </c>
      <c r="AZ21" s="14">
        <f t="shared" si="4"/>
        <v>2.85770678045</v>
      </c>
      <c r="BA21" s="16">
        <f t="shared" si="5"/>
        <v>38961.7469975735</v>
      </c>
      <c r="BC21" s="7">
        <f t="shared" si="6"/>
        <v>1.3591083397000003</v>
      </c>
      <c r="BD21" s="8">
        <f t="shared" si="7"/>
        <v>41678.929534322</v>
      </c>
      <c r="BF21" s="12">
        <f t="shared" si="8"/>
        <v>3.9677274600000008</v>
      </c>
      <c r="BG21" s="13">
        <f t="shared" si="9"/>
        <v>47849.366599677494</v>
      </c>
      <c r="BI21">
        <v>61</v>
      </c>
      <c r="BJ21" t="s">
        <v>47</v>
      </c>
      <c r="BK21" s="2">
        <v>45224.674803240741</v>
      </c>
      <c r="BL21">
        <v>346</v>
      </c>
      <c r="BM21" t="s">
        <v>13</v>
      </c>
      <c r="BN21">
        <v>0</v>
      </c>
      <c r="BO21">
        <v>2.87</v>
      </c>
      <c r="BP21" s="3">
        <v>832191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45224.69604166667</v>
      </c>
      <c r="D22">
        <v>405</v>
      </c>
      <c r="E22" t="s">
        <v>13</v>
      </c>
      <c r="F22">
        <v>0</v>
      </c>
      <c r="G22">
        <v>6.0380000000000003</v>
      </c>
      <c r="H22" s="3">
        <v>5596</v>
      </c>
      <c r="I22">
        <v>5.0000000000000001E-3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45224.69604166667</v>
      </c>
      <c r="R22">
        <v>405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45224.69604166667</v>
      </c>
      <c r="AF22">
        <v>405</v>
      </c>
      <c r="AG22" t="s">
        <v>13</v>
      </c>
      <c r="AH22">
        <v>0</v>
      </c>
      <c r="AI22">
        <v>12.177</v>
      </c>
      <c r="AJ22" s="3">
        <v>26765</v>
      </c>
      <c r="AK22">
        <v>7.1150000000000002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2.9652766400000008</v>
      </c>
      <c r="AU22" s="13">
        <f t="shared" si="1"/>
        <v>6182.2058208774997</v>
      </c>
      <c r="AW22" s="6">
        <f t="shared" si="2"/>
        <v>11.431628339999998</v>
      </c>
      <c r="AX22" s="15">
        <f t="shared" si="3"/>
        <v>4952.0947548267504</v>
      </c>
      <c r="AZ22" s="14">
        <f t="shared" si="4"/>
        <v>12.863791232800001</v>
      </c>
      <c r="BA22" s="16">
        <f t="shared" si="5"/>
        <v>5101.9619014414993</v>
      </c>
      <c r="BC22" s="7">
        <f t="shared" si="6"/>
        <v>7.4172012848000008</v>
      </c>
      <c r="BD22" s="8">
        <f t="shared" si="7"/>
        <v>5410.3438594580002</v>
      </c>
      <c r="BF22" s="12">
        <f t="shared" si="8"/>
        <v>2.9652766400000008</v>
      </c>
      <c r="BG22" s="13">
        <f t="shared" si="9"/>
        <v>6182.2058208774997</v>
      </c>
      <c r="BI22">
        <v>62</v>
      </c>
      <c r="BJ22" t="s">
        <v>48</v>
      </c>
      <c r="BK22" s="2">
        <v>45224.69604166667</v>
      </c>
      <c r="BL22">
        <v>405</v>
      </c>
      <c r="BM22" t="s">
        <v>13</v>
      </c>
      <c r="BN22">
        <v>0</v>
      </c>
      <c r="BO22">
        <v>2.863</v>
      </c>
      <c r="BP22" s="3">
        <v>831078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45224.717280092591</v>
      </c>
      <c r="D23">
        <v>68</v>
      </c>
      <c r="E23" t="s">
        <v>13</v>
      </c>
      <c r="F23">
        <v>0</v>
      </c>
      <c r="G23">
        <v>6.032</v>
      </c>
      <c r="H23" s="3">
        <v>7869</v>
      </c>
      <c r="I23">
        <v>8.9999999999999993E-3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45224.717280092591</v>
      </c>
      <c r="R23">
        <v>68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45224.717280092591</v>
      </c>
      <c r="AF23">
        <v>68</v>
      </c>
      <c r="AG23" t="s">
        <v>13</v>
      </c>
      <c r="AH23">
        <v>0</v>
      </c>
      <c r="AI23">
        <v>12.180999999999999</v>
      </c>
      <c r="AJ23" s="3">
        <v>18037</v>
      </c>
      <c r="AK23">
        <v>4.7380000000000004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8.6616419400000044</v>
      </c>
      <c r="AU23" s="13">
        <f t="shared" si="1"/>
        <v>4230.9234503991001</v>
      </c>
      <c r="AW23" s="6">
        <f t="shared" si="2"/>
        <v>18.230469671249999</v>
      </c>
      <c r="AX23" s="15">
        <f t="shared" si="3"/>
        <v>3358.4686244278701</v>
      </c>
      <c r="AZ23" s="14">
        <f t="shared" si="4"/>
        <v>19.779855720049998</v>
      </c>
      <c r="BA23" s="16">
        <f t="shared" si="5"/>
        <v>3439.5264794200602</v>
      </c>
      <c r="BC23" s="7">
        <f t="shared" si="6"/>
        <v>13.7619727933</v>
      </c>
      <c r="BD23" s="8">
        <f t="shared" si="7"/>
        <v>3616.2453924231199</v>
      </c>
      <c r="BF23" s="12">
        <f t="shared" si="8"/>
        <v>8.6616419400000044</v>
      </c>
      <c r="BG23" s="13">
        <f t="shared" si="9"/>
        <v>4230.9234503991001</v>
      </c>
      <c r="BI23">
        <v>63</v>
      </c>
      <c r="BJ23" t="s">
        <v>49</v>
      </c>
      <c r="BK23" s="2">
        <v>45224.717280092591</v>
      </c>
      <c r="BL23">
        <v>68</v>
      </c>
      <c r="BM23" t="s">
        <v>13</v>
      </c>
      <c r="BN23">
        <v>0</v>
      </c>
      <c r="BO23">
        <v>2.8639999999999999</v>
      </c>
      <c r="BP23" s="3">
        <v>826056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45224.738506944443</v>
      </c>
      <c r="D24">
        <v>325</v>
      </c>
      <c r="E24" t="s">
        <v>13</v>
      </c>
      <c r="F24">
        <v>0</v>
      </c>
      <c r="G24">
        <v>6.0359999999999996</v>
      </c>
      <c r="H24" s="3">
        <v>7381</v>
      </c>
      <c r="I24">
        <v>8.0000000000000002E-3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45224.738506944443</v>
      </c>
      <c r="R24">
        <v>325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45224.738506944443</v>
      </c>
      <c r="AF24">
        <v>325</v>
      </c>
      <c r="AG24" t="s">
        <v>13</v>
      </c>
      <c r="AH24">
        <v>0</v>
      </c>
      <c r="AI24">
        <v>12.180999999999999</v>
      </c>
      <c r="AJ24" s="3">
        <v>18507</v>
      </c>
      <c r="AK24">
        <v>4.867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6.9682819400000025</v>
      </c>
      <c r="AU24" s="13">
        <f t="shared" si="1"/>
        <v>4337.7696227510996</v>
      </c>
      <c r="AW24" s="6">
        <f t="shared" si="2"/>
        <v>16.752287171249996</v>
      </c>
      <c r="AX24" s="15">
        <f t="shared" si="3"/>
        <v>3444.5285069942702</v>
      </c>
      <c r="AZ24" s="14">
        <f t="shared" si="4"/>
        <v>18.345495620049999</v>
      </c>
      <c r="BA24" s="16">
        <f t="shared" si="5"/>
        <v>3529.1112028632601</v>
      </c>
      <c r="BC24" s="7">
        <f t="shared" si="6"/>
        <v>12.273218993300002</v>
      </c>
      <c r="BD24" s="8">
        <f t="shared" si="7"/>
        <v>3712.9560690695198</v>
      </c>
      <c r="BF24" s="12">
        <f t="shared" si="8"/>
        <v>6.9682819400000025</v>
      </c>
      <c r="BG24" s="13">
        <f t="shared" si="9"/>
        <v>4337.7696227510996</v>
      </c>
      <c r="BI24">
        <v>64</v>
      </c>
      <c r="BJ24" t="s">
        <v>50</v>
      </c>
      <c r="BK24" s="2">
        <v>45224.738506944443</v>
      </c>
      <c r="BL24">
        <v>325</v>
      </c>
      <c r="BM24" t="s">
        <v>13</v>
      </c>
      <c r="BN24">
        <v>0</v>
      </c>
      <c r="BO24">
        <v>2.863</v>
      </c>
      <c r="BP24" s="3">
        <v>842838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45224.759722222225</v>
      </c>
      <c r="D25">
        <v>408</v>
      </c>
      <c r="E25" t="s">
        <v>13</v>
      </c>
      <c r="F25">
        <v>0</v>
      </c>
      <c r="G25">
        <v>6.0469999999999997</v>
      </c>
      <c r="H25" s="3">
        <v>4872</v>
      </c>
      <c r="I25">
        <v>3.0000000000000001E-3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45224.759722222225</v>
      </c>
      <c r="R25">
        <v>408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45224.759722222225</v>
      </c>
      <c r="AF25">
        <v>408</v>
      </c>
      <c r="AG25" t="s">
        <v>13</v>
      </c>
      <c r="AH25">
        <v>0</v>
      </c>
      <c r="AI25">
        <v>12.183999999999999</v>
      </c>
      <c r="AJ25" s="3">
        <v>24497</v>
      </c>
      <c r="AK25">
        <v>6.5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2.3225673600000007</v>
      </c>
      <c r="AU25" s="13">
        <f t="shared" si="1"/>
        <v>5681.8410175950994</v>
      </c>
      <c r="AW25" s="6">
        <f t="shared" si="2"/>
        <v>9.3121581599999992</v>
      </c>
      <c r="AX25" s="15">
        <f t="shared" si="3"/>
        <v>4538.9053341250701</v>
      </c>
      <c r="AZ25" s="14">
        <f t="shared" si="4"/>
        <v>10.5351325472</v>
      </c>
      <c r="BA25" s="16">
        <f t="shared" si="5"/>
        <v>4670.2107250736599</v>
      </c>
      <c r="BC25" s="7">
        <f t="shared" si="6"/>
        <v>5.7115293952000012</v>
      </c>
      <c r="BD25" s="8">
        <f t="shared" si="7"/>
        <v>4944.51527121032</v>
      </c>
      <c r="BF25" s="12">
        <f t="shared" si="8"/>
        <v>2.3225673600000007</v>
      </c>
      <c r="BG25" s="13">
        <f t="shared" si="9"/>
        <v>5681.8410175950994</v>
      </c>
      <c r="BI25">
        <v>65</v>
      </c>
      <c r="BJ25" t="s">
        <v>51</v>
      </c>
      <c r="BK25" s="2">
        <v>45224.759722222225</v>
      </c>
      <c r="BL25">
        <v>408</v>
      </c>
      <c r="BM25" t="s">
        <v>13</v>
      </c>
      <c r="BN25">
        <v>0</v>
      </c>
      <c r="BO25">
        <v>2.875</v>
      </c>
      <c r="BP25" s="3">
        <v>782420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45224.780925925923</v>
      </c>
      <c r="D26">
        <v>387</v>
      </c>
      <c r="E26" t="s">
        <v>13</v>
      </c>
      <c r="F26">
        <v>0</v>
      </c>
      <c r="G26">
        <v>6.0369999999999999</v>
      </c>
      <c r="H26" s="3">
        <v>5830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45224.780925925923</v>
      </c>
      <c r="R26">
        <v>387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45224.780925925923</v>
      </c>
      <c r="AF26">
        <v>387</v>
      </c>
      <c r="AG26" t="s">
        <v>13</v>
      </c>
      <c r="AH26">
        <v>0</v>
      </c>
      <c r="AI26">
        <v>12.183999999999999</v>
      </c>
      <c r="AJ26" s="3">
        <v>18512</v>
      </c>
      <c r="AK26">
        <v>4.8680000000000003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3.294056000000003</v>
      </c>
      <c r="AU26" s="13">
        <f t="shared" si="1"/>
        <v>4338.9052009215993</v>
      </c>
      <c r="AW26" s="6">
        <f t="shared" si="2"/>
        <v>12.121414124999999</v>
      </c>
      <c r="AX26" s="15">
        <f t="shared" si="3"/>
        <v>3445.4438885811201</v>
      </c>
      <c r="AZ26" s="14">
        <f t="shared" si="4"/>
        <v>13.603433245000002</v>
      </c>
      <c r="BA26" s="16">
        <f t="shared" si="5"/>
        <v>3530.0641932185599</v>
      </c>
      <c r="BC26" s="7">
        <f t="shared" si="6"/>
        <v>8.0010541699999997</v>
      </c>
      <c r="BD26" s="8">
        <f t="shared" si="7"/>
        <v>3713.9848454451198</v>
      </c>
      <c r="BF26" s="12">
        <f t="shared" si="8"/>
        <v>3.294056000000003</v>
      </c>
      <c r="BG26" s="13">
        <f t="shared" si="9"/>
        <v>4338.9052009215993</v>
      </c>
      <c r="BI26">
        <v>66</v>
      </c>
      <c r="BJ26" t="s">
        <v>52</v>
      </c>
      <c r="BK26" s="2">
        <v>45224.780925925923</v>
      </c>
      <c r="BL26">
        <v>387</v>
      </c>
      <c r="BM26" t="s">
        <v>13</v>
      </c>
      <c r="BN26">
        <v>0</v>
      </c>
      <c r="BO26">
        <v>2.8650000000000002</v>
      </c>
      <c r="BP26" s="3">
        <v>829048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45224.802129629628</v>
      </c>
      <c r="D27">
        <v>153</v>
      </c>
      <c r="E27" t="s">
        <v>13</v>
      </c>
      <c r="F27">
        <v>0</v>
      </c>
      <c r="G27">
        <v>6.0250000000000004</v>
      </c>
      <c r="H27" s="3">
        <v>165675</v>
      </c>
      <c r="I27">
        <v>0.34799999999999998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45224.802129629628</v>
      </c>
      <c r="R27">
        <v>153</v>
      </c>
      <c r="S27" t="s">
        <v>13</v>
      </c>
      <c r="T27">
        <v>0</v>
      </c>
      <c r="U27">
        <v>5.9489999999999998</v>
      </c>
      <c r="V27" s="3">
        <v>974</v>
      </c>
      <c r="W27">
        <v>0.218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45224.802129629628</v>
      </c>
      <c r="AF27">
        <v>153</v>
      </c>
      <c r="AG27" t="s">
        <v>13</v>
      </c>
      <c r="AH27">
        <v>0</v>
      </c>
      <c r="AI27">
        <v>12.111000000000001</v>
      </c>
      <c r="AJ27" s="3">
        <v>93980</v>
      </c>
      <c r="AK27">
        <v>24.673999999999999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450.443204729375</v>
      </c>
      <c r="AU27" s="13">
        <f t="shared" si="1"/>
        <v>21140.607367640001</v>
      </c>
      <c r="AW27" s="6">
        <f t="shared" si="2"/>
        <v>498.45214956887497</v>
      </c>
      <c r="AX27" s="15">
        <f t="shared" si="3"/>
        <v>16904.322270092001</v>
      </c>
      <c r="AZ27" s="14">
        <f t="shared" si="4"/>
        <v>432.82403693993751</v>
      </c>
      <c r="BA27" s="16">
        <f t="shared" si="5"/>
        <v>17821.505771096003</v>
      </c>
      <c r="BC27" s="7">
        <f t="shared" si="6"/>
        <v>384.32422151896242</v>
      </c>
      <c r="BD27" s="8">
        <f t="shared" si="7"/>
        <v>19096.567224991999</v>
      </c>
      <c r="BF27" s="12">
        <f t="shared" si="8"/>
        <v>450.443204729375</v>
      </c>
      <c r="BG27" s="13">
        <f t="shared" si="9"/>
        <v>21140.607367640001</v>
      </c>
      <c r="BI27">
        <v>67</v>
      </c>
      <c r="BJ27" t="s">
        <v>53</v>
      </c>
      <c r="BK27" s="2">
        <v>45224.802129629628</v>
      </c>
      <c r="BL27">
        <v>153</v>
      </c>
      <c r="BM27" t="s">
        <v>13</v>
      </c>
      <c r="BN27">
        <v>0</v>
      </c>
      <c r="BO27">
        <v>2.86</v>
      </c>
      <c r="BP27" s="3">
        <v>1040466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45224.823344907411</v>
      </c>
      <c r="D28">
        <v>377</v>
      </c>
      <c r="E28" t="s">
        <v>13</v>
      </c>
      <c r="F28">
        <v>0</v>
      </c>
      <c r="G28">
        <v>6.04</v>
      </c>
      <c r="H28" s="3">
        <v>5262</v>
      </c>
      <c r="I28">
        <v>4.0000000000000001E-3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45224.823344907411</v>
      </c>
      <c r="R28">
        <v>377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45224.823344907411</v>
      </c>
      <c r="AF28">
        <v>377</v>
      </c>
      <c r="AG28" t="s">
        <v>13</v>
      </c>
      <c r="AH28">
        <v>0</v>
      </c>
      <c r="AI28">
        <v>12.19</v>
      </c>
      <c r="AJ28" s="3">
        <v>18820</v>
      </c>
      <c r="AK28">
        <v>4.952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2.5984377599999995</v>
      </c>
      <c r="AU28" s="13">
        <f t="shared" si="1"/>
        <v>4408.8128463599996</v>
      </c>
      <c r="AW28" s="6">
        <f t="shared" si="2"/>
        <v>10.451093685</v>
      </c>
      <c r="AX28" s="15">
        <f t="shared" si="3"/>
        <v>3501.8253430519999</v>
      </c>
      <c r="AZ28" s="14">
        <f t="shared" si="4"/>
        <v>11.7970690802</v>
      </c>
      <c r="BA28" s="16">
        <f t="shared" si="5"/>
        <v>3588.7668315759997</v>
      </c>
      <c r="BC28" s="7">
        <f t="shared" si="6"/>
        <v>6.6114037731999993</v>
      </c>
      <c r="BD28" s="8">
        <f t="shared" si="7"/>
        <v>3777.3550099520003</v>
      </c>
      <c r="BF28" s="12">
        <f t="shared" si="8"/>
        <v>2.5984377599999995</v>
      </c>
      <c r="BG28" s="13">
        <f t="shared" si="9"/>
        <v>4408.8128463599996</v>
      </c>
      <c r="BI28">
        <v>68</v>
      </c>
      <c r="BJ28" t="s">
        <v>54</v>
      </c>
      <c r="BK28" s="2">
        <v>45224.823344907411</v>
      </c>
      <c r="BL28">
        <v>377</v>
      </c>
      <c r="BM28" t="s">
        <v>13</v>
      </c>
      <c r="BN28">
        <v>0</v>
      </c>
      <c r="BO28">
        <v>2.863</v>
      </c>
      <c r="BP28" s="3">
        <v>868523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45224.844548611109</v>
      </c>
      <c r="D29">
        <v>242</v>
      </c>
      <c r="E29" t="s">
        <v>13</v>
      </c>
      <c r="F29">
        <v>0</v>
      </c>
      <c r="G29">
        <v>6.0410000000000004</v>
      </c>
      <c r="H29" s="3">
        <v>5701</v>
      </c>
      <c r="I29">
        <v>5.0000000000000001E-3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45224.844548611109</v>
      </c>
      <c r="R29">
        <v>242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45224.844548611109</v>
      </c>
      <c r="AF29">
        <v>242</v>
      </c>
      <c r="AG29" t="s">
        <v>13</v>
      </c>
      <c r="AH29">
        <v>0</v>
      </c>
      <c r="AI29">
        <v>12.180999999999999</v>
      </c>
      <c r="AJ29" s="3">
        <v>18818</v>
      </c>
      <c r="AK29">
        <v>4.952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3.1054915400000009</v>
      </c>
      <c r="AU29" s="13">
        <f t="shared" si="1"/>
        <v>4408.3591797435993</v>
      </c>
      <c r="AW29" s="6">
        <f t="shared" si="2"/>
        <v>11.740859771249999</v>
      </c>
      <c r="AX29" s="15">
        <f t="shared" si="3"/>
        <v>3501.4592681265203</v>
      </c>
      <c r="AZ29" s="14">
        <f t="shared" si="4"/>
        <v>13.196466812050001</v>
      </c>
      <c r="BA29" s="16">
        <f t="shared" si="5"/>
        <v>3588.3856555637599</v>
      </c>
      <c r="BC29" s="7">
        <f t="shared" si="6"/>
        <v>7.6772184653000011</v>
      </c>
      <c r="BD29" s="8">
        <f t="shared" si="7"/>
        <v>3776.9435309955197</v>
      </c>
      <c r="BF29" s="12">
        <f t="shared" si="8"/>
        <v>3.1054915400000009</v>
      </c>
      <c r="BG29" s="13">
        <f t="shared" si="9"/>
        <v>4408.3591797435993</v>
      </c>
      <c r="BI29">
        <v>69</v>
      </c>
      <c r="BJ29" t="s">
        <v>55</v>
      </c>
      <c r="BK29" s="2">
        <v>45224.844548611109</v>
      </c>
      <c r="BL29">
        <v>242</v>
      </c>
      <c r="BM29" t="s">
        <v>13</v>
      </c>
      <c r="BN29">
        <v>0</v>
      </c>
      <c r="BO29">
        <v>2.8620000000000001</v>
      </c>
      <c r="BP29" s="3">
        <v>884607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45224.86577546296</v>
      </c>
      <c r="D30">
        <v>180</v>
      </c>
      <c r="E30" t="s">
        <v>13</v>
      </c>
      <c r="F30">
        <v>0</v>
      </c>
      <c r="G30">
        <v>6.016</v>
      </c>
      <c r="H30" s="3">
        <v>173947</v>
      </c>
      <c r="I30">
        <v>0.36599999999999999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45224.86577546296</v>
      </c>
      <c r="R30">
        <v>180</v>
      </c>
      <c r="S30" t="s">
        <v>13</v>
      </c>
      <c r="T30">
        <v>0</v>
      </c>
      <c r="U30">
        <v>5.9470000000000001</v>
      </c>
      <c r="V30" s="3">
        <v>1514</v>
      </c>
      <c r="W30">
        <v>0.35699999999999998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45224.86577546296</v>
      </c>
      <c r="AF30">
        <v>180</v>
      </c>
      <c r="AG30" t="s">
        <v>13</v>
      </c>
      <c r="AH30">
        <v>0</v>
      </c>
      <c r="AI30">
        <v>12.102</v>
      </c>
      <c r="AJ30" s="3">
        <v>93170</v>
      </c>
      <c r="AK30">
        <v>24.47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471.18455075820702</v>
      </c>
      <c r="AU30" s="13">
        <f t="shared" si="1"/>
        <v>20946.17045999</v>
      </c>
      <c r="AW30" s="6">
        <f t="shared" si="2"/>
        <v>522.14150750009412</v>
      </c>
      <c r="AX30" s="15">
        <f t="shared" si="3"/>
        <v>16763.663668547004</v>
      </c>
      <c r="AZ30" s="14">
        <f t="shared" si="4"/>
        <v>454.281106139992</v>
      </c>
      <c r="BA30" s="16">
        <f t="shared" si="5"/>
        <v>17669.098648886</v>
      </c>
      <c r="BC30" s="7">
        <f t="shared" si="6"/>
        <v>403.52061221352312</v>
      </c>
      <c r="BD30" s="8">
        <f t="shared" si="7"/>
        <v>18933.008840071998</v>
      </c>
      <c r="BF30" s="12">
        <f t="shared" si="8"/>
        <v>471.18455075820702</v>
      </c>
      <c r="BG30" s="13">
        <f t="shared" si="9"/>
        <v>20946.17045999</v>
      </c>
      <c r="BI30">
        <v>70</v>
      </c>
      <c r="BJ30" t="s">
        <v>56</v>
      </c>
      <c r="BK30" s="2">
        <v>45224.86577546296</v>
      </c>
      <c r="BL30">
        <v>180</v>
      </c>
      <c r="BM30" t="s">
        <v>13</v>
      </c>
      <c r="BN30">
        <v>0</v>
      </c>
      <c r="BO30">
        <v>2.867</v>
      </c>
      <c r="BP30" s="3">
        <v>773973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45224.886990740742</v>
      </c>
      <c r="D31">
        <v>295</v>
      </c>
      <c r="E31" t="s">
        <v>13</v>
      </c>
      <c r="F31">
        <v>0</v>
      </c>
      <c r="G31">
        <v>6.0519999999999996</v>
      </c>
      <c r="H31" s="3">
        <v>3701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45224.886990740742</v>
      </c>
      <c r="R31">
        <v>295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45224.886990740742</v>
      </c>
      <c r="AF31">
        <v>295</v>
      </c>
      <c r="AG31" t="s">
        <v>13</v>
      </c>
      <c r="AH31">
        <v>0</v>
      </c>
      <c r="AI31">
        <v>12.111000000000001</v>
      </c>
      <c r="AJ31" s="3">
        <v>82808</v>
      </c>
      <c r="AK31">
        <v>21.841000000000001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2.4813315400000011</v>
      </c>
      <c r="AU31" s="13">
        <f t="shared" si="1"/>
        <v>18454.0835570624</v>
      </c>
      <c r="AW31" s="6">
        <f t="shared" si="2"/>
        <v>5.9312747712499991</v>
      </c>
      <c r="AX31" s="15">
        <f t="shared" si="3"/>
        <v>14957.008961486721</v>
      </c>
      <c r="AZ31" s="14">
        <f t="shared" si="4"/>
        <v>6.6401586120499996</v>
      </c>
      <c r="BA31" s="16">
        <f t="shared" si="5"/>
        <v>15717.53409931136</v>
      </c>
      <c r="BC31" s="7">
        <f t="shared" si="6"/>
        <v>3.275197265300001</v>
      </c>
      <c r="BD31" s="8">
        <f t="shared" si="7"/>
        <v>16837.71875267072</v>
      </c>
      <c r="BF31" s="12">
        <f t="shared" si="8"/>
        <v>2.4813315400000011</v>
      </c>
      <c r="BG31" s="13">
        <f t="shared" si="9"/>
        <v>18454.0835570624</v>
      </c>
      <c r="BI31">
        <v>71</v>
      </c>
      <c r="BJ31" t="s">
        <v>57</v>
      </c>
      <c r="BK31" s="2">
        <v>45224.886990740742</v>
      </c>
      <c r="BL31">
        <v>295</v>
      </c>
      <c r="BM31" t="s">
        <v>13</v>
      </c>
      <c r="BN31">
        <v>0</v>
      </c>
      <c r="BO31">
        <v>2.859</v>
      </c>
      <c r="BP31" s="3">
        <v>943802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45224.908194444448</v>
      </c>
      <c r="D32">
        <v>301</v>
      </c>
      <c r="E32" t="s">
        <v>13</v>
      </c>
      <c r="F32">
        <v>0</v>
      </c>
      <c r="G32">
        <v>6.06</v>
      </c>
      <c r="H32" s="3">
        <v>3690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45224.908194444448</v>
      </c>
      <c r="R32">
        <v>301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45224.908194444448</v>
      </c>
      <c r="AF32">
        <v>301</v>
      </c>
      <c r="AG32" t="s">
        <v>13</v>
      </c>
      <c r="AH32">
        <v>0</v>
      </c>
      <c r="AI32">
        <v>12.129</v>
      </c>
      <c r="AJ32" s="3">
        <v>77233</v>
      </c>
      <c r="AK32">
        <v>20.414999999999999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2.4898439999999997</v>
      </c>
      <c r="AU32" s="13">
        <f t="shared" si="1"/>
        <v>17109.6482057799</v>
      </c>
      <c r="AW32" s="6">
        <f t="shared" si="2"/>
        <v>5.8997921249999994</v>
      </c>
      <c r="AX32" s="15">
        <f t="shared" si="3"/>
        <v>13979.40914913947</v>
      </c>
      <c r="AZ32" s="14">
        <f t="shared" si="4"/>
        <v>6.6028170050000003</v>
      </c>
      <c r="BA32" s="16">
        <f t="shared" si="5"/>
        <v>14666.10173594086</v>
      </c>
      <c r="BC32" s="7">
        <f t="shared" si="6"/>
        <v>3.2542003300000006</v>
      </c>
      <c r="BD32" s="8">
        <f t="shared" si="7"/>
        <v>15708.135925904719</v>
      </c>
      <c r="BF32" s="12">
        <f t="shared" si="8"/>
        <v>2.4898439999999997</v>
      </c>
      <c r="BG32" s="13">
        <f t="shared" si="9"/>
        <v>17109.6482057799</v>
      </c>
      <c r="BI32">
        <v>72</v>
      </c>
      <c r="BJ32" t="s">
        <v>58</v>
      </c>
      <c r="BK32" s="2">
        <v>45224.908194444448</v>
      </c>
      <c r="BL32">
        <v>301</v>
      </c>
      <c r="BM32" t="s">
        <v>13</v>
      </c>
      <c r="BN32">
        <v>0</v>
      </c>
      <c r="BO32">
        <v>2.8679999999999999</v>
      </c>
      <c r="BP32" s="3">
        <v>894273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45224.929409722223</v>
      </c>
      <c r="D33">
        <v>102</v>
      </c>
      <c r="E33" t="s">
        <v>13</v>
      </c>
      <c r="F33">
        <v>0</v>
      </c>
      <c r="G33">
        <v>6.0220000000000002</v>
      </c>
      <c r="H33" s="3">
        <v>24455</v>
      </c>
      <c r="I33">
        <v>4.4999999999999998E-2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45224.929409722223</v>
      </c>
      <c r="R33">
        <v>102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45224.929409722223</v>
      </c>
      <c r="AF33">
        <v>102</v>
      </c>
      <c r="AG33" t="s">
        <v>13</v>
      </c>
      <c r="AH33">
        <v>0</v>
      </c>
      <c r="AI33">
        <v>12.18</v>
      </c>
      <c r="AJ33" s="3">
        <v>22863</v>
      </c>
      <c r="AK33">
        <v>6.056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63.053444841575001</v>
      </c>
      <c r="AU33" s="13">
        <f t="shared" si="1"/>
        <v>5318.4408816590994</v>
      </c>
      <c r="AW33" s="6">
        <f t="shared" si="2"/>
        <v>76.795229018195016</v>
      </c>
      <c r="AX33" s="15">
        <f t="shared" si="3"/>
        <v>4240.8192684098703</v>
      </c>
      <c r="AZ33" s="14">
        <f t="shared" si="4"/>
        <v>63.955521114677502</v>
      </c>
      <c r="BA33" s="16">
        <f t="shared" si="5"/>
        <v>4359.0482253360597</v>
      </c>
      <c r="BC33" s="7">
        <f t="shared" si="6"/>
        <v>54.902173292606498</v>
      </c>
      <c r="BD33" s="8">
        <f t="shared" si="7"/>
        <v>4608.7423680551192</v>
      </c>
      <c r="BF33" s="12">
        <f t="shared" si="8"/>
        <v>63.053444841575001</v>
      </c>
      <c r="BG33" s="13">
        <f t="shared" si="9"/>
        <v>5318.4408816590994</v>
      </c>
      <c r="BI33">
        <v>73</v>
      </c>
      <c r="BJ33" t="s">
        <v>59</v>
      </c>
      <c r="BK33" s="2">
        <v>45224.929409722223</v>
      </c>
      <c r="BL33">
        <v>102</v>
      </c>
      <c r="BM33" t="s">
        <v>13</v>
      </c>
      <c r="BN33">
        <v>0</v>
      </c>
      <c r="BO33">
        <v>2.863</v>
      </c>
      <c r="BP33" s="3">
        <v>841176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45224.950613425928</v>
      </c>
      <c r="D34">
        <v>71</v>
      </c>
      <c r="E34" t="s">
        <v>13</v>
      </c>
      <c r="F34">
        <v>0</v>
      </c>
      <c r="G34">
        <v>6.0209999999999999</v>
      </c>
      <c r="H34" s="3">
        <v>32092</v>
      </c>
      <c r="I34">
        <v>6.0999999999999999E-2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45224.950613425928</v>
      </c>
      <c r="R34">
        <v>71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45224.950613425928</v>
      </c>
      <c r="AF34">
        <v>71</v>
      </c>
      <c r="AG34" t="s">
        <v>13</v>
      </c>
      <c r="AH34">
        <v>0</v>
      </c>
      <c r="AI34">
        <v>12.179</v>
      </c>
      <c r="AJ34" s="3">
        <v>22624</v>
      </c>
      <c r="AK34">
        <v>5.99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85.611809276271998</v>
      </c>
      <c r="AU34" s="13">
        <f t="shared" si="1"/>
        <v>5265.0833240064003</v>
      </c>
      <c r="AW34" s="6">
        <f t="shared" si="2"/>
        <v>100.43057050608321</v>
      </c>
      <c r="AX34" s="15">
        <f t="shared" si="3"/>
        <v>4197.1910657484796</v>
      </c>
      <c r="AZ34" s="14">
        <f t="shared" si="4"/>
        <v>84.026805517502396</v>
      </c>
      <c r="BA34" s="16">
        <f t="shared" si="5"/>
        <v>4313.5281941862404</v>
      </c>
      <c r="BC34" s="7">
        <f t="shared" si="6"/>
        <v>72.799068138789437</v>
      </c>
      <c r="BD34" s="8">
        <f t="shared" si="7"/>
        <v>4559.61850600448</v>
      </c>
      <c r="BF34" s="12">
        <f t="shared" ref="BF34:BF37" si="10">IF(H34&lt;10000,((H34^2*0.00000054)+(H34*-0.004765)+(12.72)),(IF(H34&lt;200000,((H34^2*-0.000000001577)+(H34*0.003043)+(-10.42)),(IF(H34&lt;8000000,((H34^2*-0.0000000000186)+(H34*0.00194)+(154.1)),((V34^2*-0.00000002)+(V34*0.2565)+(-1032)))))))</f>
        <v>85.611809276271998</v>
      </c>
      <c r="BG34" s="13">
        <f t="shared" ref="BG34:BG37" si="11">IF(AJ34&lt;45000,((-0.0000004561*AJ34^2)+(0.244*AJ34)+(-21.72)),((-0.0000000409*AJ34^2)+(0.2477*AJ34)+(-1777)))</f>
        <v>5265.0833240064003</v>
      </c>
      <c r="BI34">
        <v>74</v>
      </c>
      <c r="BJ34" t="s">
        <v>60</v>
      </c>
      <c r="BK34" s="2">
        <v>45224.950613425928</v>
      </c>
      <c r="BL34">
        <v>71</v>
      </c>
      <c r="BM34" t="s">
        <v>13</v>
      </c>
      <c r="BN34">
        <v>0</v>
      </c>
      <c r="BO34">
        <v>2.8610000000000002</v>
      </c>
      <c r="BP34" s="3">
        <v>883756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45224.971828703703</v>
      </c>
      <c r="D35">
        <v>287</v>
      </c>
      <c r="E35" t="s">
        <v>13</v>
      </c>
      <c r="F35">
        <v>0</v>
      </c>
      <c r="G35">
        <v>6.0309999999999997</v>
      </c>
      <c r="H35" s="3">
        <v>7808</v>
      </c>
      <c r="I35">
        <v>8.9999999999999993E-3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45224.971828703703</v>
      </c>
      <c r="R35">
        <v>287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45224.971828703703</v>
      </c>
      <c r="AF35">
        <v>287</v>
      </c>
      <c r="AG35" t="s">
        <v>13</v>
      </c>
      <c r="AH35">
        <v>0</v>
      </c>
      <c r="AI35">
        <v>12.179</v>
      </c>
      <c r="AJ35" s="3">
        <v>18423</v>
      </c>
      <c r="AK35">
        <v>4.8440000000000003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ref="AT35:AT37" si="12">IF(H35&lt;10000,((H35^2*0.00000054)+(H35*-0.004765)+(12.72)),(IF(H35&lt;200000,((H35^2*-0.000000001577)+(H35*0.003043)+(-10.42)),(IF(H35&lt;8000000,((H35^2*-0.0000000000186)+(H35*0.00194)+(154.1)),((V35^2*-0.00000002)+(V35*0.2565)+(-1032)))))))</f>
        <v>8.4359065600000012</v>
      </c>
      <c r="AU35" s="13">
        <f t="shared" ref="AU35:AU37" si="13">IF(AJ35&lt;45000,((-0.0000004561*AJ35^2)+(0.244*AJ35)+(-21.72)),((-0.0000000409*AJ35^2)+(0.2477*AJ35)+(-1777)))</f>
        <v>4318.6884996830995</v>
      </c>
      <c r="AW35" s="6">
        <f t="shared" si="2"/>
        <v>18.045143359999997</v>
      </c>
      <c r="AX35" s="15">
        <f t="shared" si="3"/>
        <v>3429.1496270666703</v>
      </c>
      <c r="AZ35" s="14">
        <f t="shared" si="4"/>
        <v>19.602070131199998</v>
      </c>
      <c r="BA35" s="16">
        <f t="shared" si="5"/>
        <v>3513.10084333446</v>
      </c>
      <c r="BC35" s="7">
        <f t="shared" si="6"/>
        <v>13.5720939392</v>
      </c>
      <c r="BD35" s="8">
        <f t="shared" si="7"/>
        <v>3695.6724351719199</v>
      </c>
      <c r="BF35" s="12">
        <f t="shared" si="10"/>
        <v>8.4359065600000012</v>
      </c>
      <c r="BG35" s="13">
        <f t="shared" si="11"/>
        <v>4318.6884996830995</v>
      </c>
      <c r="BI35">
        <v>75</v>
      </c>
      <c r="BJ35" t="s">
        <v>61</v>
      </c>
      <c r="BK35" s="2">
        <v>45224.971828703703</v>
      </c>
      <c r="BL35">
        <v>287</v>
      </c>
      <c r="BM35" t="s">
        <v>13</v>
      </c>
      <c r="BN35">
        <v>0</v>
      </c>
      <c r="BO35">
        <v>2.8620000000000001</v>
      </c>
      <c r="BP35" s="3">
        <v>872887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45224.993043981478</v>
      </c>
      <c r="D36">
        <v>289</v>
      </c>
      <c r="E36" t="s">
        <v>13</v>
      </c>
      <c r="F36">
        <v>0</v>
      </c>
      <c r="G36">
        <v>6.05</v>
      </c>
      <c r="H36" s="3">
        <v>4495</v>
      </c>
      <c r="I36">
        <v>2E-3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45224.993043981478</v>
      </c>
      <c r="R36">
        <v>289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45224.993043981478</v>
      </c>
      <c r="AF36">
        <v>289</v>
      </c>
      <c r="AG36" t="s">
        <v>13</v>
      </c>
      <c r="AH36">
        <v>0</v>
      </c>
      <c r="AI36">
        <v>12.194000000000001</v>
      </c>
      <c r="AJ36" s="3">
        <v>17642</v>
      </c>
      <c r="AK36">
        <v>4.63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2"/>
        <v>2.2120385000000002</v>
      </c>
      <c r="AU36" s="13">
        <f t="shared" si="13"/>
        <v>4140.9713611996003</v>
      </c>
      <c r="AW36" s="6">
        <f t="shared" si="2"/>
        <v>8.2173317812499995</v>
      </c>
      <c r="AX36" s="15">
        <f t="shared" si="3"/>
        <v>3286.1202549057202</v>
      </c>
      <c r="AZ36" s="14">
        <f t="shared" si="4"/>
        <v>9.2985038012499999</v>
      </c>
      <c r="BA36" s="16">
        <f t="shared" si="5"/>
        <v>3364.2316349333596</v>
      </c>
      <c r="BC36" s="7">
        <f t="shared" si="6"/>
        <v>4.8836656325000005</v>
      </c>
      <c r="BD36" s="8">
        <f t="shared" si="7"/>
        <v>3534.9585510147203</v>
      </c>
      <c r="BF36" s="12">
        <f t="shared" si="10"/>
        <v>2.2120385000000002</v>
      </c>
      <c r="BG36" s="13">
        <f t="shared" si="11"/>
        <v>4140.9713611996003</v>
      </c>
      <c r="BI36">
        <v>76</v>
      </c>
      <c r="BJ36" t="s">
        <v>62</v>
      </c>
      <c r="BK36" s="2">
        <v>45224.993043981478</v>
      </c>
      <c r="BL36">
        <v>289</v>
      </c>
      <c r="BM36" t="s">
        <v>13</v>
      </c>
      <c r="BN36">
        <v>0</v>
      </c>
      <c r="BO36">
        <v>2.8759999999999999</v>
      </c>
      <c r="BP36" s="3">
        <v>796374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45225.014224537037</v>
      </c>
      <c r="D37">
        <v>122</v>
      </c>
      <c r="E37" t="s">
        <v>13</v>
      </c>
      <c r="F37">
        <v>0</v>
      </c>
      <c r="G37">
        <v>6.0430000000000001</v>
      </c>
      <c r="H37" s="3">
        <v>5143</v>
      </c>
      <c r="I37">
        <v>4.0000000000000001E-3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45225.014224537037</v>
      </c>
      <c r="R37">
        <v>122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45225.014224537037</v>
      </c>
      <c r="AF37">
        <v>122</v>
      </c>
      <c r="AG37" t="s">
        <v>13</v>
      </c>
      <c r="AH37">
        <v>0</v>
      </c>
      <c r="AI37">
        <v>12.177</v>
      </c>
      <c r="AJ37" s="3">
        <v>20977</v>
      </c>
      <c r="AK37">
        <v>5.5419999999999998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2"/>
        <v>2.4968474599999997</v>
      </c>
      <c r="AU37" s="13">
        <f t="shared" si="13"/>
        <v>4895.9682513231</v>
      </c>
      <c r="AW37" s="6">
        <f t="shared" si="2"/>
        <v>10.102887041249998</v>
      </c>
      <c r="AX37" s="15">
        <f t="shared" si="3"/>
        <v>3896.3448326146699</v>
      </c>
      <c r="AZ37" s="14">
        <f t="shared" si="4"/>
        <v>11.413885480449999</v>
      </c>
      <c r="BA37" s="16">
        <f t="shared" si="5"/>
        <v>3999.78943855846</v>
      </c>
      <c r="BC37" s="7">
        <f t="shared" si="6"/>
        <v>6.3321409397000004</v>
      </c>
      <c r="BD37" s="8">
        <f t="shared" si="7"/>
        <v>4221.0162188199201</v>
      </c>
      <c r="BF37" s="12">
        <f t="shared" si="10"/>
        <v>2.4968474599999997</v>
      </c>
      <c r="BG37" s="13">
        <f t="shared" si="11"/>
        <v>4895.9682513231</v>
      </c>
      <c r="BI37">
        <v>77</v>
      </c>
      <c r="BJ37" t="s">
        <v>63</v>
      </c>
      <c r="BK37" s="2">
        <v>45225.014224537037</v>
      </c>
      <c r="BL37">
        <v>122</v>
      </c>
      <c r="BM37" t="s">
        <v>13</v>
      </c>
      <c r="BN37">
        <v>0</v>
      </c>
      <c r="BO37">
        <v>2.863</v>
      </c>
      <c r="BP37" s="3">
        <v>852674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2023-10-26T13:18:05Z</dcterms:modified>
</cp:coreProperties>
</file>