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F6F14E3B-8C25-4C54-9ABD-187ACC92599F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  <sheet name="exetainer CH4 CO2" sheetId="3" r:id="rId2"/>
    <sheet name="serum N2O" sheetId="2" r:id="rId3"/>
  </sheets>
  <calcPr calcId="191029"/>
</workbook>
</file>

<file path=xl/calcChain.xml><?xml version="1.0" encoding="utf-8"?>
<calcChain xmlns="http://schemas.openxmlformats.org/spreadsheetml/2006/main">
  <c r="AT19" i="1" l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BF9" i="3" l="1"/>
  <c r="BG9" i="3"/>
  <c r="BF10" i="3"/>
  <c r="BG10" i="3"/>
  <c r="BF11" i="3"/>
  <c r="BG11" i="3"/>
  <c r="BF12" i="3"/>
  <c r="BG12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T44" i="3"/>
  <c r="AU44" i="3"/>
  <c r="AT45" i="3"/>
  <c r="AU45" i="3"/>
  <c r="AT46" i="3"/>
  <c r="AU46" i="3"/>
  <c r="AT47" i="3"/>
  <c r="AU47" i="3"/>
  <c r="AT48" i="3"/>
  <c r="AU48" i="3"/>
  <c r="AT49" i="3"/>
  <c r="AU49" i="3"/>
  <c r="AT50" i="3"/>
  <c r="AU50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U10" i="3" l="1"/>
  <c r="AU11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AU9" i="3"/>
  <c r="BF13" i="3" l="1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AT11" i="3"/>
  <c r="AT10" i="3"/>
  <c r="AT9" i="3"/>
  <c r="AW13" i="3" l="1"/>
  <c r="AX13" i="3"/>
  <c r="AZ13" i="3"/>
  <c r="BA13" i="3"/>
  <c r="BC13" i="3"/>
  <c r="BD13" i="3"/>
  <c r="AW14" i="3"/>
  <c r="AX14" i="3"/>
  <c r="AZ14" i="3"/>
  <c r="BA14" i="3"/>
  <c r="BC14" i="3"/>
  <c r="BD14" i="3"/>
  <c r="AW15" i="3"/>
  <c r="AX15" i="3"/>
  <c r="AZ15" i="3"/>
  <c r="BA15" i="3"/>
  <c r="BC15" i="3"/>
  <c r="BD15" i="3"/>
  <c r="AW16" i="3"/>
  <c r="AX16" i="3"/>
  <c r="AZ16" i="3"/>
  <c r="BA16" i="3"/>
  <c r="BC16" i="3"/>
  <c r="BD16" i="3"/>
  <c r="AW17" i="3"/>
  <c r="AX17" i="3"/>
  <c r="AZ17" i="3"/>
  <c r="BA17" i="3"/>
  <c r="BC17" i="3"/>
  <c r="BD17" i="3"/>
  <c r="AW18" i="3"/>
  <c r="AX18" i="3"/>
  <c r="AZ18" i="3"/>
  <c r="BA18" i="3"/>
  <c r="BC18" i="3"/>
  <c r="BD18" i="3"/>
  <c r="AW19" i="3"/>
  <c r="AX19" i="3"/>
  <c r="AZ19" i="3"/>
  <c r="BA19" i="3"/>
  <c r="BC19" i="3"/>
  <c r="BD19" i="3"/>
  <c r="AW20" i="3"/>
  <c r="AX20" i="3"/>
  <c r="AZ20" i="3"/>
  <c r="BA20" i="3"/>
  <c r="BC20" i="3"/>
  <c r="BD20" i="3"/>
  <c r="AW21" i="3"/>
  <c r="AX21" i="3"/>
  <c r="AZ21" i="3"/>
  <c r="BA21" i="3"/>
  <c r="BC21" i="3"/>
  <c r="BD21" i="3"/>
  <c r="AW22" i="3"/>
  <c r="AX22" i="3"/>
  <c r="AZ22" i="3"/>
  <c r="BA22" i="3"/>
  <c r="BC22" i="3"/>
  <c r="BD22" i="3"/>
  <c r="AW23" i="3"/>
  <c r="AX23" i="3"/>
  <c r="AZ23" i="3"/>
  <c r="BA23" i="3"/>
  <c r="BC23" i="3"/>
  <c r="BD23" i="3"/>
  <c r="AW24" i="3"/>
  <c r="AX24" i="3"/>
  <c r="AZ24" i="3"/>
  <c r="BA24" i="3"/>
  <c r="BC24" i="3"/>
  <c r="BD24" i="3"/>
  <c r="AW25" i="3"/>
  <c r="AX25" i="3"/>
  <c r="AZ25" i="3"/>
  <c r="BA25" i="3"/>
  <c r="BC25" i="3"/>
  <c r="BD25" i="3"/>
  <c r="AW26" i="3"/>
  <c r="AX26" i="3"/>
  <c r="AZ26" i="3"/>
  <c r="BA26" i="3"/>
  <c r="BC26" i="3"/>
  <c r="BD26" i="3"/>
  <c r="AW27" i="3"/>
  <c r="AX27" i="3"/>
  <c r="AZ27" i="3"/>
  <c r="BA27" i="3"/>
  <c r="BC27" i="3"/>
  <c r="BD27" i="3"/>
  <c r="AW28" i="3"/>
  <c r="AX28" i="3"/>
  <c r="AZ28" i="3"/>
  <c r="BA28" i="3"/>
  <c r="BC28" i="3"/>
  <c r="BD28" i="3"/>
  <c r="AW29" i="3"/>
  <c r="AX29" i="3"/>
  <c r="AZ29" i="3"/>
  <c r="BA29" i="3"/>
  <c r="BC29" i="3"/>
  <c r="BD29" i="3"/>
  <c r="AW30" i="3"/>
  <c r="AX30" i="3"/>
  <c r="AZ30" i="3"/>
  <c r="BA30" i="3"/>
  <c r="BC30" i="3"/>
  <c r="BD30" i="3"/>
  <c r="AW31" i="3"/>
  <c r="AX31" i="3"/>
  <c r="AZ31" i="3"/>
  <c r="BA31" i="3"/>
  <c r="BC31" i="3"/>
  <c r="BD31" i="3"/>
  <c r="AW32" i="3"/>
  <c r="AX32" i="3"/>
  <c r="AZ32" i="3"/>
  <c r="BA32" i="3"/>
  <c r="BC32" i="3"/>
  <c r="BD32" i="3"/>
  <c r="AW33" i="3"/>
  <c r="AX33" i="3"/>
  <c r="AZ33" i="3"/>
  <c r="BA33" i="3"/>
  <c r="BC33" i="3"/>
  <c r="BD33" i="3"/>
  <c r="AW34" i="3"/>
  <c r="AX34" i="3"/>
  <c r="AZ34" i="3"/>
  <c r="BA34" i="3"/>
  <c r="BC34" i="3"/>
  <c r="BD34" i="3"/>
  <c r="AW35" i="3"/>
  <c r="AX35" i="3"/>
  <c r="AZ35" i="3"/>
  <c r="BA35" i="3"/>
  <c r="BC35" i="3"/>
  <c r="BD35" i="3"/>
  <c r="AW36" i="3"/>
  <c r="AX36" i="3"/>
  <c r="AZ36" i="3"/>
  <c r="BA36" i="3"/>
  <c r="BC36" i="3"/>
  <c r="BD36" i="3"/>
  <c r="AW37" i="3"/>
  <c r="AX37" i="3"/>
  <c r="AZ37" i="3"/>
  <c r="BA37" i="3"/>
  <c r="BC37" i="3"/>
  <c r="BD37" i="3"/>
  <c r="AW38" i="3"/>
  <c r="AX38" i="3"/>
  <c r="AZ38" i="3"/>
  <c r="BA38" i="3"/>
  <c r="BC38" i="3"/>
  <c r="BD38" i="3"/>
  <c r="AW39" i="3"/>
  <c r="AX39" i="3"/>
  <c r="AZ39" i="3"/>
  <c r="BA39" i="3"/>
  <c r="BC39" i="3"/>
  <c r="BD39" i="3"/>
  <c r="AW40" i="3"/>
  <c r="AX40" i="3"/>
  <c r="AZ40" i="3"/>
  <c r="BA40" i="3"/>
  <c r="BC40" i="3"/>
  <c r="BD40" i="3"/>
  <c r="AW41" i="3"/>
  <c r="AX41" i="3"/>
  <c r="AZ41" i="3"/>
  <c r="BA41" i="3"/>
  <c r="BC41" i="3"/>
  <c r="BD41" i="3"/>
  <c r="AW42" i="3"/>
  <c r="AX42" i="3"/>
  <c r="AZ42" i="3"/>
  <c r="BA42" i="3"/>
  <c r="BC42" i="3"/>
  <c r="BD42" i="3"/>
  <c r="AW43" i="3"/>
  <c r="AX43" i="3"/>
  <c r="AZ43" i="3"/>
  <c r="BA43" i="3"/>
  <c r="BC43" i="3"/>
  <c r="BD43" i="3"/>
  <c r="AW44" i="3"/>
  <c r="AX44" i="3"/>
  <c r="AZ44" i="3"/>
  <c r="BA44" i="3"/>
  <c r="BC44" i="3"/>
  <c r="BD44" i="3"/>
  <c r="AW45" i="3"/>
  <c r="AX45" i="3"/>
  <c r="AZ45" i="3"/>
  <c r="BA45" i="3"/>
  <c r="BC45" i="3"/>
  <c r="BD45" i="3"/>
  <c r="AW46" i="3"/>
  <c r="AX46" i="3"/>
  <c r="AZ46" i="3"/>
  <c r="BA46" i="3"/>
  <c r="BC46" i="3"/>
  <c r="BD46" i="3"/>
  <c r="AW47" i="3"/>
  <c r="AX47" i="3"/>
  <c r="AZ47" i="3"/>
  <c r="BA47" i="3"/>
  <c r="BC47" i="3"/>
  <c r="BD47" i="3"/>
  <c r="AW48" i="3"/>
  <c r="AX48" i="3"/>
  <c r="AZ48" i="3"/>
  <c r="BA48" i="3"/>
  <c r="BC48" i="3"/>
  <c r="BD48" i="3"/>
  <c r="AW49" i="3"/>
  <c r="AX49" i="3"/>
  <c r="AZ49" i="3"/>
  <c r="BA49" i="3"/>
  <c r="BC49" i="3"/>
  <c r="BD49" i="3"/>
  <c r="AW50" i="3"/>
  <c r="AX50" i="3"/>
  <c r="AZ50" i="3"/>
  <c r="BA50" i="3"/>
  <c r="BC50" i="3"/>
  <c r="BD50" i="3"/>
  <c r="AW51" i="3"/>
  <c r="AX51" i="3"/>
  <c r="AZ51" i="3"/>
  <c r="BA51" i="3"/>
  <c r="BC51" i="3"/>
  <c r="BD51" i="3"/>
  <c r="AW52" i="3"/>
  <c r="AX52" i="3"/>
  <c r="AZ52" i="3"/>
  <c r="BA52" i="3"/>
  <c r="BC52" i="3"/>
  <c r="BD52" i="3"/>
  <c r="AW53" i="3"/>
  <c r="AX53" i="3"/>
  <c r="AZ53" i="3"/>
  <c r="BA53" i="3"/>
  <c r="BC53" i="3"/>
  <c r="BD53" i="3"/>
  <c r="AW54" i="3"/>
  <c r="AX54" i="3"/>
  <c r="AZ54" i="3"/>
  <c r="BA54" i="3"/>
  <c r="BC54" i="3"/>
  <c r="BD54" i="3"/>
  <c r="AW55" i="3"/>
  <c r="AX55" i="3"/>
  <c r="AZ55" i="3"/>
  <c r="BA55" i="3"/>
  <c r="BC55" i="3"/>
  <c r="BD55" i="3"/>
  <c r="AW56" i="3"/>
  <c r="AX56" i="3"/>
  <c r="AZ56" i="3"/>
  <c r="BA56" i="3"/>
  <c r="BC56" i="3"/>
  <c r="BD56" i="3"/>
  <c r="AW57" i="3"/>
  <c r="AX57" i="3"/>
  <c r="AZ57" i="3"/>
  <c r="BA57" i="3"/>
  <c r="BC57" i="3"/>
  <c r="BD57" i="3"/>
  <c r="AW58" i="3"/>
  <c r="AX58" i="3"/>
  <c r="AZ58" i="3"/>
  <c r="BA58" i="3"/>
  <c r="BC58" i="3"/>
  <c r="BD58" i="3"/>
  <c r="AW59" i="3"/>
  <c r="AX59" i="3"/>
  <c r="AZ59" i="3"/>
  <c r="BA59" i="3"/>
  <c r="BC59" i="3"/>
  <c r="BD59" i="3"/>
  <c r="AW60" i="3"/>
  <c r="AX60" i="3"/>
  <c r="AZ60" i="3"/>
  <c r="BA60" i="3"/>
  <c r="BC60" i="3"/>
  <c r="BD60" i="3"/>
  <c r="AW61" i="3"/>
  <c r="AX61" i="3"/>
  <c r="AZ61" i="3"/>
  <c r="BA61" i="3"/>
  <c r="BC61" i="3"/>
  <c r="BD61" i="3"/>
  <c r="AW62" i="3"/>
  <c r="AX62" i="3"/>
  <c r="AZ62" i="3"/>
  <c r="BA62" i="3"/>
  <c r="BC62" i="3"/>
  <c r="BD62" i="3"/>
  <c r="AW63" i="3"/>
  <c r="AX63" i="3"/>
  <c r="AZ63" i="3"/>
  <c r="BA63" i="3"/>
  <c r="BC63" i="3"/>
  <c r="BD63" i="3"/>
  <c r="AW64" i="3"/>
  <c r="AX64" i="3"/>
  <c r="AZ64" i="3"/>
  <c r="BA64" i="3"/>
  <c r="BC64" i="3"/>
  <c r="BD64" i="3"/>
  <c r="AW65" i="3"/>
  <c r="AX65" i="3"/>
  <c r="AZ65" i="3"/>
  <c r="BA65" i="3"/>
  <c r="BC65" i="3"/>
  <c r="BD65" i="3"/>
  <c r="AW66" i="3"/>
  <c r="AX66" i="3"/>
  <c r="AZ66" i="3"/>
  <c r="BA66" i="3"/>
  <c r="BC66" i="3"/>
  <c r="BD66" i="3"/>
  <c r="AW67" i="3"/>
  <c r="AX67" i="3"/>
  <c r="AZ67" i="3"/>
  <c r="BA67" i="3"/>
  <c r="BC67" i="3"/>
  <c r="BD67" i="3"/>
  <c r="AW68" i="3"/>
  <c r="AX68" i="3"/>
  <c r="AZ68" i="3"/>
  <c r="BA68" i="3"/>
  <c r="BC68" i="3"/>
  <c r="BD68" i="3"/>
  <c r="AW69" i="3"/>
  <c r="AX69" i="3"/>
  <c r="AZ69" i="3"/>
  <c r="BA69" i="3"/>
  <c r="BC69" i="3"/>
  <c r="BD69" i="3"/>
  <c r="BD12" i="3"/>
  <c r="BC12" i="3"/>
  <c r="BA12" i="3"/>
  <c r="AZ12" i="3"/>
  <c r="AX12" i="3"/>
  <c r="AW12" i="3"/>
  <c r="BD11" i="3"/>
  <c r="BC11" i="3"/>
  <c r="BA11" i="3"/>
  <c r="AZ11" i="3"/>
  <c r="AX11" i="3"/>
  <c r="AW11" i="3"/>
  <c r="BD10" i="3"/>
  <c r="BC10" i="3"/>
  <c r="BA10" i="3"/>
  <c r="AZ10" i="3"/>
  <c r="AX10" i="3"/>
  <c r="AW10" i="3"/>
  <c r="BD9" i="3"/>
  <c r="BC9" i="3"/>
  <c r="BA9" i="3"/>
  <c r="AZ9" i="3"/>
  <c r="AX9" i="3"/>
  <c r="AW9" i="3"/>
  <c r="AG4" i="2" l="1"/>
  <c r="AG5" i="2"/>
  <c r="AG6" i="2"/>
  <c r="AG7" i="2"/>
  <c r="AG8" i="2"/>
  <c r="AG9" i="2"/>
  <c r="AG10" i="2"/>
  <c r="AG11" i="2"/>
  <c r="AG12" i="2"/>
  <c r="AG13" i="2"/>
  <c r="AG14" i="2" l="1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</calcChain>
</file>

<file path=xl/sharedStrings.xml><?xml version="1.0" encoding="utf-8"?>
<sst xmlns="http://schemas.openxmlformats.org/spreadsheetml/2006/main" count="3740" uniqueCount="356">
  <si>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</si>
  <si>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</si>
  <si>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</si>
  <si>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</si>
  <si>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</si>
  <si>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</si>
  <si>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</si>
  <si>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</si>
  <si>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</si>
  <si>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</si>
  <si>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</si>
  <si>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</si>
  <si>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</si>
  <si>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</si>
  <si>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</si>
  <si>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</si>
  <si>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</si>
  <si>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</si>
  <si>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</si>
  <si>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</si>
  <si>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Standard(Calc.Point)</t>
  </si>
  <si>
    <t>std 2 a</t>
  </si>
  <si>
    <t>std 2 b</t>
  </si>
  <si>
    <t>std 3 a</t>
  </si>
  <si>
    <t>std 3 b</t>
  </si>
  <si>
    <t>std 4 a</t>
  </si>
  <si>
    <t>std 4 b</t>
  </si>
  <si>
    <t>std 5 a</t>
  </si>
  <si>
    <t>std 5 b</t>
  </si>
  <si>
    <t>std 6 a</t>
  </si>
  <si>
    <t>std 6 b</t>
  </si>
  <si>
    <t>std 7 a</t>
  </si>
  <si>
    <t>std 7 b</t>
  </si>
  <si>
    <t>std 8 a</t>
  </si>
  <si>
    <t>std 8 b</t>
  </si>
  <si>
    <t>std 9 a</t>
  </si>
  <si>
    <t>std 9 b</t>
  </si>
  <si>
    <t>std 10 a</t>
  </si>
  <si>
    <t>std 10 b</t>
  </si>
  <si>
    <t>std 11 a</t>
  </si>
  <si>
    <t>yellow tank</t>
  </si>
  <si>
    <t>Order</t>
  </si>
  <si>
    <t>Season specific CAL Measured headspace CO2 in ppm from GC in ppm</t>
  </si>
  <si>
    <t>AIR</t>
  </si>
  <si>
    <t>Conc. (ppm)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</si>
  <si>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</si>
  <si>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</si>
  <si>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</si>
  <si>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</si>
  <si>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</si>
  <si>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</si>
  <si>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</si>
  <si>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</si>
  <si>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</si>
  <si>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</si>
  <si>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</si>
  <si>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</si>
  <si>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</si>
  <si>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</si>
  <si>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</si>
  <si>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</si>
  <si>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</si>
  <si>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</si>
  <si>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</si>
  <si>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</si>
  <si>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old outside air</t>
  </si>
  <si>
    <t>new inside air</t>
  </si>
  <si>
    <t>new inside air + 20 uL</t>
  </si>
  <si>
    <t>new inside air + 200 uL</t>
  </si>
  <si>
    <t>new inside air + 800 uL</t>
  </si>
  <si>
    <t>dd-2210-018</t>
  </si>
  <si>
    <t>Air/Oxygen</t>
  </si>
  <si>
    <t>N2O</t>
  </si>
  <si>
    <t>Season specific CAL Measured headspace N2O in ppm from GC in ppm</t>
  </si>
  <si>
    <t>BRN08dec22_001.gcd</t>
  </si>
  <si>
    <t>BRN08dec22_002.gcd</t>
  </si>
  <si>
    <t>BRN08dec22_003.gcd</t>
  </si>
  <si>
    <t>BRN08dec22_004.gcd</t>
  </si>
  <si>
    <t>BRN08dec22_005.gcd</t>
  </si>
  <si>
    <t>BRN08dec22_006.gcd</t>
  </si>
  <si>
    <t>BRN08dec22_007.gcd</t>
  </si>
  <si>
    <t>BRN08dec22_008.gcd</t>
  </si>
  <si>
    <t>BRN08dec22_009.gcd</t>
  </si>
  <si>
    <t>BRN08dec22_010.gcd</t>
  </si>
  <si>
    <t>BRN08dec22_011.gcd</t>
  </si>
  <si>
    <t>dd-2210-073</t>
  </si>
  <si>
    <t>BRN08dec22_012.gcd</t>
  </si>
  <si>
    <t>dd-2210-093</t>
  </si>
  <si>
    <t>BRN08dec22_013.gcd</t>
  </si>
  <si>
    <t>dd-2210-010</t>
  </si>
  <si>
    <t>BRN08dec22_014.gcd</t>
  </si>
  <si>
    <t>dd-2210-090</t>
  </si>
  <si>
    <t>BRN08dec22_015.gcd</t>
  </si>
  <si>
    <t>dd-2210-051</t>
  </si>
  <si>
    <t>BRN08dec22_016.gcd</t>
  </si>
  <si>
    <t>dd-2210-023</t>
  </si>
  <si>
    <t>BRN08dec22_017.gcd</t>
  </si>
  <si>
    <t>dd-2210-077</t>
  </si>
  <si>
    <t>BRN08dec22_018.gcd</t>
  </si>
  <si>
    <t>dd-2210-008</t>
  </si>
  <si>
    <t>BRN08dec22_019.gcd</t>
  </si>
  <si>
    <t>dd-2210-003</t>
  </si>
  <si>
    <t>BRN08dec22_020.gcd</t>
  </si>
  <si>
    <t>dd-2210-020</t>
  </si>
  <si>
    <t>BRN08dec22_021.gcd</t>
  </si>
  <si>
    <t>dd-2210-065</t>
  </si>
  <si>
    <t>BRN08dec22_022.gcd</t>
  </si>
  <si>
    <t>dd-2210-061</t>
  </si>
  <si>
    <t>BRN08dec22_023.gcd</t>
  </si>
  <si>
    <t>dd-2210-011</t>
  </si>
  <si>
    <t>BRN08dec22_024.gcd</t>
  </si>
  <si>
    <t>dd-2210-025</t>
  </si>
  <si>
    <t>BRN08dec22_025.gcd</t>
  </si>
  <si>
    <t>dd-2210-050</t>
  </si>
  <si>
    <t>BRN08dec22_026.gcd</t>
  </si>
  <si>
    <t>dd-2210-049</t>
  </si>
  <si>
    <t>BRN08dec22_027.gcd</t>
  </si>
  <si>
    <t>dd-2210-079</t>
  </si>
  <si>
    <t>BRN08dec22_028.gcd</t>
  </si>
  <si>
    <t>dd-2210-032</t>
  </si>
  <si>
    <t>BRN08dec22_029.gcd</t>
  </si>
  <si>
    <t>dd-2210-030</t>
  </si>
  <si>
    <t>BRN08dec22_030.gcd</t>
  </si>
  <si>
    <t>dd-2210-084</t>
  </si>
  <si>
    <t>BRN08dec22_031.gcd</t>
  </si>
  <si>
    <t>dd-2210-056</t>
  </si>
  <si>
    <t>BRN08dec22_032.gcd</t>
  </si>
  <si>
    <t>dd-2210-091</t>
  </si>
  <si>
    <t>BRN08dec22_033.gcd</t>
  </si>
  <si>
    <t>dd-2210-076</t>
  </si>
  <si>
    <t>BRN08dec22_034.gcd</t>
  </si>
  <si>
    <t>dd-2210-036</t>
  </si>
  <si>
    <t>BRN08dec22_035.gcd</t>
  </si>
  <si>
    <t>dd-2210-086</t>
  </si>
  <si>
    <t>BRN08dec22_036.gcd</t>
  </si>
  <si>
    <t>dd-2210-040</t>
  </si>
  <si>
    <t>BRN08dec22_037.gcd</t>
  </si>
  <si>
    <t>dd-2210-094</t>
  </si>
  <si>
    <t>BRN08dec22_038.gcd</t>
  </si>
  <si>
    <t>dd-2210-047</t>
  </si>
  <si>
    <t>BRN08dec22_039.gcd</t>
  </si>
  <si>
    <t>dd-2210-060</t>
  </si>
  <si>
    <t>BRN08dec22_040.gcd</t>
  </si>
  <si>
    <t>dd-2210-064</t>
  </si>
  <si>
    <t>BRN08dec22_041.gcd</t>
  </si>
  <si>
    <t>dd-2210-092</t>
  </si>
  <si>
    <t>BRN08dec22_042.gcd</t>
  </si>
  <si>
    <t>dd-2210-001</t>
  </si>
  <si>
    <t>BRN08dec22_043.gcd</t>
  </si>
  <si>
    <t>dd-2210-069</t>
  </si>
  <si>
    <t>BRN08dec22_044.gcd</t>
  </si>
  <si>
    <t>dd-2210-035</t>
  </si>
  <si>
    <t>BRN08dec22_045.gcd</t>
  </si>
  <si>
    <t>dd-2210-026</t>
  </si>
  <si>
    <t>BRN08dec22_046.gcd</t>
  </si>
  <si>
    <t>dd-2210-037</t>
  </si>
  <si>
    <t>BRN08dec22_047.gcd</t>
  </si>
  <si>
    <t>dd-2210-002</t>
  </si>
  <si>
    <t>BRN08dec22_048.gcd</t>
  </si>
  <si>
    <t>dd-2210-015</t>
  </si>
  <si>
    <t>BRN08dec22_049.gcd</t>
  </si>
  <si>
    <t>dd-2210-100</t>
  </si>
  <si>
    <t>BRN08dec22_050.gcd</t>
  </si>
  <si>
    <t>dd-2210-068</t>
  </si>
  <si>
    <t>BRN08dec22_051.gcd</t>
  </si>
  <si>
    <t>dd-2210-083</t>
  </si>
  <si>
    <t>BRN08dec22_052.gcd</t>
  </si>
  <si>
    <t>dd-2210-104</t>
  </si>
  <si>
    <t>BRN08dec22_053.gcd</t>
  </si>
  <si>
    <t>dd-2210-075</t>
  </si>
  <si>
    <t>BRN08dec22_054.gcd</t>
  </si>
  <si>
    <t>dd-2210-066</t>
  </si>
  <si>
    <t>BRN08dec22_055.gcd</t>
  </si>
  <si>
    <t>dd-2210-028</t>
  </si>
  <si>
    <t>BRN08dec22_056.gcd</t>
  </si>
  <si>
    <t>dd-2210-007</t>
  </si>
  <si>
    <t>BRN08dec22_057.gcd</t>
  </si>
  <si>
    <t>dd-2210-096</t>
  </si>
  <si>
    <t>BRN08dec22_058.gcd</t>
  </si>
  <si>
    <t>BRN08dec22_059.gcd</t>
  </si>
  <si>
    <t>dd-2210-052</t>
  </si>
  <si>
    <t>BRN08dec22_060.gcd</t>
  </si>
  <si>
    <t>dd-2210-109</t>
  </si>
  <si>
    <t>std 1 e</t>
  </si>
  <si>
    <t>BRN03feb22_008.gcd</t>
  </si>
  <si>
    <t>std 1 f</t>
  </si>
  <si>
    <t>BRN03feb22_009.gcd</t>
  </si>
  <si>
    <t>BRN03feb22_010.gcd</t>
  </si>
  <si>
    <t>BRN03feb22_011.gcd</t>
  </si>
  <si>
    <t>BRN03feb22_012.gcd</t>
  </si>
  <si>
    <t>BRN03feb22_013.gcd</t>
  </si>
  <si>
    <t>BRN03feb22_014.gcd</t>
  </si>
  <si>
    <t>BRN03feb22_015.gcd</t>
  </si>
  <si>
    <t>BRN03feb22_016.gcd</t>
  </si>
  <si>
    <t>BRN03feb22_017.gcd</t>
  </si>
  <si>
    <t>BRN03feb22_018.gcd</t>
  </si>
  <si>
    <t>BRN03feb22_019.gcd</t>
  </si>
  <si>
    <t>BRN03feb22_020.gcd</t>
  </si>
  <si>
    <t>BRN03feb22_021.gcd</t>
  </si>
  <si>
    <t>BRN03feb22_022.gcd</t>
  </si>
  <si>
    <t>BRN03feb22_023.gcd</t>
  </si>
  <si>
    <t>BRN03feb22_024.gcd</t>
  </si>
  <si>
    <t>BRN03feb22_025.gcd</t>
  </si>
  <si>
    <t>BRN03feb22_026.gcd</t>
  </si>
  <si>
    <t>BRN03feb22_027.gcd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</si>
  <si>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</si>
  <si>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</si>
  <si>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</si>
  <si>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</si>
  <si>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</si>
  <si>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</si>
  <si>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</si>
  <si>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</si>
  <si>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</si>
  <si>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</si>
  <si>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EXETAINER</t>
  </si>
  <si>
    <t>FOR COMPARISON ONLY</t>
  </si>
  <si>
    <t>BRN20feb23_001.gcd</t>
  </si>
  <si>
    <t>BRN20feb23_002.gcd</t>
  </si>
  <si>
    <t>BRN20feb23_004.gcd</t>
  </si>
  <si>
    <t>BRN20feb23_005.gcd</t>
  </si>
  <si>
    <t>BRN20feb23_006.gcd</t>
  </si>
  <si>
    <t>BRN20feb23_007.gcd</t>
  </si>
  <si>
    <t>BRN20feb23_008.gcd</t>
  </si>
  <si>
    <t>BRN20feb23_009.gcd</t>
  </si>
  <si>
    <t>BRN20feb23_010.gcd</t>
  </si>
  <si>
    <t>BRN20feb23_011.gcd</t>
  </si>
  <si>
    <t>BRN20feb23_012.gcd</t>
  </si>
  <si>
    <t>BRN20feb23_013.gcd</t>
  </si>
  <si>
    <t>air + 60</t>
  </si>
  <si>
    <t>BRN20feb23_014.gcd</t>
  </si>
  <si>
    <t>BRN20feb23_015.gcd</t>
  </si>
  <si>
    <t>BRN20feb23_016.gcd</t>
  </si>
  <si>
    <t>BRN20feb23_017.gcd</t>
  </si>
  <si>
    <t>BRN20feb23_018.gcd</t>
  </si>
  <si>
    <t>BRN20feb23_022.gcd</t>
  </si>
  <si>
    <t>new yellow tank</t>
  </si>
  <si>
    <t>BRN20feb23_023.gcd</t>
  </si>
  <si>
    <t>BRN20feb23_024.gcd</t>
  </si>
  <si>
    <t>BRN01mar23exe_001.gcd</t>
  </si>
  <si>
    <t>prefilled air</t>
  </si>
  <si>
    <t>BRN01mar23exe_002.gcd</t>
  </si>
  <si>
    <t>BRN01mar23exe_003.gcd</t>
  </si>
  <si>
    <t>prefilled air + 100</t>
  </si>
  <si>
    <t>prefilled air + 60</t>
  </si>
  <si>
    <t>BRN01mar23exe_004.gcd</t>
  </si>
  <si>
    <t>BRN01mar23exe_005.gcd</t>
  </si>
  <si>
    <t>prefilled yellow tank</t>
  </si>
  <si>
    <t>BRN01mar23exe_006.gcd</t>
  </si>
  <si>
    <t>BRN01mar23exe_007.gcd</t>
  </si>
  <si>
    <t>air known 2.1 430</t>
  </si>
  <si>
    <t>BRN01mar23exe_008.gcd</t>
  </si>
  <si>
    <t>BRN01mar23exe_009.gcd</t>
  </si>
  <si>
    <t>BRN01mar23exe_010.gcd</t>
  </si>
  <si>
    <t>BRN01mar23exe_011.gcd</t>
  </si>
  <si>
    <t>BRN01mar23exe_012.gcd</t>
  </si>
  <si>
    <t>BRN01mar23exe_013.gcd</t>
  </si>
  <si>
    <t>BRN01mar23exe_014.gcd</t>
  </si>
  <si>
    <t>SERUM</t>
  </si>
  <si>
    <t xml:space="preserve">Season specific ranged CAL Measured headspace CH4  in ppm from GC in ppm </t>
  </si>
  <si>
    <t>BRN06mar23exe_005.gcd</t>
  </si>
  <si>
    <t>BRN06mar23exe_006.gcd</t>
  </si>
  <si>
    <t>BRN07mar23exe_005.gcd</t>
  </si>
  <si>
    <t>premade yellow</t>
  </si>
  <si>
    <t>BRN07mar23exe_006.gcd</t>
  </si>
  <si>
    <t>BRN13mar23exe_005.gcd</t>
  </si>
  <si>
    <t>BRN13mar23exe_006.gcd</t>
  </si>
  <si>
    <t>BRN14mar23exe_009.gcd</t>
  </si>
  <si>
    <t>QA ref yellow tank</t>
  </si>
  <si>
    <t>BRN14mar23exe_010.gcd</t>
  </si>
  <si>
    <t>BRN14mar23exe_011.gcd</t>
  </si>
  <si>
    <t>BRN14mar23exe_012.gcd</t>
  </si>
  <si>
    <t>BRN16mar23exe_011.gcd</t>
  </si>
  <si>
    <t>QC ref yellow tank</t>
  </si>
  <si>
    <t>BRN16mar23exe_012.gcd</t>
  </si>
  <si>
    <t>BRN16mar23exe_013.gcd</t>
  </si>
  <si>
    <t>BRN16mar23exe_014.gcd</t>
  </si>
  <si>
    <t>BRN06apr23exe_005.gcd</t>
  </si>
  <si>
    <t>QC reference yellow tank</t>
  </si>
  <si>
    <t>BRN06apr23exe_006.gcd</t>
  </si>
  <si>
    <t>BRN06apr23exe_011.gcd</t>
  </si>
  <si>
    <t>BRN06apr23exe_012.gcd</t>
  </si>
  <si>
    <t>BRN14mar23exe_003.gcd</t>
  </si>
  <si>
    <t>QA air</t>
  </si>
  <si>
    <t>BRN14mar23exe_013.gcd</t>
  </si>
  <si>
    <t>QA new inside air</t>
  </si>
  <si>
    <t>BRN14mar23exe_014.gcd</t>
  </si>
  <si>
    <t>BRN14mar23exe_016.gcd</t>
  </si>
  <si>
    <t>BRN16mar23exe_001.gcd</t>
  </si>
  <si>
    <t>QC overpressured outside air</t>
  </si>
  <si>
    <t>BRN16mar23exe_002.gcd</t>
  </si>
  <si>
    <t>BRN16mar23exe_003.gcd</t>
  </si>
  <si>
    <t>BRN16mar23exe_004.gcd</t>
  </si>
  <si>
    <t>BRN16mar23exe_005.gcd</t>
  </si>
  <si>
    <t>BRN16mar23exe_006.gcd(Read only)</t>
  </si>
  <si>
    <t>BRN16mar23exe_015.gcd</t>
  </si>
  <si>
    <t>1a</t>
  </si>
  <si>
    <t>BRN16mar23exe_016.gcd</t>
  </si>
  <si>
    <t>1b</t>
  </si>
  <si>
    <t>BRN06apr23exe_002.gcd</t>
  </si>
  <si>
    <t>BRN06apr23exe_007.gcd</t>
  </si>
  <si>
    <t>BRN06apr23exe_008.gcd</t>
  </si>
  <si>
    <t>BRN06mar23exe_003.gcd</t>
  </si>
  <si>
    <t>BRN06mar23exe_004.gcd</t>
  </si>
  <si>
    <t>BRN07mar23exe_003.gcd</t>
  </si>
  <si>
    <t>premade air + 60</t>
  </si>
  <si>
    <t>BRN07mar23exe_004.gcd</t>
  </si>
  <si>
    <t>BRN10mar23exe_003.gcd</t>
  </si>
  <si>
    <t>0</t>
  </si>
  <si>
    <t>BRN10mar23exe_004.gcd</t>
  </si>
  <si>
    <t>BRN16mar23exe_037.gcd</t>
  </si>
  <si>
    <t>QC 17 air + 85</t>
  </si>
  <si>
    <t>BRN16mar23exe_038.gcd</t>
  </si>
  <si>
    <t>BRN06apr23exe_003.gcd</t>
  </si>
  <si>
    <t>QC overpressured air + 5 + 85</t>
  </si>
  <si>
    <t>BRN06apr23exe_004.gcd</t>
  </si>
  <si>
    <t>BRN06apr23exe_009.gcd</t>
  </si>
  <si>
    <t>BRN06apr23exe_010.gcd</t>
  </si>
  <si>
    <t>air new batch</t>
  </si>
  <si>
    <t>yellow</t>
  </si>
  <si>
    <t>spiked air</t>
  </si>
  <si>
    <t>BRN26jul23_001.gcd</t>
  </si>
  <si>
    <t>BRN26jul23_002.gcd</t>
  </si>
  <si>
    <t>BRN26jul23_003.gcd</t>
  </si>
  <si>
    <t>BRN26jul23_004.gcd</t>
  </si>
  <si>
    <t>BRN26jul23_005.gcd</t>
  </si>
  <si>
    <t>BRN26jul23_006.gcd</t>
  </si>
  <si>
    <t>BRN26jul23_007.gcd</t>
  </si>
  <si>
    <t>BRN26jul23_008.gcd</t>
  </si>
  <si>
    <t>BRN26jul23_009.gcd</t>
  </si>
  <si>
    <t>BRN26jul23_010.gcd</t>
  </si>
  <si>
    <t>BRN26jul23_011.gcd</t>
  </si>
  <si>
    <t>BRN26jul23_012.gcd</t>
  </si>
  <si>
    <t>BRN26jul23_013.gcd</t>
  </si>
  <si>
    <t>BRN26jul23_014.gcd</t>
  </si>
  <si>
    <t>BRN26jul23_015.gcd</t>
  </si>
  <si>
    <t>BRN26jul23_016.gcd</t>
  </si>
  <si>
    <t>BRN26jul23_017.gcd</t>
  </si>
  <si>
    <t>BRN26jul23_018.gcd</t>
  </si>
  <si>
    <t>BRN26jul23_019.gcd</t>
  </si>
  <si>
    <t>BRN26jul23_020.gcd</t>
  </si>
  <si>
    <t>BRN26jul23_021.gcd</t>
  </si>
  <si>
    <t>196 186?</t>
  </si>
  <si>
    <t>BRN26jul23_022.gcd</t>
  </si>
  <si>
    <t>BRN26jul23_023.gcd</t>
  </si>
  <si>
    <t>BRN26jul23_024.gcd</t>
  </si>
  <si>
    <t>BRN26jul23_025.gcd</t>
  </si>
  <si>
    <t>BRN26jul23_026.gcd</t>
  </si>
  <si>
    <t>BRN26jul23_027.gcd</t>
  </si>
  <si>
    <t>BRN26jul23_028.gcd</t>
  </si>
  <si>
    <t>BRN26jul23_029.gcd</t>
  </si>
  <si>
    <t>BRN26jul23_030.gcd</t>
  </si>
  <si>
    <t>BRN26jul23_031.gcd</t>
  </si>
  <si>
    <t>BRN26jul23_032.gcd</t>
  </si>
  <si>
    <t>BRN26jul23_033.gcd</t>
  </si>
  <si>
    <t>CO2 pk swamped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</si>
</sst>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1" fontId="18" fillId="0" borderId="0" xfId="0" applyNumberFormat="1" applyFont="1" applyFill="1"/>
    <xf numFmtId="164" fontId="0" fillId="33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  <xf numFmtId="2" fontId="0" fillId="37" borderId="0" xfId="0" applyNumberFormat="1" applyFill="1"/>
    <xf numFmtId="3" fontId="0" fillId="37" borderId="0" xfId="0" applyNumberFormat="1" applyFill="1"/>
    <xf numFmtId="2" fontId="0" fillId="38" borderId="0" xfId="0" applyNumberFormat="1" applyFill="1"/>
    <xf numFmtId="1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1"/>
  <sheetViews>
    <sheetView tabSelected="1" topLeftCell="M4" workbookViewId="0">
      <selection activeCell="AI44" sqref="AI4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43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41</v>
      </c>
      <c r="AT8" s="5" t="s">
        <v>208</v>
      </c>
      <c r="AU8" s="5" t="s">
        <v>42</v>
      </c>
      <c r="AV8" s="5"/>
      <c r="AW8" s="5" t="s">
        <v>211</v>
      </c>
      <c r="AX8" s="5" t="s">
        <v>212</v>
      </c>
      <c r="AZ8" s="5" t="s">
        <v>213</v>
      </c>
      <c r="BA8" s="5" t="s">
        <v>214</v>
      </c>
      <c r="BC8" s="5" t="s">
        <v>209</v>
      </c>
      <c r="BD8" s="5" t="s">
        <v>210</v>
      </c>
      <c r="BF8" s="5" t="s">
        <v>206</v>
      </c>
      <c r="BG8" s="5" t="s">
        <v>207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321</v>
      </c>
      <c r="C9" s="2">
        <v>45133.428148148145</v>
      </c>
      <c r="D9" t="s">
        <v>318</v>
      </c>
      <c r="E9" t="s">
        <v>13</v>
      </c>
      <c r="F9">
        <v>0</v>
      </c>
      <c r="G9">
        <v>6.077</v>
      </c>
      <c r="H9" s="3">
        <v>2126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321</v>
      </c>
      <c r="Q9" s="2">
        <v>45133.428148148145</v>
      </c>
      <c r="R9" t="s">
        <v>318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321</v>
      </c>
      <c r="AE9" s="2">
        <v>45133.428148148145</v>
      </c>
      <c r="AF9" t="s">
        <v>318</v>
      </c>
      <c r="AG9" t="s">
        <v>13</v>
      </c>
      <c r="AH9">
        <v>0</v>
      </c>
      <c r="AI9">
        <v>12.196999999999999</v>
      </c>
      <c r="AJ9" s="3">
        <v>1888</v>
      </c>
      <c r="AK9">
        <v>0.27400000000000002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4">
        <f t="shared" ref="AT9:AT18" si="0">IF(H9&lt;10000,((H9^2*0.00000054)+(H9*-0.004765)+(12.72)),(IF(H9&lt;200000,((H9^2*-0.000000001577)+(H9*0.003043)+(-10.42)),(IF(H9&lt;8000000,((H9^2*-0.0000000000186)+(H9*0.00194)+(154.1)),((V9^2*-0.00000002)+(V9*0.2565)+(-1032)))))))</f>
        <v>5.03034304</v>
      </c>
      <c r="AU9" s="15">
        <f t="shared" ref="AU9:AU18" si="1">IF(AJ9&lt;45000,((-0.0000004561*AJ9^2)+(0.244*AJ9)+(-21.72)),((-0.0000000409*AJ9^2)+(0.2477*AJ9)+(-1777)))</f>
        <v>437.32621148160001</v>
      </c>
      <c r="AW9" s="6">
        <f t="shared" ref="AW9:AW18" si="2">IF(H9&lt;15000,((0.00000002125*H9^2)+(0.002705*H9)+(-4.371)),(IF(H9&lt;700000,((-0.0000000008162*H9^2)+(0.003141*H9)+(0.4702)), ((0.000000003285*V9^2)+(0.1899*V9)+(559.5)))))</f>
        <v>1.4758773649999988</v>
      </c>
      <c r="AX9" s="17">
        <f t="shared" ref="AX9:AX18" si="3">((-0.00000006277*AJ9^2)+(0.1854*AJ9)+(34.83))</f>
        <v>384.64145357312003</v>
      </c>
      <c r="AZ9" s="16">
        <f t="shared" ref="AZ9:AZ18" si="4">IF(H9&lt;10000,((-0.00000005795*H9^2)+(0.003823*H9)+(-6.715)),(IF(H9&lt;700000,((-0.0000000001209*H9^2)+(0.002635*H9)+(-0.4111)), ((-0.00000002007*V9^2)+(0.2564*V9)+(286.1)))))</f>
        <v>1.1507711858000009</v>
      </c>
      <c r="BA9" s="18">
        <f t="shared" ref="BA9:BA18" si="5">(-0.00000001626*AJ9^2)+(0.1912*AJ9)+(-3.858)</f>
        <v>357.06964051456004</v>
      </c>
      <c r="BC9" s="7">
        <f t="shared" ref="BC9:BC18" si="6">IF(H9&lt;10000,((0.0000001453*H9^2)+(0.0008349*H9)+(-1.805)),(IF(H9&lt;700000,((-0.00000000008054*H9^2)+(0.002348*H9)+(-2.47)), ((-0.00000001938*V9^2)+(0.2471*V9)+(226.8)))))</f>
        <v>0.62673538279999996</v>
      </c>
      <c r="BD9" s="8">
        <f t="shared" ref="BD9:BD18" si="7">(-0.00000002552*AJ9^2)+(0.2067*AJ9)+(-103.7)</f>
        <v>286.45863283711998</v>
      </c>
      <c r="BF9" s="14">
        <f t="shared" ref="BF9:BF18" si="8">IF(H9&lt;10000,((H9^2*0.00000054)+(H9*-0.004765)+(12.72)),(IF(H9&lt;200000,((H9^2*-0.000000001577)+(H9*0.003043)+(-10.42)),(IF(H9&lt;8000000,((H9^2*-0.0000000000186)+(H9*0.00194)+(154.1)),((V9^2*-0.00000002)+(V9*0.2565)+(-1032)))))))</f>
        <v>5.03034304</v>
      </c>
      <c r="BG9" s="15">
        <f t="shared" ref="BG9:BG18" si="9">IF(AJ9&lt;45000,((-0.0000004561*AJ9^2)+(0.244*AJ9)+(-21.72)),((-0.0000000409*AJ9^2)+(0.2477*AJ9)+(-1777)))</f>
        <v>437.32621148160001</v>
      </c>
      <c r="BI9">
        <v>49</v>
      </c>
      <c r="BJ9" t="s">
        <v>321</v>
      </c>
      <c r="BK9" s="2">
        <v>45133.428148148145</v>
      </c>
      <c r="BL9" t="s">
        <v>318</v>
      </c>
      <c r="BM9" t="s">
        <v>13</v>
      </c>
      <c r="BN9">
        <v>0</v>
      </c>
      <c r="BO9">
        <v>2.6989999999999998</v>
      </c>
      <c r="BP9" s="3">
        <v>5556164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322</v>
      </c>
      <c r="C10" s="2">
        <v>45133.449456018519</v>
      </c>
      <c r="D10" t="s">
        <v>320</v>
      </c>
      <c r="E10" t="s">
        <v>13</v>
      </c>
      <c r="F10">
        <v>0</v>
      </c>
      <c r="G10">
        <v>5.9880000000000004</v>
      </c>
      <c r="H10" s="3">
        <v>825657</v>
      </c>
      <c r="I10">
        <v>1.766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322</v>
      </c>
      <c r="Q10" s="2">
        <v>45133.449456018519</v>
      </c>
      <c r="R10" t="s">
        <v>320</v>
      </c>
      <c r="S10" t="s">
        <v>13</v>
      </c>
      <c r="T10">
        <v>0</v>
      </c>
      <c r="U10">
        <v>5.9409999999999998</v>
      </c>
      <c r="V10" s="3">
        <v>7447</v>
      </c>
      <c r="W10">
        <v>1.883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322</v>
      </c>
      <c r="AE10" s="2">
        <v>45133.449456018519</v>
      </c>
      <c r="AF10" t="s">
        <v>320</v>
      </c>
      <c r="AG10" t="s">
        <v>13</v>
      </c>
      <c r="AH10">
        <v>0</v>
      </c>
      <c r="AI10">
        <v>12.167</v>
      </c>
      <c r="AJ10" s="3">
        <v>8905</v>
      </c>
      <c r="AK10">
        <v>2.2250000000000001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4">
        <f t="shared" si="0"/>
        <v>1743.1947836413285</v>
      </c>
      <c r="AU10" s="15">
        <f t="shared" si="1"/>
        <v>2114.9317146975004</v>
      </c>
      <c r="AW10" s="6">
        <f t="shared" si="2"/>
        <v>1973.8674789025652</v>
      </c>
      <c r="AX10" s="17">
        <f t="shared" si="3"/>
        <v>1680.8394002007501</v>
      </c>
      <c r="AZ10" s="16">
        <f t="shared" si="4"/>
        <v>2194.3977617733703</v>
      </c>
      <c r="BA10" s="18">
        <f t="shared" si="5"/>
        <v>1697.4885978535001</v>
      </c>
      <c r="BC10" s="7">
        <f t="shared" si="6"/>
        <v>2065.8789276615798</v>
      </c>
      <c r="BD10" s="8">
        <f t="shared" si="7"/>
        <v>1734.9397888819999</v>
      </c>
      <c r="BF10" s="14">
        <f t="shared" si="8"/>
        <v>1743.1947836413285</v>
      </c>
      <c r="BG10" s="15">
        <f t="shared" si="9"/>
        <v>2114.9317146975004</v>
      </c>
      <c r="BI10">
        <v>50</v>
      </c>
      <c r="BJ10" t="s">
        <v>322</v>
      </c>
      <c r="BK10" s="2">
        <v>45133.449456018519</v>
      </c>
      <c r="BL10" t="s">
        <v>320</v>
      </c>
      <c r="BM10" t="s">
        <v>13</v>
      </c>
      <c r="BN10">
        <v>0</v>
      </c>
      <c r="BO10">
        <v>2.6920000000000002</v>
      </c>
      <c r="BP10" s="3">
        <v>5346576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323</v>
      </c>
      <c r="C11" s="2">
        <v>45133.470763888887</v>
      </c>
      <c r="D11" t="s">
        <v>319</v>
      </c>
      <c r="E11" t="s">
        <v>13</v>
      </c>
      <c r="F11">
        <v>0</v>
      </c>
      <c r="G11">
        <v>6.0350000000000001</v>
      </c>
      <c r="H11" s="3">
        <v>3429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323</v>
      </c>
      <c r="Q11" s="2">
        <v>45133.470763888887</v>
      </c>
      <c r="R11" t="s">
        <v>319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323</v>
      </c>
      <c r="AE11" s="2">
        <v>45133.470763888887</v>
      </c>
      <c r="AF11" t="s">
        <v>319</v>
      </c>
      <c r="AG11" t="s">
        <v>13</v>
      </c>
      <c r="AH11">
        <v>0</v>
      </c>
      <c r="AI11">
        <v>12.21</v>
      </c>
      <c r="AJ11" s="3">
        <v>1788</v>
      </c>
      <c r="AK11">
        <v>0.247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4">
        <f t="shared" si="0"/>
        <v>2.7301571400000011</v>
      </c>
      <c r="AU11" s="15">
        <f t="shared" si="1"/>
        <v>413.09387384160004</v>
      </c>
      <c r="AW11" s="6">
        <f t="shared" si="2"/>
        <v>5.1543033712499984</v>
      </c>
      <c r="AX11" s="17">
        <f t="shared" si="3"/>
        <v>366.12452782511997</v>
      </c>
      <c r="AZ11" s="16">
        <f t="shared" si="4"/>
        <v>5.7126885240499998</v>
      </c>
      <c r="BA11" s="18">
        <f t="shared" si="5"/>
        <v>337.95561769056002</v>
      </c>
      <c r="BC11" s="7">
        <f t="shared" si="6"/>
        <v>2.7663154573000002</v>
      </c>
      <c r="BD11" s="8">
        <f t="shared" si="7"/>
        <v>265.79801398911997</v>
      </c>
      <c r="BF11" s="14">
        <f t="shared" si="8"/>
        <v>2.7301571400000011</v>
      </c>
      <c r="BG11" s="15">
        <f t="shared" si="9"/>
        <v>413.09387384160004</v>
      </c>
      <c r="BI11">
        <v>51</v>
      </c>
      <c r="BJ11" t="s">
        <v>323</v>
      </c>
      <c r="BK11" s="2">
        <v>45133.470763888887</v>
      </c>
      <c r="BL11" t="s">
        <v>319</v>
      </c>
      <c r="BM11" t="s">
        <v>13</v>
      </c>
      <c r="BN11">
        <v>0</v>
      </c>
      <c r="BO11">
        <v>2.7130000000000001</v>
      </c>
      <c r="BP11" s="3">
        <v>5399492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324</v>
      </c>
      <c r="C12" s="2">
        <v>45133.492025462961</v>
      </c>
      <c r="D12">
        <v>376</v>
      </c>
      <c r="E12" t="s">
        <v>13</v>
      </c>
      <c r="F12">
        <v>0</v>
      </c>
      <c r="G12">
        <v>5.9960000000000004</v>
      </c>
      <c r="H12" s="3">
        <v>25562</v>
      </c>
      <c r="I12">
        <v>4.7E-2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324</v>
      </c>
      <c r="Q12" s="2">
        <v>45133.492025462961</v>
      </c>
      <c r="R12">
        <v>376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324</v>
      </c>
      <c r="AE12" s="2">
        <v>45133.492025462961</v>
      </c>
      <c r="AF12">
        <v>376</v>
      </c>
      <c r="AG12" t="s">
        <v>13</v>
      </c>
      <c r="AH12">
        <v>0</v>
      </c>
      <c r="AI12">
        <v>12.162000000000001</v>
      </c>
      <c r="AJ12" s="3">
        <v>2227</v>
      </c>
      <c r="AK12">
        <v>0.36899999999999999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4">
        <f t="shared" si="0"/>
        <v>66.334729214012</v>
      </c>
      <c r="AU12" s="15">
        <f t="shared" si="1"/>
        <v>519.40595882310004</v>
      </c>
      <c r="AW12" s="6">
        <f t="shared" si="2"/>
        <v>80.227123988127218</v>
      </c>
      <c r="AX12" s="17">
        <f t="shared" si="3"/>
        <v>447.40449036466998</v>
      </c>
      <c r="AZ12" s="16">
        <f t="shared" si="4"/>
        <v>66.865772024460412</v>
      </c>
      <c r="BA12" s="18">
        <f t="shared" si="5"/>
        <v>421.86375805846001</v>
      </c>
      <c r="BC12" s="7">
        <f t="shared" si="6"/>
        <v>57.496949887924238</v>
      </c>
      <c r="BD12" s="8">
        <f t="shared" si="7"/>
        <v>356.49433281992003</v>
      </c>
      <c r="BF12" s="14">
        <f t="shared" si="8"/>
        <v>66.334729214012</v>
      </c>
      <c r="BG12" s="15">
        <f t="shared" si="9"/>
        <v>519.40595882310004</v>
      </c>
      <c r="BI12">
        <v>52</v>
      </c>
      <c r="BJ12" t="s">
        <v>324</v>
      </c>
      <c r="BK12" s="2">
        <v>45133.492025462961</v>
      </c>
      <c r="BL12">
        <v>376</v>
      </c>
      <c r="BM12" t="s">
        <v>13</v>
      </c>
      <c r="BN12">
        <v>0</v>
      </c>
      <c r="BO12">
        <v>2.8479999999999999</v>
      </c>
      <c r="BP12" s="3">
        <v>907426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325</v>
      </c>
      <c r="C13" s="2">
        <v>45133.513321759259</v>
      </c>
      <c r="D13">
        <v>118</v>
      </c>
      <c r="E13" t="s">
        <v>13</v>
      </c>
      <c r="F13">
        <v>0</v>
      </c>
      <c r="G13">
        <v>6.01</v>
      </c>
      <c r="H13" s="3">
        <v>37112</v>
      </c>
      <c r="I13">
        <v>7.1999999999999995E-2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325</v>
      </c>
      <c r="Q13" s="2">
        <v>45133.513321759259</v>
      </c>
      <c r="R13">
        <v>118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325</v>
      </c>
      <c r="AE13" s="2">
        <v>45133.513321759259</v>
      </c>
      <c r="AF13">
        <v>118</v>
      </c>
      <c r="AG13" t="s">
        <v>13</v>
      </c>
      <c r="AH13">
        <v>0</v>
      </c>
      <c r="AI13">
        <v>12.137</v>
      </c>
      <c r="AJ13" s="3">
        <v>35078</v>
      </c>
      <c r="AK13">
        <v>9.3569999999999993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4">
        <f t="shared" si="0"/>
        <v>100.33981304211201</v>
      </c>
      <c r="AU13" s="15">
        <f t="shared" si="1"/>
        <v>7976.0964190875993</v>
      </c>
      <c r="AW13" s="6">
        <f t="shared" si="2"/>
        <v>115.91483929598721</v>
      </c>
      <c r="AX13" s="17">
        <f t="shared" si="3"/>
        <v>6461.0548439073209</v>
      </c>
      <c r="AZ13" s="16">
        <f t="shared" si="4"/>
        <v>97.212504364230398</v>
      </c>
      <c r="BA13" s="18">
        <f t="shared" si="5"/>
        <v>6683.0482214741596</v>
      </c>
      <c r="BC13" s="7">
        <f t="shared" si="6"/>
        <v>84.558048214186243</v>
      </c>
      <c r="BD13" s="8">
        <f t="shared" si="7"/>
        <v>7115.5211055363197</v>
      </c>
      <c r="BF13" s="14">
        <f t="shared" si="8"/>
        <v>100.33981304211201</v>
      </c>
      <c r="BG13" s="15">
        <f t="shared" si="9"/>
        <v>7976.0964190875993</v>
      </c>
      <c r="BI13">
        <v>53</v>
      </c>
      <c r="BJ13" t="s">
        <v>325</v>
      </c>
      <c r="BK13" s="2">
        <v>45133.513321759259</v>
      </c>
      <c r="BL13">
        <v>118</v>
      </c>
      <c r="BM13" t="s">
        <v>13</v>
      </c>
      <c r="BN13">
        <v>0</v>
      </c>
      <c r="BO13">
        <v>2.871</v>
      </c>
      <c r="BP13" s="3">
        <v>763641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326</v>
      </c>
      <c r="C14" s="2">
        <v>45133.534618055557</v>
      </c>
      <c r="D14">
        <v>302</v>
      </c>
      <c r="E14" t="s">
        <v>13</v>
      </c>
      <c r="F14">
        <v>0</v>
      </c>
      <c r="G14">
        <v>6.0940000000000003</v>
      </c>
      <c r="H14" s="3">
        <v>1761</v>
      </c>
      <c r="I14">
        <v>-4.0000000000000001E-3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326</v>
      </c>
      <c r="Q14" s="2">
        <v>45133.534618055557</v>
      </c>
      <c r="R14">
        <v>302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326</v>
      </c>
      <c r="AE14" s="2">
        <v>45133.534618055557</v>
      </c>
      <c r="AF14">
        <v>302</v>
      </c>
      <c r="AG14" t="s">
        <v>13</v>
      </c>
      <c r="AH14">
        <v>0</v>
      </c>
      <c r="AI14">
        <v>12.045</v>
      </c>
      <c r="AJ14" s="3">
        <v>117140</v>
      </c>
      <c r="AK14">
        <v>30.448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4">
        <f t="shared" si="0"/>
        <v>6.00344034</v>
      </c>
      <c r="AU14" s="15">
        <f t="shared" si="1"/>
        <v>26677.357214360003</v>
      </c>
      <c r="AW14" s="6">
        <f t="shared" si="2"/>
        <v>0.45840382125000012</v>
      </c>
      <c r="AX14" s="17">
        <f t="shared" si="3"/>
        <v>20891.269894508005</v>
      </c>
      <c r="AZ14" s="16">
        <f t="shared" si="4"/>
        <v>-0.16240696194999948</v>
      </c>
      <c r="BA14" s="18">
        <f t="shared" si="5"/>
        <v>22170.193863704</v>
      </c>
      <c r="BC14" s="7">
        <f t="shared" si="6"/>
        <v>0.11585178129999996</v>
      </c>
      <c r="BD14" s="8">
        <f t="shared" si="7"/>
        <v>23758.958184608</v>
      </c>
      <c r="BF14" s="14">
        <f t="shared" si="8"/>
        <v>6.00344034</v>
      </c>
      <c r="BG14" s="15">
        <f t="shared" si="9"/>
        <v>26677.357214360003</v>
      </c>
      <c r="BI14">
        <v>54</v>
      </c>
      <c r="BJ14" t="s">
        <v>326</v>
      </c>
      <c r="BK14" s="2">
        <v>45133.534618055557</v>
      </c>
      <c r="BL14">
        <v>302</v>
      </c>
      <c r="BM14" t="s">
        <v>13</v>
      </c>
      <c r="BN14">
        <v>0</v>
      </c>
      <c r="BO14">
        <v>2.8719999999999999</v>
      </c>
      <c r="BP14" s="3">
        <v>742894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327</v>
      </c>
      <c r="C15" s="2">
        <v>45133.555902777778</v>
      </c>
      <c r="D15">
        <v>79</v>
      </c>
      <c r="E15" t="s">
        <v>13</v>
      </c>
      <c r="F15">
        <v>0</v>
      </c>
      <c r="G15">
        <v>5.99</v>
      </c>
      <c r="H15" s="3">
        <v>471256</v>
      </c>
      <c r="I15">
        <v>1.004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327</v>
      </c>
      <c r="Q15" s="2">
        <v>45133.555902777778</v>
      </c>
      <c r="R15">
        <v>79</v>
      </c>
      <c r="S15" t="s">
        <v>13</v>
      </c>
      <c r="T15">
        <v>0</v>
      </c>
      <c r="U15">
        <v>5.9409999999999998</v>
      </c>
      <c r="V15" s="3">
        <v>4006</v>
      </c>
      <c r="W15">
        <v>0.998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327</v>
      </c>
      <c r="AE15" s="2">
        <v>45133.555902777778</v>
      </c>
      <c r="AF15">
        <v>79</v>
      </c>
      <c r="AG15" t="s">
        <v>13</v>
      </c>
      <c r="AH15">
        <v>0</v>
      </c>
      <c r="AI15">
        <v>12.151999999999999</v>
      </c>
      <c r="AJ15" s="3">
        <v>6674</v>
      </c>
      <c r="AK15">
        <v>1.607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4">
        <f t="shared" si="0"/>
        <v>1064.2059107538305</v>
      </c>
      <c r="AU15" s="15">
        <f t="shared" si="1"/>
        <v>1586.4202679163998</v>
      </c>
      <c r="AW15" s="6">
        <f t="shared" si="2"/>
        <v>1299.4217900471169</v>
      </c>
      <c r="AX15" s="17">
        <f t="shared" si="3"/>
        <v>1269.3936813354799</v>
      </c>
      <c r="AZ15" s="16">
        <f t="shared" si="4"/>
        <v>1214.4987198998977</v>
      </c>
      <c r="BA15" s="18">
        <f t="shared" si="5"/>
        <v>1271.4865425922401</v>
      </c>
      <c r="BC15" s="7">
        <f t="shared" si="6"/>
        <v>1086.1525861996506</v>
      </c>
      <c r="BD15" s="8">
        <f t="shared" si="7"/>
        <v>1274.6790811164799</v>
      </c>
      <c r="BF15" s="14">
        <f t="shared" si="8"/>
        <v>1064.2059107538305</v>
      </c>
      <c r="BG15" s="15">
        <f t="shared" si="9"/>
        <v>1586.4202679163998</v>
      </c>
      <c r="BI15">
        <v>55</v>
      </c>
      <c r="BJ15" t="s">
        <v>327</v>
      </c>
      <c r="BK15" s="2">
        <v>45133.555902777778</v>
      </c>
      <c r="BL15">
        <v>79</v>
      </c>
      <c r="BM15" t="s">
        <v>13</v>
      </c>
      <c r="BN15">
        <v>0</v>
      </c>
      <c r="BO15">
        <v>2.8420000000000001</v>
      </c>
      <c r="BP15" s="3">
        <v>1009364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328</v>
      </c>
      <c r="C16" s="2">
        <v>45133.577187499999</v>
      </c>
      <c r="D16">
        <v>180</v>
      </c>
      <c r="E16" t="s">
        <v>13</v>
      </c>
      <c r="F16">
        <v>0</v>
      </c>
      <c r="G16">
        <v>6.0090000000000003</v>
      </c>
      <c r="H16" s="3">
        <v>253001</v>
      </c>
      <c r="I16">
        <v>0.53500000000000003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328</v>
      </c>
      <c r="Q16" s="2">
        <v>45133.577187499999</v>
      </c>
      <c r="R16">
        <v>180</v>
      </c>
      <c r="S16" t="s">
        <v>13</v>
      </c>
      <c r="T16">
        <v>0</v>
      </c>
      <c r="U16">
        <v>5.9669999999999996</v>
      </c>
      <c r="V16" s="3">
        <v>2049</v>
      </c>
      <c r="W16">
        <v>0.49399999999999999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328</v>
      </c>
      <c r="AE16" s="2">
        <v>45133.577187499999</v>
      </c>
      <c r="AF16">
        <v>180</v>
      </c>
      <c r="AG16" t="s">
        <v>13</v>
      </c>
      <c r="AH16">
        <v>0</v>
      </c>
      <c r="AI16">
        <v>12.118</v>
      </c>
      <c r="AJ16" s="3">
        <v>56243</v>
      </c>
      <c r="AK16">
        <v>14.972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4">
        <f t="shared" si="0"/>
        <v>643.73136318838147</v>
      </c>
      <c r="AU16" s="15">
        <f t="shared" si="1"/>
        <v>12025.013150495901</v>
      </c>
      <c r="AW16" s="6">
        <f t="shared" si="2"/>
        <v>742.90178220198379</v>
      </c>
      <c r="AX16" s="17">
        <f t="shared" si="3"/>
        <v>10263.72342517427</v>
      </c>
      <c r="AZ16" s="16">
        <f t="shared" si="4"/>
        <v>658.50778572447905</v>
      </c>
      <c r="BA16" s="18">
        <f t="shared" si="5"/>
        <v>10698.368747703262</v>
      </c>
      <c r="BC16" s="7">
        <f t="shared" si="6"/>
        <v>586.4210223866794</v>
      </c>
      <c r="BD16" s="8">
        <f t="shared" si="7"/>
        <v>11441.001320749518</v>
      </c>
      <c r="BF16" s="14">
        <f t="shared" si="8"/>
        <v>643.73136318838147</v>
      </c>
      <c r="BG16" s="15">
        <f t="shared" si="9"/>
        <v>12025.013150495901</v>
      </c>
      <c r="BI16">
        <v>56</v>
      </c>
      <c r="BJ16" t="s">
        <v>328</v>
      </c>
      <c r="BK16" s="2">
        <v>45133.577187499999</v>
      </c>
      <c r="BL16">
        <v>180</v>
      </c>
      <c r="BM16" t="s">
        <v>13</v>
      </c>
      <c r="BN16">
        <v>0</v>
      </c>
      <c r="BO16">
        <v>2.8650000000000002</v>
      </c>
      <c r="BP16" s="3">
        <v>900503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329</v>
      </c>
      <c r="C17" s="2">
        <v>45133.598425925928</v>
      </c>
      <c r="D17">
        <v>90</v>
      </c>
      <c r="E17" t="s">
        <v>13</v>
      </c>
      <c r="F17">
        <v>0</v>
      </c>
      <c r="G17">
        <v>6.0590000000000002</v>
      </c>
      <c r="H17" s="3">
        <v>2830</v>
      </c>
      <c r="I17">
        <v>-1E-3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329</v>
      </c>
      <c r="Q17" s="2">
        <v>45133.598425925928</v>
      </c>
      <c r="R17">
        <v>90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329</v>
      </c>
      <c r="AE17" s="2">
        <v>45133.598425925928</v>
      </c>
      <c r="AF17">
        <v>90</v>
      </c>
      <c r="AG17" t="s">
        <v>13</v>
      </c>
      <c r="AH17">
        <v>0</v>
      </c>
      <c r="AI17">
        <v>12.082000000000001</v>
      </c>
      <c r="AJ17" s="3">
        <v>85359</v>
      </c>
      <c r="AK17">
        <v>22.491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4">
        <f t="shared" si="0"/>
        <v>3.5598560000000017</v>
      </c>
      <c r="AU17" s="15">
        <f t="shared" si="1"/>
        <v>19068.4204017671</v>
      </c>
      <c r="AW17" s="6">
        <f t="shared" si="2"/>
        <v>3.4543391249999997</v>
      </c>
      <c r="AX17" s="17">
        <f t="shared" si="3"/>
        <v>15403.03640703963</v>
      </c>
      <c r="AZ17" s="16">
        <f t="shared" si="4"/>
        <v>3.6399742449999994</v>
      </c>
      <c r="BA17" s="18">
        <f t="shared" si="5"/>
        <v>16198.30985659494</v>
      </c>
      <c r="BC17" s="7">
        <f t="shared" si="6"/>
        <v>1.7214601700000001</v>
      </c>
      <c r="BD17" s="8">
        <f t="shared" si="7"/>
        <v>17354.062525356876</v>
      </c>
      <c r="BF17" s="14">
        <f t="shared" si="8"/>
        <v>3.5598560000000017</v>
      </c>
      <c r="BG17" s="15">
        <f t="shared" si="9"/>
        <v>19068.4204017671</v>
      </c>
      <c r="BI17">
        <v>57</v>
      </c>
      <c r="BJ17" t="s">
        <v>329</v>
      </c>
      <c r="BK17" s="2">
        <v>45133.598425925928</v>
      </c>
      <c r="BL17">
        <v>90</v>
      </c>
      <c r="BM17" t="s">
        <v>13</v>
      </c>
      <c r="BN17">
        <v>0</v>
      </c>
      <c r="BO17">
        <v>2.867</v>
      </c>
      <c r="BP17" s="3">
        <v>838561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330</v>
      </c>
      <c r="C18" s="2">
        <v>45133.619745370372</v>
      </c>
      <c r="D18">
        <v>39</v>
      </c>
      <c r="E18" t="s">
        <v>13</v>
      </c>
      <c r="F18">
        <v>0</v>
      </c>
      <c r="G18">
        <v>5.9930000000000003</v>
      </c>
      <c r="H18" s="3">
        <v>115824</v>
      </c>
      <c r="I18">
        <v>0.24099999999999999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330</v>
      </c>
      <c r="Q18" s="2">
        <v>45133.619745370372</v>
      </c>
      <c r="R18">
        <v>39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330</v>
      </c>
      <c r="AE18" s="2">
        <v>45133.619745370372</v>
      </c>
      <c r="AF18">
        <v>39</v>
      </c>
      <c r="AG18" t="s">
        <v>13</v>
      </c>
      <c r="AH18">
        <v>0</v>
      </c>
      <c r="AI18">
        <v>12.067</v>
      </c>
      <c r="AJ18" s="3">
        <v>81878</v>
      </c>
      <c r="AK18">
        <v>21.603999999999999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4">
        <f t="shared" si="0"/>
        <v>320.87666321484795</v>
      </c>
      <c r="AU18" s="15">
        <f t="shared" si="1"/>
        <v>18229.986718444401</v>
      </c>
      <c r="AW18" s="6">
        <f t="shared" si="2"/>
        <v>353.32389859578876</v>
      </c>
      <c r="AX18" s="17">
        <f t="shared" si="3"/>
        <v>14794.200687891322</v>
      </c>
      <c r="AZ18" s="16">
        <f t="shared" si="4"/>
        <v>303.16324244380166</v>
      </c>
      <c r="BA18" s="18">
        <f t="shared" si="5"/>
        <v>15542.208448066162</v>
      </c>
      <c r="BC18" s="7">
        <f t="shared" si="6"/>
        <v>268.4042918744729</v>
      </c>
      <c r="BD18" s="8">
        <f t="shared" si="7"/>
        <v>16649.396344320321</v>
      </c>
      <c r="BF18" s="14">
        <f t="shared" si="8"/>
        <v>320.87666321484795</v>
      </c>
      <c r="BG18" s="15">
        <f t="shared" si="9"/>
        <v>18229.986718444401</v>
      </c>
      <c r="BI18">
        <v>58</v>
      </c>
      <c r="BJ18" t="s">
        <v>330</v>
      </c>
      <c r="BK18" s="2">
        <v>45133.619745370372</v>
      </c>
      <c r="BL18">
        <v>39</v>
      </c>
      <c r="BM18" t="s">
        <v>13</v>
      </c>
      <c r="BN18">
        <v>0</v>
      </c>
      <c r="BO18">
        <v>2.8260000000000001</v>
      </c>
      <c r="BP18" s="3">
        <v>1330399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331</v>
      </c>
      <c r="C19" s="2">
        <v>45133.641030092593</v>
      </c>
      <c r="D19">
        <v>326</v>
      </c>
      <c r="E19" t="s">
        <v>13</v>
      </c>
      <c r="F19">
        <v>0</v>
      </c>
      <c r="G19">
        <v>5.9960000000000004</v>
      </c>
      <c r="H19" s="3">
        <v>24453</v>
      </c>
      <c r="I19">
        <v>4.4999999999999998E-2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331</v>
      </c>
      <c r="Q19" s="2">
        <v>45133.641030092593</v>
      </c>
      <c r="R19">
        <v>326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331</v>
      </c>
      <c r="AE19" s="2">
        <v>45133.641030092593</v>
      </c>
      <c r="AF19">
        <v>326</v>
      </c>
      <c r="AG19" t="s">
        <v>13</v>
      </c>
      <c r="AH19">
        <v>0</v>
      </c>
      <c r="AI19">
        <v>12.141999999999999</v>
      </c>
      <c r="AJ19" s="3">
        <v>10009</v>
      </c>
      <c r="AK19">
        <v>2.5299999999999998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4">
        <f t="shared" ref="AT19:AT41" si="10">IF(H19&lt;10000,((H19^2*0.00000054)+(H19*-0.004765)+(12.72)),(IF(H19&lt;200000,((H19^2*-0.000000001577)+(H19*0.003043)+(-10.42)),(IF(H19&lt;8000000,((H19^2*-0.0000000000186)+(H19*0.00194)+(154.1)),((V19^2*-0.00000002)+(V19*0.2565)+(-1032)))))))</f>
        <v>63.047513097407005</v>
      </c>
      <c r="AU19" s="15">
        <f t="shared" ref="AU19:AU41" si="11">IF(AJ19&lt;45000,((-0.0000004561*AJ19^2)+(0.244*AJ19)+(-21.72)),((-0.0000000409*AJ19^2)+(0.2477*AJ19)+(-1777)))</f>
        <v>2374.7838650559002</v>
      </c>
      <c r="AW19" s="6">
        <f t="shared" ref="AW19:AW41" si="12">IF(H19&lt;15000,((0.00000002125*H19^2)+(0.002705*H19)+(-4.371)),(IF(H19&lt;700000,((-0.0000000008162*H19^2)+(0.003141*H19)+(0.4702)), ((0.000000003285*V19^2)+(0.1899*V19)+(559.5)))))</f>
        <v>76.78902685561421</v>
      </c>
      <c r="AX19" s="17">
        <f t="shared" ref="AX19:AX41" si="13">((-0.00000006277*AJ19^2)+(0.1854*AJ19)+(34.83))</f>
        <v>1884.2102963156301</v>
      </c>
      <c r="AZ19" s="16">
        <f t="shared" ref="AZ19:AZ41" si="14">IF(H19&lt;10000,((-0.00000005795*H19^2)+(0.003823*H19)+(-6.715)),(IF(H19&lt;700000,((-0.0000000001209*H19^2)+(0.002635*H19)+(-0.4111)), ((-0.00000002007*V19^2)+(0.2564*V19)+(286.1)))))</f>
        <v>63.950262940631909</v>
      </c>
      <c r="BA19" s="18">
        <f t="shared" ref="BA19:BA41" si="15">(-0.00000001626*AJ19^2)+(0.1912*AJ19)+(-3.858)</f>
        <v>1908.2338718829401</v>
      </c>
      <c r="BC19" s="7">
        <f t="shared" ref="BC19:BC41" si="16">IF(H19&lt;10000,((0.0000001453*H19^2)+(0.0008349*H19)+(-1.805)),(IF(H19&lt;700000,((-0.00000000008054*H19^2)+(0.002348*H19)+(-2.47)), ((-0.00000001938*V19^2)+(0.2471*V19)+(226.8)))))</f>
        <v>54.897485170707135</v>
      </c>
      <c r="BD19" s="8">
        <f t="shared" ref="BD19:BD41" si="17">(-0.00000002552*AJ19^2)+(0.2067*AJ19)+(-103.7)</f>
        <v>1962.6037043328799</v>
      </c>
      <c r="BF19" s="14">
        <f t="shared" ref="BF19:BF41" si="18">IF(H19&lt;10000,((H19^2*0.00000054)+(H19*-0.004765)+(12.72)),(IF(H19&lt;200000,((H19^2*-0.000000001577)+(H19*0.003043)+(-10.42)),(IF(H19&lt;8000000,((H19^2*-0.0000000000186)+(H19*0.00194)+(154.1)),((V19^2*-0.00000002)+(V19*0.2565)+(-1032)))))))</f>
        <v>63.047513097407005</v>
      </c>
      <c r="BG19" s="15">
        <f t="shared" ref="BG19:BG41" si="19">IF(AJ19&lt;45000,((-0.0000004561*AJ19^2)+(0.244*AJ19)+(-21.72)),((-0.0000000409*AJ19^2)+(0.2477*AJ19)+(-1777)))</f>
        <v>2374.7838650559002</v>
      </c>
      <c r="BI19">
        <v>59</v>
      </c>
      <c r="BJ19" t="s">
        <v>331</v>
      </c>
      <c r="BK19" s="2">
        <v>45133.641030092593</v>
      </c>
      <c r="BL19">
        <v>326</v>
      </c>
      <c r="BM19" t="s">
        <v>13</v>
      </c>
      <c r="BN19">
        <v>0</v>
      </c>
      <c r="BO19">
        <v>2.851</v>
      </c>
      <c r="BP19" s="3">
        <v>839442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332</v>
      </c>
      <c r="C20" s="2">
        <v>45133.66233796296</v>
      </c>
      <c r="D20">
        <v>151</v>
      </c>
      <c r="E20" t="s">
        <v>13</v>
      </c>
      <c r="F20">
        <v>0</v>
      </c>
      <c r="G20">
        <v>5.9249999999999998</v>
      </c>
      <c r="H20" s="3">
        <v>23275388</v>
      </c>
      <c r="I20">
        <v>52.305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332</v>
      </c>
      <c r="Q20" s="2">
        <v>45133.66233796296</v>
      </c>
      <c r="R20">
        <v>151</v>
      </c>
      <c r="S20" t="s">
        <v>13</v>
      </c>
      <c r="T20">
        <v>0</v>
      </c>
      <c r="U20">
        <v>5.8920000000000003</v>
      </c>
      <c r="V20" s="3">
        <v>210908</v>
      </c>
      <c r="W20">
        <v>53.043999999999997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332</v>
      </c>
      <c r="AE20" s="2">
        <v>45133.66233796296</v>
      </c>
      <c r="AF20">
        <v>151</v>
      </c>
      <c r="AG20" t="s">
        <v>13</v>
      </c>
      <c r="AH20">
        <v>0</v>
      </c>
      <c r="AI20">
        <v>12.085000000000001</v>
      </c>
      <c r="AJ20" s="3">
        <v>82202</v>
      </c>
      <c r="AK20">
        <v>21.686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4">
        <f t="shared" si="10"/>
        <v>52176.258310720004</v>
      </c>
      <c r="AU20" s="15">
        <f t="shared" si="11"/>
        <v>18308.067195916399</v>
      </c>
      <c r="AW20" s="6">
        <f t="shared" si="12"/>
        <v>40757.053175964247</v>
      </c>
      <c r="AX20" s="17">
        <f t="shared" si="13"/>
        <v>14850.933314172922</v>
      </c>
      <c r="AZ20" s="16">
        <f t="shared" si="14"/>
        <v>53470.153757807522</v>
      </c>
      <c r="BA20" s="18">
        <f t="shared" si="15"/>
        <v>15603.292835246959</v>
      </c>
      <c r="BC20" s="7">
        <f t="shared" si="16"/>
        <v>51480.102065087682</v>
      </c>
      <c r="BD20" s="8">
        <f t="shared" si="17"/>
        <v>16715.010452121918</v>
      </c>
      <c r="BF20" s="14">
        <f t="shared" si="18"/>
        <v>52176.258310720004</v>
      </c>
      <c r="BG20" s="15">
        <f t="shared" si="19"/>
        <v>18308.067195916399</v>
      </c>
      <c r="BI20">
        <v>60</v>
      </c>
      <c r="BJ20" t="s">
        <v>332</v>
      </c>
      <c r="BK20" s="2">
        <v>45133.66233796296</v>
      </c>
      <c r="BL20">
        <v>151</v>
      </c>
      <c r="BM20" t="s">
        <v>13</v>
      </c>
      <c r="BN20">
        <v>0</v>
      </c>
      <c r="BO20">
        <v>2.8780000000000001</v>
      </c>
      <c r="BP20" s="3">
        <v>625522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333</v>
      </c>
      <c r="C21" s="2">
        <v>45133.683668981481</v>
      </c>
      <c r="D21">
        <v>355</v>
      </c>
      <c r="E21" t="s">
        <v>13</v>
      </c>
      <c r="F21">
        <v>0</v>
      </c>
      <c r="G21">
        <v>6.0389999999999997</v>
      </c>
      <c r="H21" s="3">
        <v>2698</v>
      </c>
      <c r="I21">
        <v>-2E-3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333</v>
      </c>
      <c r="Q21" s="2">
        <v>45133.683668981481</v>
      </c>
      <c r="R21">
        <v>355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333</v>
      </c>
      <c r="AE21" s="2">
        <v>45133.683668981481</v>
      </c>
      <c r="AF21">
        <v>355</v>
      </c>
      <c r="AG21" t="s">
        <v>13</v>
      </c>
      <c r="AH21">
        <v>0</v>
      </c>
      <c r="AI21">
        <v>12.015000000000001</v>
      </c>
      <c r="AJ21" s="3">
        <v>130815</v>
      </c>
      <c r="AK21">
        <v>33.796999999999997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4">
        <f t="shared" si="10"/>
        <v>3.7948001599999994</v>
      </c>
      <c r="AU21" s="15">
        <f t="shared" si="11"/>
        <v>29925.971623197504</v>
      </c>
      <c r="AW21" s="6">
        <f t="shared" si="12"/>
        <v>3.081773085</v>
      </c>
      <c r="AX21" s="17">
        <f t="shared" si="13"/>
        <v>23213.775343596753</v>
      </c>
      <c r="AZ21" s="16">
        <f t="shared" si="14"/>
        <v>3.1776241281999997</v>
      </c>
      <c r="BA21" s="18">
        <f t="shared" si="15"/>
        <v>24729.7197057015</v>
      </c>
      <c r="BC21" s="7">
        <f t="shared" si="16"/>
        <v>1.5052285411999999</v>
      </c>
      <c r="BD21" s="8">
        <f t="shared" si="17"/>
        <v>26499.047860978</v>
      </c>
      <c r="BF21" s="14">
        <f t="shared" si="18"/>
        <v>3.7948001599999994</v>
      </c>
      <c r="BG21" s="15">
        <f t="shared" si="19"/>
        <v>29925.971623197504</v>
      </c>
      <c r="BI21">
        <v>61</v>
      </c>
      <c r="BJ21" t="s">
        <v>333</v>
      </c>
      <c r="BK21" s="2">
        <v>45133.683668981481</v>
      </c>
      <c r="BL21">
        <v>355</v>
      </c>
      <c r="BM21" t="s">
        <v>13</v>
      </c>
      <c r="BN21">
        <v>0</v>
      </c>
      <c r="BO21">
        <v>2.8519999999999999</v>
      </c>
      <c r="BP21" s="3">
        <v>836513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334</v>
      </c>
      <c r="C22" s="2">
        <v>45133.705011574071</v>
      </c>
      <c r="D22">
        <v>384</v>
      </c>
      <c r="E22" t="s">
        <v>13</v>
      </c>
      <c r="F22">
        <v>0</v>
      </c>
      <c r="G22">
        <v>6.0110000000000001</v>
      </c>
      <c r="H22" s="3">
        <v>23350</v>
      </c>
      <c r="I22">
        <v>4.2999999999999997E-2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334</v>
      </c>
      <c r="Q22" s="2">
        <v>45133.705011574071</v>
      </c>
      <c r="R22">
        <v>384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334</v>
      </c>
      <c r="AE22" s="2">
        <v>45133.705011574071</v>
      </c>
      <c r="AF22">
        <v>384</v>
      </c>
      <c r="AG22" t="s">
        <v>13</v>
      </c>
      <c r="AH22">
        <v>0</v>
      </c>
      <c r="AI22">
        <v>11.273</v>
      </c>
      <c r="AJ22" s="3">
        <v>227246</v>
      </c>
      <c r="AK22">
        <v>56.298000000000002</v>
      </c>
      <c r="AL22" t="s">
        <v>14</v>
      </c>
      <c r="AM22" t="s">
        <v>14</v>
      </c>
      <c r="AN22" t="s">
        <v>14</v>
      </c>
      <c r="AO22" t="s">
        <v>14</v>
      </c>
      <c r="AQ22">
        <v>3</v>
      </c>
      <c r="AR22" t="s">
        <v>355</v>
      </c>
      <c r="AS22" s="11">
        <v>62</v>
      </c>
      <c r="AT22" s="14">
        <f t="shared" si="10"/>
        <v>59.774234117500001</v>
      </c>
      <c r="AU22" s="15">
        <f t="shared" si="11"/>
        <v>52399.727749295598</v>
      </c>
      <c r="AW22" s="6">
        <f t="shared" si="12"/>
        <v>73.367539395500003</v>
      </c>
      <c r="AX22" s="17">
        <f t="shared" si="13"/>
        <v>38924.748866730682</v>
      </c>
      <c r="AZ22" s="16">
        <f t="shared" si="14"/>
        <v>61.050232599750004</v>
      </c>
      <c r="BA22" s="18">
        <f t="shared" si="15"/>
        <v>42605.898694169839</v>
      </c>
      <c r="BC22" s="7">
        <f t="shared" si="16"/>
        <v>52.311887779849997</v>
      </c>
      <c r="BD22" s="8">
        <f t="shared" si="17"/>
        <v>45550.176399951684</v>
      </c>
      <c r="BF22" s="14">
        <f t="shared" si="18"/>
        <v>59.774234117500001</v>
      </c>
      <c r="BG22" s="15">
        <f t="shared" si="19"/>
        <v>52399.727749295598</v>
      </c>
      <c r="BI22">
        <v>62</v>
      </c>
      <c r="BJ22" t="s">
        <v>334</v>
      </c>
      <c r="BK22" s="2">
        <v>45133.705011574071</v>
      </c>
      <c r="BL22">
        <v>384</v>
      </c>
      <c r="BM22" t="s">
        <v>13</v>
      </c>
      <c r="BN22">
        <v>0</v>
      </c>
      <c r="BO22">
        <v>2.871</v>
      </c>
      <c r="BP22" s="3">
        <v>768845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335</v>
      </c>
      <c r="C23" s="2">
        <v>45133.726342592592</v>
      </c>
      <c r="D23">
        <v>287</v>
      </c>
      <c r="E23" t="s">
        <v>13</v>
      </c>
      <c r="F23">
        <v>0</v>
      </c>
      <c r="G23">
        <v>6.0119999999999996</v>
      </c>
      <c r="H23" s="3">
        <v>45067</v>
      </c>
      <c r="I23">
        <v>8.8999999999999996E-2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335</v>
      </c>
      <c r="Q23" s="2">
        <v>45133.726342592592</v>
      </c>
      <c r="R23">
        <v>287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335</v>
      </c>
      <c r="AE23" s="2">
        <v>45133.726342592592</v>
      </c>
      <c r="AF23">
        <v>287</v>
      </c>
      <c r="AG23" t="s">
        <v>13</v>
      </c>
      <c r="AH23">
        <v>0</v>
      </c>
      <c r="AI23">
        <v>12.13</v>
      </c>
      <c r="AJ23" s="3">
        <v>33374</v>
      </c>
      <c r="AK23">
        <v>8.8989999999999991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4">
        <f t="shared" si="10"/>
        <v>123.51593961084698</v>
      </c>
      <c r="AU23" s="15">
        <f t="shared" si="11"/>
        <v>7613.5209301563991</v>
      </c>
      <c r="AW23" s="6">
        <f t="shared" si="12"/>
        <v>140.36791665007823</v>
      </c>
      <c r="AX23" s="17">
        <f t="shared" si="13"/>
        <v>6152.4548753034796</v>
      </c>
      <c r="AZ23" s="16">
        <f t="shared" si="14"/>
        <v>118.0948929302799</v>
      </c>
      <c r="BA23" s="18">
        <f t="shared" si="15"/>
        <v>6359.14002377624</v>
      </c>
      <c r="BC23" s="7">
        <f t="shared" si="16"/>
        <v>103.18373648225594</v>
      </c>
      <c r="BD23" s="8">
        <f t="shared" si="17"/>
        <v>6766.2810146844795</v>
      </c>
      <c r="BF23" s="14">
        <f t="shared" si="18"/>
        <v>123.51593961084698</v>
      </c>
      <c r="BG23" s="15">
        <f t="shared" si="19"/>
        <v>7613.5209301563991</v>
      </c>
      <c r="BI23">
        <v>63</v>
      </c>
      <c r="BJ23" t="s">
        <v>335</v>
      </c>
      <c r="BK23" s="2">
        <v>45133.726342592592</v>
      </c>
      <c r="BL23">
        <v>287</v>
      </c>
      <c r="BM23" t="s">
        <v>13</v>
      </c>
      <c r="BN23">
        <v>0</v>
      </c>
      <c r="BO23">
        <v>2.8650000000000002</v>
      </c>
      <c r="BP23" s="3">
        <v>907725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336</v>
      </c>
      <c r="C24" s="2">
        <v>45133.747615740744</v>
      </c>
      <c r="D24">
        <v>253</v>
      </c>
      <c r="E24" t="s">
        <v>13</v>
      </c>
      <c r="F24">
        <v>0</v>
      </c>
      <c r="G24">
        <v>6.0460000000000003</v>
      </c>
      <c r="H24" s="3">
        <v>3075</v>
      </c>
      <c r="I24">
        <v>-1E-3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336</v>
      </c>
      <c r="Q24" s="2">
        <v>45133.747615740744</v>
      </c>
      <c r="R24">
        <v>253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336</v>
      </c>
      <c r="AE24" s="2">
        <v>45133.747615740744</v>
      </c>
      <c r="AF24">
        <v>253</v>
      </c>
      <c r="AG24" t="s">
        <v>13</v>
      </c>
      <c r="AH24">
        <v>0</v>
      </c>
      <c r="AI24">
        <v>12.047000000000001</v>
      </c>
      <c r="AJ24" s="3">
        <v>124287</v>
      </c>
      <c r="AK24">
        <v>32.204000000000001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4">
        <f t="shared" si="10"/>
        <v>3.1736625000000007</v>
      </c>
      <c r="AU24" s="15">
        <f t="shared" si="11"/>
        <v>28377.097032707901</v>
      </c>
      <c r="AW24" s="6">
        <f t="shared" si="12"/>
        <v>4.1478070312499984</v>
      </c>
      <c r="AX24" s="17">
        <f t="shared" si="13"/>
        <v>22108.015392177873</v>
      </c>
      <c r="AZ24" s="16">
        <f t="shared" si="14"/>
        <v>4.4927715312499998</v>
      </c>
      <c r="BA24" s="18">
        <f t="shared" si="15"/>
        <v>23508.643978920059</v>
      </c>
      <c r="BC24" s="7">
        <f t="shared" si="16"/>
        <v>2.1362198125000003</v>
      </c>
      <c r="BD24" s="8">
        <f t="shared" si="17"/>
        <v>25192.208866423116</v>
      </c>
      <c r="BF24" s="14">
        <f t="shared" si="18"/>
        <v>3.1736625000000007</v>
      </c>
      <c r="BG24" s="15">
        <f t="shared" si="19"/>
        <v>28377.097032707901</v>
      </c>
      <c r="BI24">
        <v>64</v>
      </c>
      <c r="BJ24" t="s">
        <v>336</v>
      </c>
      <c r="BK24" s="2">
        <v>45133.747615740744</v>
      </c>
      <c r="BL24">
        <v>253</v>
      </c>
      <c r="BM24" t="s">
        <v>13</v>
      </c>
      <c r="BN24">
        <v>0</v>
      </c>
      <c r="BO24">
        <v>2.8719999999999999</v>
      </c>
      <c r="BP24" s="3">
        <v>797730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337</v>
      </c>
      <c r="C25" s="2">
        <v>45133.768958333334</v>
      </c>
      <c r="D25">
        <v>307</v>
      </c>
      <c r="E25" t="s">
        <v>13</v>
      </c>
      <c r="F25">
        <v>0</v>
      </c>
      <c r="G25">
        <v>6.09</v>
      </c>
      <c r="H25" s="3">
        <v>29772</v>
      </c>
      <c r="I25">
        <v>5.6000000000000001E-2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337</v>
      </c>
      <c r="Q25" s="2">
        <v>45133.768958333334</v>
      </c>
      <c r="R25">
        <v>307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337</v>
      </c>
      <c r="AE25" s="2">
        <v>45133.768958333334</v>
      </c>
      <c r="AF25">
        <v>307</v>
      </c>
      <c r="AG25" t="s">
        <v>13</v>
      </c>
      <c r="AH25">
        <v>0</v>
      </c>
      <c r="AI25">
        <v>12.24</v>
      </c>
      <c r="AJ25" s="3">
        <v>12704</v>
      </c>
      <c r="AK25">
        <v>3.274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4">
        <f t="shared" si="10"/>
        <v>78.778387381232008</v>
      </c>
      <c r="AU25" s="15">
        <f t="shared" si="11"/>
        <v>3004.4452839424002</v>
      </c>
      <c r="AW25" s="6">
        <f t="shared" si="12"/>
        <v>93.260595186659202</v>
      </c>
      <c r="AX25" s="17">
        <f t="shared" si="13"/>
        <v>2380.0210482636803</v>
      </c>
      <c r="AZ25" s="16">
        <f t="shared" si="14"/>
        <v>77.930957627134404</v>
      </c>
      <c r="BA25" s="18">
        <f t="shared" si="15"/>
        <v>2422.52257232384</v>
      </c>
      <c r="BC25" s="7">
        <f t="shared" si="16"/>
        <v>67.363267600408633</v>
      </c>
      <c r="BD25" s="8">
        <f t="shared" si="17"/>
        <v>2518.0980859596802</v>
      </c>
      <c r="BF25" s="14">
        <f t="shared" si="18"/>
        <v>78.778387381232008</v>
      </c>
      <c r="BG25" s="15">
        <f t="shared" si="19"/>
        <v>3004.4452839424002</v>
      </c>
      <c r="BI25">
        <v>65</v>
      </c>
      <c r="BJ25" t="s">
        <v>337</v>
      </c>
      <c r="BK25" s="2">
        <v>45133.768958333334</v>
      </c>
      <c r="BL25">
        <v>307</v>
      </c>
      <c r="BM25" t="s">
        <v>13</v>
      </c>
      <c r="BN25">
        <v>0</v>
      </c>
      <c r="BO25">
        <v>2.9390000000000001</v>
      </c>
      <c r="BP25" s="3">
        <v>1020019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338</v>
      </c>
      <c r="C26" s="2">
        <v>45133.790254629632</v>
      </c>
      <c r="D26">
        <v>251</v>
      </c>
      <c r="E26" t="s">
        <v>13</v>
      </c>
      <c r="F26">
        <v>0</v>
      </c>
      <c r="G26">
        <v>6.0170000000000003</v>
      </c>
      <c r="H26" s="3">
        <v>303290</v>
      </c>
      <c r="I26">
        <v>0.64300000000000002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338</v>
      </c>
      <c r="Q26" s="2">
        <v>45133.790254629632</v>
      </c>
      <c r="R26">
        <v>251</v>
      </c>
      <c r="S26" t="s">
        <v>13</v>
      </c>
      <c r="T26">
        <v>0</v>
      </c>
      <c r="U26">
        <v>5.9729999999999999</v>
      </c>
      <c r="V26" s="3">
        <v>3130</v>
      </c>
      <c r="W26">
        <v>0.77300000000000002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338</v>
      </c>
      <c r="AE26" s="2">
        <v>45133.790254629632</v>
      </c>
      <c r="AF26">
        <v>251</v>
      </c>
      <c r="AG26" t="s">
        <v>13</v>
      </c>
      <c r="AH26">
        <v>0</v>
      </c>
      <c r="AI26">
        <v>12.102</v>
      </c>
      <c r="AJ26" s="3">
        <v>60877</v>
      </c>
      <c r="AK26">
        <v>16.184000000000001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4">
        <f t="shared" si="10"/>
        <v>740.77168227174002</v>
      </c>
      <c r="AU26" s="15">
        <f t="shared" si="11"/>
        <v>13150.657126623901</v>
      </c>
      <c r="AW26" s="6">
        <f t="shared" si="12"/>
        <v>878.02607656958003</v>
      </c>
      <c r="AX26" s="17">
        <f t="shared" si="13"/>
        <v>11088.799606972671</v>
      </c>
      <c r="AZ26" s="16">
        <f t="shared" si="14"/>
        <v>787.63708476631007</v>
      </c>
      <c r="BA26" s="18">
        <f t="shared" si="15"/>
        <v>11575.56469156246</v>
      </c>
      <c r="BC26" s="7">
        <f t="shared" si="16"/>
        <v>702.24646226698599</v>
      </c>
      <c r="BD26" s="8">
        <f t="shared" si="17"/>
        <v>12384.998547027921</v>
      </c>
      <c r="BF26" s="14">
        <f t="shared" si="18"/>
        <v>740.77168227174002</v>
      </c>
      <c r="BG26" s="15">
        <f t="shared" si="19"/>
        <v>13150.657126623901</v>
      </c>
      <c r="BI26">
        <v>66</v>
      </c>
      <c r="BJ26" t="s">
        <v>338</v>
      </c>
      <c r="BK26" s="2">
        <v>45133.790254629632</v>
      </c>
      <c r="BL26">
        <v>251</v>
      </c>
      <c r="BM26" t="s">
        <v>13</v>
      </c>
      <c r="BN26">
        <v>0</v>
      </c>
      <c r="BO26">
        <v>2.8759999999999999</v>
      </c>
      <c r="BP26" s="3">
        <v>842970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339</v>
      </c>
      <c r="C27" s="2">
        <v>45133.811574074076</v>
      </c>
      <c r="D27">
        <v>257</v>
      </c>
      <c r="E27" t="s">
        <v>13</v>
      </c>
      <c r="F27">
        <v>0</v>
      </c>
      <c r="G27">
        <v>5.9909999999999997</v>
      </c>
      <c r="H27" s="3">
        <v>320796</v>
      </c>
      <c r="I27">
        <v>0.68100000000000005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339</v>
      </c>
      <c r="Q27" s="2">
        <v>45133.811574074076</v>
      </c>
      <c r="R27">
        <v>257</v>
      </c>
      <c r="S27" t="s">
        <v>13</v>
      </c>
      <c r="T27">
        <v>0</v>
      </c>
      <c r="U27">
        <v>5.9480000000000004</v>
      </c>
      <c r="V27" s="3">
        <v>3492</v>
      </c>
      <c r="W27">
        <v>0.86599999999999999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339</v>
      </c>
      <c r="AE27" s="2">
        <v>45133.811574074076</v>
      </c>
      <c r="AF27">
        <v>257</v>
      </c>
      <c r="AG27" t="s">
        <v>13</v>
      </c>
      <c r="AH27">
        <v>0</v>
      </c>
      <c r="AI27">
        <v>12.111000000000001</v>
      </c>
      <c r="AJ27" s="3">
        <v>35841</v>
      </c>
      <c r="AK27">
        <v>9.5619999999999994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4">
        <f t="shared" si="10"/>
        <v>774.53011263074245</v>
      </c>
      <c r="AU27" s="15">
        <f t="shared" si="11"/>
        <v>8137.5883021358995</v>
      </c>
      <c r="AW27" s="6">
        <f t="shared" si="12"/>
        <v>924.09523391462085</v>
      </c>
      <c r="AX27" s="17">
        <f t="shared" si="13"/>
        <v>6599.1184840716305</v>
      </c>
      <c r="AZ27" s="16">
        <f t="shared" si="14"/>
        <v>832.44453209982566</v>
      </c>
      <c r="BA27" s="18">
        <f t="shared" si="15"/>
        <v>6828.0539734109398</v>
      </c>
      <c r="BC27" s="7">
        <f t="shared" si="16"/>
        <v>742.47063067096724</v>
      </c>
      <c r="BD27" s="8">
        <f t="shared" si="17"/>
        <v>7271.8522877888799</v>
      </c>
      <c r="BF27" s="14">
        <f t="shared" si="18"/>
        <v>774.53011263074245</v>
      </c>
      <c r="BG27" s="15">
        <f t="shared" si="19"/>
        <v>8137.5883021358995</v>
      </c>
      <c r="BI27">
        <v>67</v>
      </c>
      <c r="BJ27" t="s">
        <v>339</v>
      </c>
      <c r="BK27" s="2">
        <v>45133.811574074076</v>
      </c>
      <c r="BL27">
        <v>257</v>
      </c>
      <c r="BM27" t="s">
        <v>13</v>
      </c>
      <c r="BN27">
        <v>0</v>
      </c>
      <c r="BO27">
        <v>2.8410000000000002</v>
      </c>
      <c r="BP27" s="3">
        <v>1037641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340</v>
      </c>
      <c r="C28" s="2">
        <v>45133.83289351852</v>
      </c>
      <c r="D28">
        <v>135</v>
      </c>
      <c r="E28" t="s">
        <v>13</v>
      </c>
      <c r="F28">
        <v>0</v>
      </c>
      <c r="G28">
        <v>6.0129999999999999</v>
      </c>
      <c r="H28" s="3">
        <v>29458</v>
      </c>
      <c r="I28">
        <v>5.6000000000000001E-2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340</v>
      </c>
      <c r="Q28" s="2">
        <v>45133.83289351852</v>
      </c>
      <c r="R28">
        <v>135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340</v>
      </c>
      <c r="AE28" s="2">
        <v>45133.83289351852</v>
      </c>
      <c r="AF28">
        <v>135</v>
      </c>
      <c r="AG28" t="s">
        <v>13</v>
      </c>
      <c r="AH28">
        <v>0</v>
      </c>
      <c r="AI28">
        <v>12.17</v>
      </c>
      <c r="AJ28" s="3">
        <v>10284</v>
      </c>
      <c r="AK28">
        <v>2.6059999999999999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4">
        <f t="shared" si="10"/>
        <v>77.852214774172012</v>
      </c>
      <c r="AU28" s="15">
        <f t="shared" si="11"/>
        <v>2439.3385647984001</v>
      </c>
      <c r="AW28" s="6">
        <f t="shared" si="12"/>
        <v>92.289501053823216</v>
      </c>
      <c r="AX28" s="17">
        <f t="shared" si="13"/>
        <v>1934.8450036228801</v>
      </c>
      <c r="AZ28" s="16">
        <f t="shared" si="14"/>
        <v>77.105816151932402</v>
      </c>
      <c r="BA28" s="18">
        <f t="shared" si="15"/>
        <v>1960.7231317334401</v>
      </c>
      <c r="BC28" s="7">
        <f t="shared" si="16"/>
        <v>66.627493501047439</v>
      </c>
      <c r="BD28" s="8">
        <f t="shared" si="17"/>
        <v>2019.3037880588802</v>
      </c>
      <c r="BF28" s="14">
        <f t="shared" si="18"/>
        <v>77.852214774172012</v>
      </c>
      <c r="BG28" s="15">
        <f t="shared" si="19"/>
        <v>2439.3385647984001</v>
      </c>
      <c r="BI28">
        <v>68</v>
      </c>
      <c r="BJ28" t="s">
        <v>340</v>
      </c>
      <c r="BK28" s="2">
        <v>45133.83289351852</v>
      </c>
      <c r="BL28">
        <v>135</v>
      </c>
      <c r="BM28" t="s">
        <v>13</v>
      </c>
      <c r="BN28">
        <v>0</v>
      </c>
      <c r="BO28">
        <v>2.8690000000000002</v>
      </c>
      <c r="BP28" s="3">
        <v>819231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341</v>
      </c>
      <c r="C29" s="2">
        <v>45133.854178240741</v>
      </c>
      <c r="D29" t="s">
        <v>342</v>
      </c>
      <c r="E29" t="s">
        <v>13</v>
      </c>
      <c r="F29">
        <v>0</v>
      </c>
      <c r="G29">
        <v>5.992</v>
      </c>
      <c r="H29" s="3">
        <v>430187</v>
      </c>
      <c r="I29">
        <v>0.91600000000000004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341</v>
      </c>
      <c r="Q29" s="2">
        <v>45133.854178240741</v>
      </c>
      <c r="R29" t="s">
        <v>342</v>
      </c>
      <c r="S29" t="s">
        <v>13</v>
      </c>
      <c r="T29">
        <v>0</v>
      </c>
      <c r="U29">
        <v>5.94</v>
      </c>
      <c r="V29" s="3">
        <v>3626</v>
      </c>
      <c r="W29">
        <v>0.9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341</v>
      </c>
      <c r="AE29" s="2">
        <v>45133.854178240741</v>
      </c>
      <c r="AF29" t="s">
        <v>342</v>
      </c>
      <c r="AG29" t="s">
        <v>13</v>
      </c>
      <c r="AH29">
        <v>0</v>
      </c>
      <c r="AI29">
        <v>12.116</v>
      </c>
      <c r="AJ29" s="3">
        <v>36262</v>
      </c>
      <c r="AK29">
        <v>9.6750000000000007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4">
        <f t="shared" si="10"/>
        <v>985.22064809757671</v>
      </c>
      <c r="AU29" s="15">
        <f t="shared" si="11"/>
        <v>8226.4672210715999</v>
      </c>
      <c r="AW29" s="6">
        <f t="shared" si="12"/>
        <v>1200.6408971743022</v>
      </c>
      <c r="AX29" s="17">
        <f t="shared" si="13"/>
        <v>6675.2664779361203</v>
      </c>
      <c r="AZ29" s="16">
        <f t="shared" si="14"/>
        <v>1110.7577876342477</v>
      </c>
      <c r="BA29" s="18">
        <f t="shared" si="15"/>
        <v>6908.0555952085606</v>
      </c>
      <c r="BC29" s="7">
        <f t="shared" si="16"/>
        <v>992.70427474079656</v>
      </c>
      <c r="BD29" s="8">
        <f t="shared" si="17"/>
        <v>7358.0983189251192</v>
      </c>
      <c r="BF29" s="14">
        <f t="shared" si="18"/>
        <v>985.22064809757671</v>
      </c>
      <c r="BG29" s="15">
        <f t="shared" si="19"/>
        <v>8226.4672210715999</v>
      </c>
      <c r="BI29">
        <v>69</v>
      </c>
      <c r="BJ29" t="s">
        <v>341</v>
      </c>
      <c r="BK29" s="2">
        <v>45133.854178240741</v>
      </c>
      <c r="BL29" t="s">
        <v>342</v>
      </c>
      <c r="BM29" t="s">
        <v>13</v>
      </c>
      <c r="BN29">
        <v>0</v>
      </c>
      <c r="BO29">
        <v>2.851</v>
      </c>
      <c r="BP29" s="3">
        <v>867729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343</v>
      </c>
      <c r="C30" s="2">
        <v>45133.875474537039</v>
      </c>
      <c r="D30">
        <v>413</v>
      </c>
      <c r="E30" t="s">
        <v>13</v>
      </c>
      <c r="F30">
        <v>0</v>
      </c>
      <c r="G30">
        <v>5.9950000000000001</v>
      </c>
      <c r="H30" s="3">
        <v>30871</v>
      </c>
      <c r="I30">
        <v>5.8999999999999997E-2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343</v>
      </c>
      <c r="Q30" s="2">
        <v>45133.875474537039</v>
      </c>
      <c r="R30">
        <v>413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343</v>
      </c>
      <c r="AE30" s="2">
        <v>45133.875474537039</v>
      </c>
      <c r="AF30">
        <v>413</v>
      </c>
      <c r="AG30" t="s">
        <v>13</v>
      </c>
      <c r="AH30">
        <v>0</v>
      </c>
      <c r="AI30">
        <v>12.143000000000001</v>
      </c>
      <c r="AJ30" s="3">
        <v>11409</v>
      </c>
      <c r="AK30">
        <v>2.9169999999999998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4">
        <f t="shared" si="10"/>
        <v>82.017542603142999</v>
      </c>
      <c r="AU30" s="15">
        <f t="shared" si="11"/>
        <v>2702.7076153358998</v>
      </c>
      <c r="AW30" s="6">
        <f t="shared" si="12"/>
        <v>96.658157185215813</v>
      </c>
      <c r="AX30" s="17">
        <f t="shared" si="13"/>
        <v>2141.8881253116297</v>
      </c>
      <c r="AZ30" s="16">
        <f t="shared" si="14"/>
        <v>80.818765046303113</v>
      </c>
      <c r="BA30" s="18">
        <f t="shared" si="15"/>
        <v>2175.4263125309399</v>
      </c>
      <c r="BC30" s="7">
        <f t="shared" si="16"/>
        <v>69.938351878653862</v>
      </c>
      <c r="BD30" s="8">
        <f t="shared" si="17"/>
        <v>2251.2184820288803</v>
      </c>
      <c r="BF30" s="14">
        <f t="shared" si="18"/>
        <v>82.017542603142999</v>
      </c>
      <c r="BG30" s="15">
        <f t="shared" si="19"/>
        <v>2702.7076153358998</v>
      </c>
      <c r="BI30">
        <v>70</v>
      </c>
      <c r="BJ30" t="s">
        <v>343</v>
      </c>
      <c r="BK30" s="2">
        <v>45133.875474537039</v>
      </c>
      <c r="BL30">
        <v>413</v>
      </c>
      <c r="BM30" t="s">
        <v>13</v>
      </c>
      <c r="BN30">
        <v>0</v>
      </c>
      <c r="BO30">
        <v>2.8439999999999999</v>
      </c>
      <c r="BP30" s="3">
        <v>988410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344</v>
      </c>
      <c r="C31" s="2">
        <v>45133.896770833337</v>
      </c>
      <c r="D31">
        <v>408</v>
      </c>
      <c r="E31" t="s">
        <v>13</v>
      </c>
      <c r="F31">
        <v>0</v>
      </c>
      <c r="G31">
        <v>6.077</v>
      </c>
      <c r="H31" s="3">
        <v>1872</v>
      </c>
      <c r="I31">
        <v>-3.0000000000000001E-3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344</v>
      </c>
      <c r="Q31" s="2">
        <v>45133.896770833337</v>
      </c>
      <c r="R31">
        <v>408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344</v>
      </c>
      <c r="AE31" s="2">
        <v>45133.896770833337</v>
      </c>
      <c r="AF31">
        <v>408</v>
      </c>
      <c r="AG31" t="s">
        <v>13</v>
      </c>
      <c r="AH31">
        <v>0</v>
      </c>
      <c r="AI31">
        <v>12.016</v>
      </c>
      <c r="AJ31" s="3">
        <v>135160</v>
      </c>
      <c r="AK31">
        <v>34.853000000000002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4">
        <f t="shared" si="10"/>
        <v>5.6922873599999999</v>
      </c>
      <c r="AU31" s="15">
        <f t="shared" si="11"/>
        <v>30954.961572959997</v>
      </c>
      <c r="AW31" s="6">
        <f t="shared" si="12"/>
        <v>0.76722816000000016</v>
      </c>
      <c r="AX31" s="17">
        <f t="shared" si="13"/>
        <v>23946.797479088003</v>
      </c>
      <c r="AZ31" s="16">
        <f t="shared" si="14"/>
        <v>0.23857694720000033</v>
      </c>
      <c r="BA31" s="18">
        <f t="shared" si="15"/>
        <v>25541.692651744001</v>
      </c>
      <c r="BC31" s="7">
        <f t="shared" si="16"/>
        <v>0.26711979519999995</v>
      </c>
      <c r="BD31" s="8">
        <f t="shared" si="17"/>
        <v>27367.666882687998</v>
      </c>
      <c r="BF31" s="14">
        <f t="shared" si="18"/>
        <v>5.6922873599999999</v>
      </c>
      <c r="BG31" s="15">
        <f t="shared" si="19"/>
        <v>30954.961572959997</v>
      </c>
      <c r="BI31">
        <v>71</v>
      </c>
      <c r="BJ31" t="s">
        <v>344</v>
      </c>
      <c r="BK31" s="2">
        <v>45133.896770833337</v>
      </c>
      <c r="BL31">
        <v>408</v>
      </c>
      <c r="BM31" t="s">
        <v>13</v>
      </c>
      <c r="BN31">
        <v>0</v>
      </c>
      <c r="BO31">
        <v>2.8490000000000002</v>
      </c>
      <c r="BP31" s="3">
        <v>913699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345</v>
      </c>
      <c r="C32" s="2">
        <v>45133.918090277781</v>
      </c>
      <c r="D32">
        <v>252</v>
      </c>
      <c r="E32" t="s">
        <v>13</v>
      </c>
      <c r="F32">
        <v>0</v>
      </c>
      <c r="G32">
        <v>6.016</v>
      </c>
      <c r="H32" s="3">
        <v>27462</v>
      </c>
      <c r="I32">
        <v>5.0999999999999997E-2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345</v>
      </c>
      <c r="Q32" s="2">
        <v>45133.918090277781</v>
      </c>
      <c r="R32">
        <v>252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345</v>
      </c>
      <c r="AE32" s="2">
        <v>45133.918090277781</v>
      </c>
      <c r="AF32">
        <v>252</v>
      </c>
      <c r="AG32" t="s">
        <v>13</v>
      </c>
      <c r="AH32">
        <v>0</v>
      </c>
      <c r="AI32">
        <v>12.175000000000001</v>
      </c>
      <c r="AJ32" s="3">
        <v>2008</v>
      </c>
      <c r="AK32">
        <v>0.308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4">
        <f t="shared" si="10"/>
        <v>71.957553402811996</v>
      </c>
      <c r="AU32" s="15">
        <f t="shared" si="11"/>
        <v>466.39297560959994</v>
      </c>
      <c r="AW32" s="6">
        <f t="shared" si="12"/>
        <v>86.112795429407214</v>
      </c>
      <c r="AX32" s="17">
        <f t="shared" si="13"/>
        <v>406.86010734272003</v>
      </c>
      <c r="AZ32" s="16">
        <f t="shared" si="14"/>
        <v>71.860091881420388</v>
      </c>
      <c r="BA32" s="18">
        <f t="shared" si="15"/>
        <v>380.00603863935999</v>
      </c>
      <c r="BC32" s="7">
        <f t="shared" si="16"/>
        <v>61.950035837300234</v>
      </c>
      <c r="BD32" s="8">
        <f t="shared" si="17"/>
        <v>311.25070172672002</v>
      </c>
      <c r="BF32" s="14">
        <f t="shared" si="18"/>
        <v>71.957553402811996</v>
      </c>
      <c r="BG32" s="15">
        <f t="shared" si="19"/>
        <v>466.39297560959994</v>
      </c>
      <c r="BI32">
        <v>72</v>
      </c>
      <c r="BJ32" t="s">
        <v>345</v>
      </c>
      <c r="BK32" s="2">
        <v>45133.918090277781</v>
      </c>
      <c r="BL32">
        <v>252</v>
      </c>
      <c r="BM32" t="s">
        <v>13</v>
      </c>
      <c r="BN32">
        <v>0</v>
      </c>
      <c r="BO32">
        <v>2.8660000000000001</v>
      </c>
      <c r="BP32" s="3">
        <v>1003992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346</v>
      </c>
      <c r="C33" s="2">
        <v>45133.939421296294</v>
      </c>
      <c r="D33">
        <v>362</v>
      </c>
      <c r="E33" t="s">
        <v>13</v>
      </c>
      <c r="F33">
        <v>0</v>
      </c>
      <c r="G33">
        <v>6.1440000000000001</v>
      </c>
      <c r="H33" s="3">
        <v>1848</v>
      </c>
      <c r="I33">
        <v>-4.0000000000000001E-3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346</v>
      </c>
      <c r="Q33" s="2">
        <v>45133.939421296294</v>
      </c>
      <c r="R33">
        <v>362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346</v>
      </c>
      <c r="AE33" s="2">
        <v>45133.939421296294</v>
      </c>
      <c r="AF33">
        <v>362</v>
      </c>
      <c r="AG33" t="s">
        <v>13</v>
      </c>
      <c r="AH33">
        <v>0</v>
      </c>
      <c r="AI33">
        <v>12.029</v>
      </c>
      <c r="AJ33" s="3">
        <v>142201</v>
      </c>
      <c r="AK33">
        <v>36.554000000000002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4">
        <f t="shared" si="10"/>
        <v>5.7584361599999996</v>
      </c>
      <c r="AU33" s="15">
        <f t="shared" si="11"/>
        <v>32619.143711999102</v>
      </c>
      <c r="AW33" s="6">
        <f t="shared" si="12"/>
        <v>0.70041095999999925</v>
      </c>
      <c r="AX33" s="17">
        <f t="shared" si="13"/>
        <v>25129.61542134923</v>
      </c>
      <c r="AZ33" s="16">
        <f t="shared" si="14"/>
        <v>0.15199872320000019</v>
      </c>
      <c r="BA33" s="18">
        <f t="shared" si="15"/>
        <v>26856.177717239741</v>
      </c>
      <c r="BC33" s="7">
        <f t="shared" si="16"/>
        <v>0.23410981119999996</v>
      </c>
      <c r="BD33" s="8">
        <f t="shared" si="17"/>
        <v>28773.203605286479</v>
      </c>
      <c r="BF33" s="14">
        <f t="shared" si="18"/>
        <v>5.7584361599999996</v>
      </c>
      <c r="BG33" s="15">
        <f t="shared" si="19"/>
        <v>32619.143711999102</v>
      </c>
      <c r="BI33">
        <v>73</v>
      </c>
      <c r="BJ33" t="s">
        <v>346</v>
      </c>
      <c r="BK33" s="2">
        <v>45133.939421296294</v>
      </c>
      <c r="BL33">
        <v>362</v>
      </c>
      <c r="BM33" t="s">
        <v>13</v>
      </c>
      <c r="BN33">
        <v>0</v>
      </c>
      <c r="BO33">
        <v>2.8610000000000002</v>
      </c>
      <c r="BP33" s="3">
        <v>1053895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347</v>
      </c>
      <c r="C34" s="2">
        <v>45133.960717592592</v>
      </c>
      <c r="D34">
        <v>197</v>
      </c>
      <c r="E34" t="s">
        <v>13</v>
      </c>
      <c r="F34">
        <v>0</v>
      </c>
      <c r="G34">
        <v>6.0209999999999999</v>
      </c>
      <c r="H34" s="3">
        <v>5735</v>
      </c>
      <c r="I34">
        <v>5.0000000000000001E-3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347</v>
      </c>
      <c r="Q34" s="2">
        <v>45133.960717592592</v>
      </c>
      <c r="R34">
        <v>197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347</v>
      </c>
      <c r="AE34" s="2">
        <v>45133.960717592592</v>
      </c>
      <c r="AF34">
        <v>197</v>
      </c>
      <c r="AG34" t="s">
        <v>13</v>
      </c>
      <c r="AH34">
        <v>0</v>
      </c>
      <c r="AI34">
        <v>12.086</v>
      </c>
      <c r="AJ34" s="3">
        <v>90867</v>
      </c>
      <c r="AK34">
        <v>23.888000000000002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4">
        <f t="shared" si="10"/>
        <v>3.1534464999999994</v>
      </c>
      <c r="AU34" s="15">
        <f t="shared" si="11"/>
        <v>20393.052301919899</v>
      </c>
      <c r="AW34" s="6">
        <f t="shared" si="12"/>
        <v>11.841092281250001</v>
      </c>
      <c r="AX34" s="17">
        <f t="shared" si="13"/>
        <v>16363.291730281469</v>
      </c>
      <c r="AZ34" s="16">
        <f t="shared" si="14"/>
        <v>13.303916461250001</v>
      </c>
      <c r="BA34" s="18">
        <f t="shared" si="15"/>
        <v>17235.656641936861</v>
      </c>
      <c r="BC34" s="7">
        <f t="shared" si="16"/>
        <v>7.7621011925000012</v>
      </c>
      <c r="BD34" s="8">
        <f t="shared" si="17"/>
        <v>18467.795065696719</v>
      </c>
      <c r="BF34" s="14">
        <f t="shared" si="18"/>
        <v>3.1534464999999994</v>
      </c>
      <c r="BG34" s="15">
        <f t="shared" si="19"/>
        <v>20393.052301919899</v>
      </c>
      <c r="BI34">
        <v>74</v>
      </c>
      <c r="BJ34" t="s">
        <v>347</v>
      </c>
      <c r="BK34" s="2">
        <v>45133.960717592592</v>
      </c>
      <c r="BL34">
        <v>197</v>
      </c>
      <c r="BM34" t="s">
        <v>13</v>
      </c>
      <c r="BN34">
        <v>0</v>
      </c>
      <c r="BO34">
        <v>2.867</v>
      </c>
      <c r="BP34" s="3">
        <v>959699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348</v>
      </c>
      <c r="C35" s="2">
        <v>45133.982002314813</v>
      </c>
      <c r="D35">
        <v>411</v>
      </c>
      <c r="E35" t="s">
        <v>13</v>
      </c>
      <c r="F35">
        <v>0</v>
      </c>
      <c r="G35">
        <v>6.01</v>
      </c>
      <c r="H35" s="3">
        <v>391326</v>
      </c>
      <c r="I35">
        <v>0.83199999999999996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348</v>
      </c>
      <c r="Q35" s="2">
        <v>45133.982002314813</v>
      </c>
      <c r="R35">
        <v>411</v>
      </c>
      <c r="S35" t="s">
        <v>13</v>
      </c>
      <c r="T35">
        <v>0</v>
      </c>
      <c r="U35">
        <v>5.96</v>
      </c>
      <c r="V35" s="3">
        <v>3510</v>
      </c>
      <c r="W35">
        <v>0.87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348</v>
      </c>
      <c r="AE35" s="2">
        <v>45133.982002314813</v>
      </c>
      <c r="AF35">
        <v>411</v>
      </c>
      <c r="AG35" t="s">
        <v>13</v>
      </c>
      <c r="AH35">
        <v>0</v>
      </c>
      <c r="AI35">
        <v>12.17</v>
      </c>
      <c r="AJ35" s="3">
        <v>6332</v>
      </c>
      <c r="AK35">
        <v>1.512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4">
        <f t="shared" si="10"/>
        <v>910.42410968806644</v>
      </c>
      <c r="AU35" s="15">
        <f t="shared" si="11"/>
        <v>1505.0010244335999</v>
      </c>
      <c r="AW35" s="6">
        <f t="shared" si="12"/>
        <v>1104.6355315591288</v>
      </c>
      <c r="AX35" s="17">
        <f t="shared" si="13"/>
        <v>1206.26608555952</v>
      </c>
      <c r="AZ35" s="16">
        <f t="shared" si="14"/>
        <v>1012.2187629724316</v>
      </c>
      <c r="BA35" s="18">
        <f t="shared" si="15"/>
        <v>1206.1684679177602</v>
      </c>
      <c r="BC35" s="7">
        <f t="shared" si="16"/>
        <v>904.02987147725094</v>
      </c>
      <c r="BD35" s="8">
        <f t="shared" si="17"/>
        <v>1204.10119540352</v>
      </c>
      <c r="BF35" s="14">
        <f t="shared" si="18"/>
        <v>910.42410968806644</v>
      </c>
      <c r="BG35" s="15">
        <f t="shared" si="19"/>
        <v>1505.0010244335999</v>
      </c>
      <c r="BI35">
        <v>75</v>
      </c>
      <c r="BJ35" t="s">
        <v>348</v>
      </c>
      <c r="BK35" s="2">
        <v>45133.982002314813</v>
      </c>
      <c r="BL35">
        <v>411</v>
      </c>
      <c r="BM35" t="s">
        <v>13</v>
      </c>
      <c r="BN35">
        <v>0</v>
      </c>
      <c r="BO35">
        <v>2.8690000000000002</v>
      </c>
      <c r="BP35" s="3">
        <v>869177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349</v>
      </c>
      <c r="C36" s="2">
        <v>45134.003287037034</v>
      </c>
      <c r="D36">
        <v>341</v>
      </c>
      <c r="E36" t="s">
        <v>13</v>
      </c>
      <c r="F36">
        <v>0</v>
      </c>
      <c r="G36">
        <v>6.016</v>
      </c>
      <c r="H36" s="3">
        <v>27263</v>
      </c>
      <c r="I36">
        <v>5.0999999999999997E-2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349</v>
      </c>
      <c r="Q36" s="2">
        <v>45134.003287037034</v>
      </c>
      <c r="R36">
        <v>341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349</v>
      </c>
      <c r="AE36" s="2">
        <v>45134.003287037034</v>
      </c>
      <c r="AF36">
        <v>341</v>
      </c>
      <c r="AG36" t="s">
        <v>13</v>
      </c>
      <c r="AH36">
        <v>0</v>
      </c>
      <c r="AI36">
        <v>12.177</v>
      </c>
      <c r="AJ36" s="3">
        <v>2544</v>
      </c>
      <c r="AK36">
        <v>0.45800000000000002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4">
        <f t="shared" si="10"/>
        <v>71.369170366486998</v>
      </c>
      <c r="AU36" s="15">
        <f t="shared" si="11"/>
        <v>596.06414999039998</v>
      </c>
      <c r="AW36" s="6">
        <f t="shared" si="12"/>
        <v>85.496625071862198</v>
      </c>
      <c r="AX36" s="17">
        <f t="shared" si="13"/>
        <v>506.08135657727996</v>
      </c>
      <c r="AZ36" s="16">
        <f t="shared" si="14"/>
        <v>71.337043515667901</v>
      </c>
      <c r="BA36" s="18">
        <f t="shared" si="15"/>
        <v>482.44956632063997</v>
      </c>
      <c r="BC36" s="7">
        <f t="shared" si="16"/>
        <v>61.483660940048729</v>
      </c>
      <c r="BD36" s="8">
        <f t="shared" si="17"/>
        <v>421.97963619327999</v>
      </c>
      <c r="BF36" s="14">
        <f t="shared" si="18"/>
        <v>71.369170366486998</v>
      </c>
      <c r="BG36" s="15">
        <f t="shared" si="19"/>
        <v>596.06414999039998</v>
      </c>
      <c r="BI36">
        <v>76</v>
      </c>
      <c r="BJ36" t="s">
        <v>349</v>
      </c>
      <c r="BK36" s="2">
        <v>45134.003287037034</v>
      </c>
      <c r="BL36">
        <v>341</v>
      </c>
      <c r="BM36" t="s">
        <v>13</v>
      </c>
      <c r="BN36">
        <v>0</v>
      </c>
      <c r="BO36">
        <v>2.87</v>
      </c>
      <c r="BP36" s="3">
        <v>869387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350</v>
      </c>
      <c r="C37" s="2">
        <v>45134.024606481478</v>
      </c>
      <c r="D37">
        <v>293</v>
      </c>
      <c r="E37" t="s">
        <v>13</v>
      </c>
      <c r="F37">
        <v>0</v>
      </c>
      <c r="G37">
        <v>6.0030000000000001</v>
      </c>
      <c r="H37" s="3">
        <v>9635</v>
      </c>
      <c r="I37">
        <v>1.2999999999999999E-2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350</v>
      </c>
      <c r="Q37" s="2">
        <v>45134.024606481478</v>
      </c>
      <c r="R37">
        <v>293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350</v>
      </c>
      <c r="AE37" s="2">
        <v>45134.024606481478</v>
      </c>
      <c r="AF37">
        <v>293</v>
      </c>
      <c r="AG37" t="s">
        <v>13</v>
      </c>
      <c r="AH37">
        <v>0</v>
      </c>
      <c r="AI37">
        <v>12.02</v>
      </c>
      <c r="AJ37" s="3">
        <v>129140</v>
      </c>
      <c r="AK37">
        <v>33.389000000000003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4">
        <f t="shared" si="10"/>
        <v>16.939166499999999</v>
      </c>
      <c r="AU37" s="15">
        <f t="shared" si="11"/>
        <v>29528.882990359998</v>
      </c>
      <c r="AW37" s="6">
        <f t="shared" si="12"/>
        <v>23.664381031249995</v>
      </c>
      <c r="AX37" s="17">
        <f t="shared" si="13"/>
        <v>22930.561947308001</v>
      </c>
      <c r="AZ37" s="16">
        <f t="shared" si="14"/>
        <v>24.739919611250006</v>
      </c>
      <c r="BA37" s="18">
        <f t="shared" si="15"/>
        <v>24416.539710104003</v>
      </c>
      <c r="BC37" s="7">
        <f t="shared" si="16"/>
        <v>19.727929092499998</v>
      </c>
      <c r="BD37" s="8">
        <f t="shared" si="17"/>
        <v>26163.937397407997</v>
      </c>
      <c r="BF37" s="14">
        <f t="shared" si="18"/>
        <v>16.939166499999999</v>
      </c>
      <c r="BG37" s="15">
        <f t="shared" si="19"/>
        <v>29528.882990359998</v>
      </c>
      <c r="BI37">
        <v>77</v>
      </c>
      <c r="BJ37" t="s">
        <v>350</v>
      </c>
      <c r="BK37" s="2">
        <v>45134.024606481478</v>
      </c>
      <c r="BL37">
        <v>293</v>
      </c>
      <c r="BM37" t="s">
        <v>13</v>
      </c>
      <c r="BN37">
        <v>0</v>
      </c>
      <c r="BO37">
        <v>2.8490000000000002</v>
      </c>
      <c r="BP37" s="3">
        <v>898832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351</v>
      </c>
      <c r="C38" s="2">
        <v>45134.045856481483</v>
      </c>
      <c r="D38">
        <v>373</v>
      </c>
      <c r="E38" t="s">
        <v>13</v>
      </c>
      <c r="F38">
        <v>0</v>
      </c>
      <c r="G38">
        <v>5.9219999999999997</v>
      </c>
      <c r="H38" s="3">
        <v>24545050</v>
      </c>
      <c r="I38">
        <v>55.311999999999998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351</v>
      </c>
      <c r="Q38" s="2">
        <v>45134.045856481483</v>
      </c>
      <c r="R38">
        <v>373</v>
      </c>
      <c r="S38" t="s">
        <v>13</v>
      </c>
      <c r="T38">
        <v>0</v>
      </c>
      <c r="U38">
        <v>5.891</v>
      </c>
      <c r="V38" s="3">
        <v>228391</v>
      </c>
      <c r="W38">
        <v>57.338000000000001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351</v>
      </c>
      <c r="AE38" s="2">
        <v>45134.045856481483</v>
      </c>
      <c r="AF38">
        <v>373</v>
      </c>
      <c r="AG38" t="s">
        <v>13</v>
      </c>
      <c r="AH38">
        <v>0</v>
      </c>
      <c r="AI38">
        <v>12.074999999999999</v>
      </c>
      <c r="AJ38" s="3">
        <v>92536</v>
      </c>
      <c r="AK38">
        <v>24.309000000000001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4">
        <f t="shared" si="10"/>
        <v>56507.042522379998</v>
      </c>
      <c r="AU38" s="15">
        <f t="shared" si="11"/>
        <v>20793.9441279936</v>
      </c>
      <c r="AW38" s="6">
        <f t="shared" si="12"/>
        <v>44102.304544574086</v>
      </c>
      <c r="AX38" s="17">
        <f t="shared" si="13"/>
        <v>16653.51045795008</v>
      </c>
      <c r="AZ38" s="16">
        <f t="shared" si="14"/>
        <v>57798.652050958328</v>
      </c>
      <c r="BA38" s="18">
        <f t="shared" si="15"/>
        <v>17549.792262327039</v>
      </c>
      <c r="BC38" s="7">
        <f t="shared" si="16"/>
        <v>55651.307840686219</v>
      </c>
      <c r="BD38" s="8">
        <f t="shared" si="17"/>
        <v>18804.96570372608</v>
      </c>
      <c r="BF38" s="14">
        <f t="shared" si="18"/>
        <v>56507.042522379998</v>
      </c>
      <c r="BG38" s="15">
        <f t="shared" si="19"/>
        <v>20793.9441279936</v>
      </c>
      <c r="BI38">
        <v>78</v>
      </c>
      <c r="BJ38" t="s">
        <v>351</v>
      </c>
      <c r="BK38" s="2">
        <v>45134.045856481483</v>
      </c>
      <c r="BL38">
        <v>373</v>
      </c>
      <c r="BM38" t="s">
        <v>13</v>
      </c>
      <c r="BN38">
        <v>0</v>
      </c>
      <c r="BO38">
        <v>2.8740000000000001</v>
      </c>
      <c r="BP38" s="3">
        <v>712856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352</v>
      </c>
      <c r="C39" s="2">
        <v>45134.067187499997</v>
      </c>
      <c r="D39">
        <v>292</v>
      </c>
      <c r="E39" t="s">
        <v>13</v>
      </c>
      <c r="F39">
        <v>0</v>
      </c>
      <c r="G39">
        <v>6.0140000000000002</v>
      </c>
      <c r="H39" s="3">
        <v>138324</v>
      </c>
      <c r="I39">
        <v>0.28899999999999998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352</v>
      </c>
      <c r="Q39" s="2">
        <v>45134.067187499997</v>
      </c>
      <c r="R39">
        <v>292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352</v>
      </c>
      <c r="AE39" s="2">
        <v>45134.067187499997</v>
      </c>
      <c r="AF39">
        <v>292</v>
      </c>
      <c r="AG39" t="s">
        <v>13</v>
      </c>
      <c r="AH39">
        <v>0</v>
      </c>
      <c r="AI39">
        <v>12.09</v>
      </c>
      <c r="AJ39" s="3">
        <v>80289</v>
      </c>
      <c r="AK39">
        <v>21.198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4">
        <f t="shared" si="10"/>
        <v>380.32635680484799</v>
      </c>
      <c r="AU39" s="15">
        <f t="shared" si="11"/>
        <v>17846.930667991099</v>
      </c>
      <c r="AW39" s="6">
        <f t="shared" si="12"/>
        <v>419.32909764978876</v>
      </c>
      <c r="AX39" s="17">
        <f t="shared" si="13"/>
        <v>14515.774872586831</v>
      </c>
      <c r="AZ39" s="16">
        <f t="shared" si="14"/>
        <v>361.75939634680162</v>
      </c>
      <c r="BA39" s="18">
        <f t="shared" si="15"/>
        <v>15242.581579548541</v>
      </c>
      <c r="BC39" s="7">
        <f t="shared" si="16"/>
        <v>320.77373757627288</v>
      </c>
      <c r="BD39" s="8">
        <f t="shared" si="17"/>
        <v>16327.526123744079</v>
      </c>
      <c r="BF39" s="14">
        <f t="shared" si="18"/>
        <v>380.32635680484799</v>
      </c>
      <c r="BG39" s="15">
        <f t="shared" si="19"/>
        <v>17846.930667991099</v>
      </c>
      <c r="BI39">
        <v>79</v>
      </c>
      <c r="BJ39" t="s">
        <v>352</v>
      </c>
      <c r="BK39" s="2">
        <v>45134.067187499997</v>
      </c>
      <c r="BL39">
        <v>292</v>
      </c>
      <c r="BM39" t="s">
        <v>13</v>
      </c>
      <c r="BN39">
        <v>0</v>
      </c>
      <c r="BO39">
        <v>2.8769999999999998</v>
      </c>
      <c r="BP39" s="3">
        <v>784527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80</v>
      </c>
      <c r="B40" t="s">
        <v>353</v>
      </c>
      <c r="C40" s="2">
        <v>45134.088460648149</v>
      </c>
      <c r="D40">
        <v>138</v>
      </c>
      <c r="E40" t="s">
        <v>13</v>
      </c>
      <c r="F40">
        <v>0</v>
      </c>
      <c r="G40">
        <v>6</v>
      </c>
      <c r="H40" s="3">
        <v>18293</v>
      </c>
      <c r="I40">
        <v>3.2000000000000001E-2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353</v>
      </c>
      <c r="Q40" s="2">
        <v>45134.088460648149</v>
      </c>
      <c r="R40">
        <v>138</v>
      </c>
      <c r="S40" t="s">
        <v>13</v>
      </c>
      <c r="T40">
        <v>0</v>
      </c>
      <c r="U40" t="s">
        <v>14</v>
      </c>
      <c r="V40" s="3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353</v>
      </c>
      <c r="AE40" s="2">
        <v>45134.088460648149</v>
      </c>
      <c r="AF40">
        <v>138</v>
      </c>
      <c r="AG40" t="s">
        <v>13</v>
      </c>
      <c r="AH40">
        <v>0</v>
      </c>
      <c r="AI40">
        <v>12.14</v>
      </c>
      <c r="AJ40" s="3">
        <v>12359</v>
      </c>
      <c r="AK40">
        <v>3.1789999999999998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1">
        <v>80</v>
      </c>
      <c r="AT40" s="14">
        <f t="shared" si="10"/>
        <v>44.717881420127</v>
      </c>
      <c r="AU40" s="15">
        <f t="shared" si="11"/>
        <v>2924.2090597759002</v>
      </c>
      <c r="AW40" s="6">
        <f t="shared" si="12"/>
        <v>57.655384852446204</v>
      </c>
      <c r="AX40" s="17">
        <f t="shared" si="13"/>
        <v>2316.6008038196301</v>
      </c>
      <c r="AZ40" s="16">
        <f t="shared" si="14"/>
        <v>47.750497767655901</v>
      </c>
      <c r="BA40" s="18">
        <f t="shared" si="15"/>
        <v>2356.6991682349399</v>
      </c>
      <c r="BC40" s="7">
        <f t="shared" si="16"/>
        <v>40.455012589801541</v>
      </c>
      <c r="BD40" s="8">
        <f t="shared" si="17"/>
        <v>2447.0072506368797</v>
      </c>
      <c r="BF40" s="14">
        <f t="shared" si="18"/>
        <v>44.717881420127</v>
      </c>
      <c r="BG40" s="15">
        <f t="shared" si="19"/>
        <v>2924.2090597759002</v>
      </c>
      <c r="BI40">
        <v>80</v>
      </c>
      <c r="BJ40" t="s">
        <v>353</v>
      </c>
      <c r="BK40" s="2">
        <v>45134.088460648149</v>
      </c>
      <c r="BL40">
        <v>138</v>
      </c>
      <c r="BM40" t="s">
        <v>13</v>
      </c>
      <c r="BN40">
        <v>0</v>
      </c>
      <c r="BO40">
        <v>2.847</v>
      </c>
      <c r="BP40" s="3">
        <v>948963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81</v>
      </c>
      <c r="B41" t="s">
        <v>354</v>
      </c>
      <c r="C41" s="2">
        <v>45134.109780092593</v>
      </c>
      <c r="D41">
        <v>405</v>
      </c>
      <c r="E41" t="s">
        <v>13</v>
      </c>
      <c r="F41">
        <v>0</v>
      </c>
      <c r="G41">
        <v>6.024</v>
      </c>
      <c r="H41" s="3">
        <v>12354</v>
      </c>
      <c r="I41">
        <v>1.9E-2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354</v>
      </c>
      <c r="Q41" s="2">
        <v>45134.109780092593</v>
      </c>
      <c r="R41">
        <v>405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354</v>
      </c>
      <c r="AE41" s="2">
        <v>45134.109780092593</v>
      </c>
      <c r="AF41">
        <v>405</v>
      </c>
      <c r="AG41" t="s">
        <v>13</v>
      </c>
      <c r="AH41">
        <v>0</v>
      </c>
      <c r="AI41">
        <v>12.170999999999999</v>
      </c>
      <c r="AJ41" s="3">
        <v>8112</v>
      </c>
      <c r="AK41">
        <v>2.0049999999999999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1">
        <v>81</v>
      </c>
      <c r="AT41" s="14">
        <f t="shared" si="10"/>
        <v>26.932538184668005</v>
      </c>
      <c r="AU41" s="15">
        <f t="shared" si="11"/>
        <v>1927.5945474815999</v>
      </c>
      <c r="AW41" s="6">
        <f t="shared" si="12"/>
        <v>32.289772964999997</v>
      </c>
      <c r="AX41" s="17">
        <f t="shared" si="13"/>
        <v>1534.6642487731199</v>
      </c>
      <c r="AZ41" s="16">
        <f t="shared" si="14"/>
        <v>32.123238082895604</v>
      </c>
      <c r="BA41" s="18">
        <f t="shared" si="15"/>
        <v>1546.08641811456</v>
      </c>
      <c r="BC41" s="7">
        <f t="shared" si="16"/>
        <v>26.524899879209357</v>
      </c>
      <c r="BD41" s="8">
        <f t="shared" si="17"/>
        <v>1571.3710680371198</v>
      </c>
      <c r="BF41" s="14">
        <f t="shared" si="18"/>
        <v>26.932538184668005</v>
      </c>
      <c r="BG41" s="15">
        <f t="shared" si="19"/>
        <v>1927.5945474815999</v>
      </c>
      <c r="BI41">
        <v>81</v>
      </c>
      <c r="BJ41" t="s">
        <v>354</v>
      </c>
      <c r="BK41" s="2">
        <v>45134.109780092593</v>
      </c>
      <c r="BL41">
        <v>405</v>
      </c>
      <c r="BM41" t="s">
        <v>13</v>
      </c>
      <c r="BN41">
        <v>0</v>
      </c>
      <c r="BO41">
        <v>2.8690000000000002</v>
      </c>
      <c r="BP41" s="3">
        <v>971084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U69"/>
  <sheetViews>
    <sheetView topLeftCell="AS1" workbookViewId="0">
      <selection activeCell="AT9" sqref="AT9:BG12"/>
    </sheetView>
  </sheetViews>
  <sheetFormatPr defaultRowHeight="14.5" x14ac:dyDescent="0.35"/>
  <cols>
    <col min="2" max="2" width="23.54296875" customWidth="1"/>
    <col min="3" max="3" width="17.81640625" customWidth="1"/>
    <col min="4" max="4" width="25.54296875" customWidth="1"/>
    <col min="31" max="31" width="21.453125" customWidth="1"/>
    <col min="52" max="60" width="8.7265625" style="10"/>
  </cols>
  <sheetData>
    <row r="6" spans="1:73" x14ac:dyDescent="0.35">
      <c r="AW6" s="10" t="s">
        <v>216</v>
      </c>
      <c r="AZ6" s="10" t="s">
        <v>216</v>
      </c>
      <c r="BC6" s="10" t="s">
        <v>216</v>
      </c>
    </row>
    <row r="7" spans="1:73" x14ac:dyDescent="0.35">
      <c r="A7" t="s">
        <v>15</v>
      </c>
      <c r="O7" t="s">
        <v>16</v>
      </c>
      <c r="AC7" t="s">
        <v>17</v>
      </c>
      <c r="AT7" t="s">
        <v>215</v>
      </c>
      <c r="AW7" t="s">
        <v>258</v>
      </c>
      <c r="AZ7" t="s">
        <v>258</v>
      </c>
      <c r="BA7"/>
      <c r="BB7"/>
      <c r="BC7" t="s">
        <v>258</v>
      </c>
      <c r="BD7"/>
      <c r="BE7"/>
      <c r="BF7" t="s">
        <v>215</v>
      </c>
      <c r="BG7"/>
      <c r="BI7" t="s">
        <v>43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41</v>
      </c>
      <c r="AT8" s="5" t="s">
        <v>259</v>
      </c>
      <c r="AU8" s="5" t="s">
        <v>42</v>
      </c>
      <c r="AW8" s="5" t="s">
        <v>213</v>
      </c>
      <c r="AX8" s="5" t="s">
        <v>214</v>
      </c>
      <c r="AZ8" s="5" t="s">
        <v>209</v>
      </c>
      <c r="BA8" s="5" t="s">
        <v>210</v>
      </c>
      <c r="BB8"/>
      <c r="BC8" s="5" t="s">
        <v>206</v>
      </c>
      <c r="BD8" s="5" t="s">
        <v>207</v>
      </c>
      <c r="BE8"/>
      <c r="BF8" s="5" t="s">
        <v>206</v>
      </c>
      <c r="BG8" s="5" t="s">
        <v>207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43</v>
      </c>
      <c r="B9" t="s">
        <v>246</v>
      </c>
      <c r="C9" s="2">
        <v>44986.776875000003</v>
      </c>
      <c r="D9" t="s">
        <v>247</v>
      </c>
      <c r="E9" t="s">
        <v>13</v>
      </c>
      <c r="F9">
        <v>0</v>
      </c>
      <c r="G9">
        <v>6.0570000000000004</v>
      </c>
      <c r="H9" s="3">
        <v>4884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43</v>
      </c>
      <c r="P9" t="s">
        <v>246</v>
      </c>
      <c r="Q9" s="2">
        <v>44986.776875000003</v>
      </c>
      <c r="R9" t="s">
        <v>247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C9">
        <v>43</v>
      </c>
      <c r="AD9" t="s">
        <v>246</v>
      </c>
      <c r="AE9" s="2">
        <v>44986.776875000003</v>
      </c>
      <c r="AF9" t="s">
        <v>247</v>
      </c>
      <c r="AG9" t="s">
        <v>13</v>
      </c>
      <c r="AH9">
        <v>0</v>
      </c>
      <c r="AI9">
        <v>12.237</v>
      </c>
      <c r="AJ9" s="3">
        <v>1595</v>
      </c>
      <c r="AK9">
        <v>-0.47299999999999998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1</v>
      </c>
      <c r="AT9" s="21">
        <f>IF(H9&lt;15000,((0.00000004514*H9^2)+(0.001359*H9)+(-1.034)),(IF(H9&lt;350000,((0.0000000007108*H9^2)+(0.001913*H9)+(2.453)),IF(H9&lt;15000000,((0.00000000001033*H9^2)+(0.001735*H9)+(252.7)),((-0.000000001748*V9^2)+(0.2224*V9)+(9526))))))</f>
        <v>6.6801010038399999</v>
      </c>
      <c r="AU9" s="22">
        <f>IF(AJ9&lt;4500,((0.000008411*AJ9^2)+(0.07443*AJ9)+(285.7)),(IF(AJ9&lt;100000,((-0.00000006573*AJ9^2)+(0.249*AJ9)+(-226.2)), ((-0.00000004748*AJ9^2)+(0.269*AJ9)+(-7186)))))</f>
        <v>425.813644275</v>
      </c>
      <c r="AW9" s="16">
        <f t="shared" ref="AW9:AW12" si="0">IF(H9&lt;10000,((-0.00000005795*H9^2)+(0.003823*H9)+(-6.715)),(IF(H9&lt;700000,((-0.0000000001209*H9^2)+(0.002635*H9)+(-0.4111)), ((-0.00000002007*V9^2)+(0.2564*V9)+(286.1)))))</f>
        <v>10.574224224799998</v>
      </c>
      <c r="AX9" s="18">
        <f t="shared" ref="AX9:AX12" si="1">(-0.00000001626*AJ9^2)+(0.1912*AJ9)+(-3.858)</f>
        <v>301.06463415349998</v>
      </c>
      <c r="AZ9" s="7">
        <f t="shared" ref="AZ9:AZ12" si="2">IF(H9&lt;10000,((0.0000001453*H9^2)+(0.0008349*H9)+(-1.805)),(IF(H9&lt;700000,((-0.00000000008054*H9^2)+(0.002348*H9)+(-2.47)), ((-0.00000001938*V9^2)+(0.2471*V9)+(226.8)))))</f>
        <v>5.7385587568000007</v>
      </c>
      <c r="BA9" s="8">
        <f t="shared" ref="BA9:BA12" si="3">(-0.00000002552*AJ9^2)+(0.2067*AJ9)+(-103.7)</f>
        <v>225.92157648199998</v>
      </c>
      <c r="BB9"/>
      <c r="BC9" s="19">
        <f t="shared" ref="BC9:BC12" si="4">IF(E9&lt;10000,((H9^2*0.00000054)+(H9*-0.004765)+(12.72)),(IF(H9&lt;200000,((H9^2*-0.000000001577)+(H9*0.003043)+(-10.42)),(IF(H9&lt;8000000,((H9^2*-0.0000000000186)+(H9*0.00194)+(154.1)),((V9^2*-0.00000002)+(V9*0.2565)+(-1032)))))))</f>
        <v>4.4043950998879993</v>
      </c>
      <c r="BD9" s="20">
        <f t="shared" ref="BD9:BD12" si="5">IF(AJ9&lt;45000,((-0.0000004561*AJ9^2)+(0.244*AJ9)+(-21.72)),((-0.0000000409*AJ9^2)+(0.2477*AJ9)+(-1777)))</f>
        <v>366.29967019750006</v>
      </c>
      <c r="BE9"/>
      <c r="BF9" s="21">
        <f t="shared" ref="BF9:BF12" si="6">IF(H9&lt;15000,((0.00000004514*H9^2)+(0.001359*H9)+(-1.034)),(IF(H9&lt;350000,((0.0000000007108*H9^2)+(0.001913*H9)+(2.453)),IF(H9&lt;15000000,((0.00000000001033*H9^2)+(0.001735*H9)+(252.7)),((-0.000000001748*V9^2)+(0.2224*V9)+(9526))))))</f>
        <v>6.6801010038399999</v>
      </c>
      <c r="BG9" s="22">
        <f t="shared" ref="BG9:BG12" si="7">IF(AJ9&lt;4500,((0.000008411*AJ9^2)+(0.07443*AJ9)+(285.7)),(IF(AJ9&lt;100000,((-0.00000006573*AJ9^2)+(0.249*AJ9)+(-226.2)), ((-0.00000004748*AJ9^2)+(0.269*AJ9)+(-7186)))))</f>
        <v>425.813644275</v>
      </c>
      <c r="BH9" s="12"/>
      <c r="BI9">
        <v>5</v>
      </c>
      <c r="BK9" s="2">
        <v>44966.639178240737</v>
      </c>
      <c r="BL9" t="s">
        <v>183</v>
      </c>
      <c r="BM9" t="s">
        <v>20</v>
      </c>
      <c r="BN9">
        <v>1</v>
      </c>
      <c r="BO9">
        <v>2.9049999999999998</v>
      </c>
      <c r="BP9" s="3">
        <v>146440</v>
      </c>
      <c r="BQ9">
        <v>935.43499999999995</v>
      </c>
      <c r="BR9">
        <v>937.1</v>
      </c>
      <c r="BS9">
        <v>1</v>
      </c>
      <c r="BT9">
        <v>99.8</v>
      </c>
      <c r="BU9">
        <v>-1.665</v>
      </c>
    </row>
    <row r="10" spans="1:73" x14ac:dyDescent="0.35">
      <c r="A10">
        <v>44</v>
      </c>
      <c r="B10" t="s">
        <v>248</v>
      </c>
      <c r="C10" s="2">
        <v>44986.797534722224</v>
      </c>
      <c r="D10" t="s">
        <v>247</v>
      </c>
      <c r="E10" t="s">
        <v>13</v>
      </c>
      <c r="F10">
        <v>0</v>
      </c>
      <c r="G10">
        <v>6.0519999999999996</v>
      </c>
      <c r="H10" s="3">
        <v>4700</v>
      </c>
      <c r="I10">
        <v>3.0000000000000001E-3</v>
      </c>
      <c r="J10" t="s">
        <v>14</v>
      </c>
      <c r="K10" t="s">
        <v>14</v>
      </c>
      <c r="L10" t="s">
        <v>14</v>
      </c>
      <c r="M10" t="s">
        <v>14</v>
      </c>
      <c r="O10">
        <v>44</v>
      </c>
      <c r="P10" t="s">
        <v>248</v>
      </c>
      <c r="Q10" s="2">
        <v>44986.797534722224</v>
      </c>
      <c r="R10" t="s">
        <v>247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44</v>
      </c>
      <c r="AD10" t="s">
        <v>248</v>
      </c>
      <c r="AE10" s="2">
        <v>44986.797534722224</v>
      </c>
      <c r="AF10" t="s">
        <v>247</v>
      </c>
      <c r="AG10" t="s">
        <v>13</v>
      </c>
      <c r="AH10">
        <v>0</v>
      </c>
      <c r="AI10">
        <v>12.252000000000001</v>
      </c>
      <c r="AJ10" s="3">
        <v>1350</v>
      </c>
      <c r="AK10">
        <v>-0.55600000000000005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2</v>
      </c>
      <c r="AT10" s="21">
        <f>IF(H10&lt;15000,((0.00000004514*H10^2)+(0.001359*H10)+(-1.034)),(IF(H10&lt;350000,((0.0000000007108*H10^2)+(0.001913*H10)+(2.453)),IF(H10&lt;15000000,((0.00000000001033*H10^2)+(0.001735*H10)+(252.7)),((-0.000000001748*V10^2)+(0.2224*V10)+(9526))))))</f>
        <v>6.3504426</v>
      </c>
      <c r="AU10" s="22">
        <f>IF(AJ10&lt;4500,((0.000008411*AJ10^2)+(0.07443*AJ10)+(285.7)),(IF(AJ10&lt;100000,((-0.00000006573*AJ10^2)+(0.249*AJ10)+(-226.2)), ((-0.00000004748*AJ10^2)+(0.269*AJ10)+(-7186)))))</f>
        <v>401.5095475</v>
      </c>
      <c r="AW10" s="16">
        <f t="shared" si="0"/>
        <v>9.972984499999999</v>
      </c>
      <c r="AX10" s="18">
        <f t="shared" si="1"/>
        <v>254.23236615000002</v>
      </c>
      <c r="AZ10" s="7">
        <f t="shared" si="2"/>
        <v>5.3287069999999996</v>
      </c>
      <c r="BA10" s="8">
        <f t="shared" si="3"/>
        <v>175.29848980000003</v>
      </c>
      <c r="BB10"/>
      <c r="BC10" s="19">
        <f t="shared" si="4"/>
        <v>3.8472640700000014</v>
      </c>
      <c r="BD10" s="20">
        <f t="shared" si="5"/>
        <v>306.84875775</v>
      </c>
      <c r="BE10"/>
      <c r="BF10" s="21">
        <f t="shared" si="6"/>
        <v>6.3504426</v>
      </c>
      <c r="BG10" s="22">
        <f t="shared" si="7"/>
        <v>401.5095475</v>
      </c>
      <c r="BI10">
        <v>6</v>
      </c>
      <c r="BJ10" t="s">
        <v>184</v>
      </c>
      <c r="BK10" s="2">
        <v>44966.660405092596</v>
      </c>
      <c r="BL10" t="s">
        <v>185</v>
      </c>
      <c r="BM10" t="s">
        <v>20</v>
      </c>
      <c r="BN10">
        <v>1</v>
      </c>
      <c r="BO10">
        <v>2.8690000000000002</v>
      </c>
      <c r="BP10" s="3">
        <v>578585</v>
      </c>
      <c r="BQ10">
        <v>0</v>
      </c>
      <c r="BR10">
        <v>937.1</v>
      </c>
      <c r="BS10">
        <v>1</v>
      </c>
      <c r="BT10">
        <v>0</v>
      </c>
      <c r="BU10">
        <v>-937.1</v>
      </c>
    </row>
    <row r="11" spans="1:73" x14ac:dyDescent="0.35">
      <c r="A11">
        <v>43</v>
      </c>
      <c r="B11" t="s">
        <v>260</v>
      </c>
      <c r="C11" s="2">
        <v>44991.697754629633</v>
      </c>
      <c r="D11" t="s">
        <v>247</v>
      </c>
      <c r="E11" t="s">
        <v>13</v>
      </c>
      <c r="F11">
        <v>0</v>
      </c>
      <c r="G11">
        <v>6.0730000000000004</v>
      </c>
      <c r="H11" s="3">
        <v>5121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43</v>
      </c>
      <c r="P11" t="s">
        <v>260</v>
      </c>
      <c r="Q11" s="2">
        <v>44991.697754629633</v>
      </c>
      <c r="R11" t="s">
        <v>247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43</v>
      </c>
      <c r="AD11" t="s">
        <v>260</v>
      </c>
      <c r="AE11" s="2">
        <v>44991.697754629633</v>
      </c>
      <c r="AF11" t="s">
        <v>247</v>
      </c>
      <c r="AG11" t="s">
        <v>13</v>
      </c>
      <c r="AH11">
        <v>0</v>
      </c>
      <c r="AI11">
        <v>12.231999999999999</v>
      </c>
      <c r="AJ11" s="3">
        <v>1513</v>
      </c>
      <c r="AK11">
        <v>-0.501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3</v>
      </c>
      <c r="AT11" s="21">
        <f>IF(H11&lt;15000,((0.00000004514*H11^2)+(0.001359*H11)+(-1.034)),(IF(H11&lt;350000,((0.0000000007108*H11^2)+(0.001913*H11)+(2.453)),IF(H11&lt;15000000,((0.00000000001033*H11^2)+(0.001735*H11)+(252.7)),((-0.000000001748*V11^2)+(0.2224*V11)+(9526))))))</f>
        <v>7.1092192947399999</v>
      </c>
      <c r="AU11" s="22">
        <f>IF(AJ11&lt;4500,((0.000008411*AJ11^2)+(0.07443*AJ11)+(285.7)),(IF(AJ11&lt;100000,((-0.00000006573*AJ11^2)+(0.249*AJ11)+(-226.2)), ((-0.00000004748*AJ11^2)+(0.269*AJ11)+(-7186)))))</f>
        <v>417.566790459</v>
      </c>
      <c r="AW11" s="16">
        <f t="shared" si="0"/>
        <v>11.342865054050002</v>
      </c>
      <c r="AX11" s="18">
        <f t="shared" si="1"/>
        <v>285.39037811205998</v>
      </c>
      <c r="AZ11" s="7">
        <f t="shared" si="2"/>
        <v>6.2809632372999999</v>
      </c>
      <c r="BA11" s="8">
        <f t="shared" si="3"/>
        <v>208.97868040712001</v>
      </c>
      <c r="BB11"/>
      <c r="BC11" s="19">
        <f t="shared" si="4"/>
        <v>5.1218467411430009</v>
      </c>
      <c r="BD11" s="20">
        <f t="shared" si="5"/>
        <v>346.40791001909997</v>
      </c>
      <c r="BE11"/>
      <c r="BF11" s="21">
        <f t="shared" si="6"/>
        <v>7.1092192947399999</v>
      </c>
      <c r="BG11" s="22">
        <f t="shared" si="7"/>
        <v>417.566790459</v>
      </c>
      <c r="BI11">
        <v>7</v>
      </c>
      <c r="BJ11" t="s">
        <v>186</v>
      </c>
      <c r="BK11" s="2">
        <v>44966.681597222225</v>
      </c>
      <c r="BL11" t="s">
        <v>21</v>
      </c>
      <c r="BM11" t="s">
        <v>20</v>
      </c>
      <c r="BN11">
        <v>2</v>
      </c>
      <c r="BO11">
        <v>2.8959999999999999</v>
      </c>
      <c r="BP11" s="3">
        <v>253842</v>
      </c>
      <c r="BQ11">
        <v>942.101</v>
      </c>
      <c r="BR11">
        <v>937.3</v>
      </c>
      <c r="BS11">
        <v>1</v>
      </c>
      <c r="BT11">
        <v>100.5</v>
      </c>
      <c r="BU11">
        <v>4.8010000000000002</v>
      </c>
    </row>
    <row r="12" spans="1:73" x14ac:dyDescent="0.35">
      <c r="A12">
        <v>44</v>
      </c>
      <c r="B12" t="s">
        <v>261</v>
      </c>
      <c r="C12" s="2">
        <v>44991.718414351853</v>
      </c>
      <c r="D12" t="s">
        <v>247</v>
      </c>
      <c r="E12" t="s">
        <v>13</v>
      </c>
      <c r="F12">
        <v>0</v>
      </c>
      <c r="G12">
        <v>6.0750000000000002</v>
      </c>
      <c r="H12" s="3">
        <v>4807</v>
      </c>
      <c r="I12">
        <v>3.0000000000000001E-3</v>
      </c>
      <c r="J12" t="s">
        <v>14</v>
      </c>
      <c r="K12" t="s">
        <v>14</v>
      </c>
      <c r="L12" t="s">
        <v>14</v>
      </c>
      <c r="M12" t="s">
        <v>14</v>
      </c>
      <c r="O12">
        <v>44</v>
      </c>
      <c r="P12" t="s">
        <v>261</v>
      </c>
      <c r="Q12" s="2">
        <v>44991.718414351853</v>
      </c>
      <c r="R12" t="s">
        <v>247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44</v>
      </c>
      <c r="AD12" t="s">
        <v>261</v>
      </c>
      <c r="AE12" s="2">
        <v>44991.718414351853</v>
      </c>
      <c r="AF12" t="s">
        <v>247</v>
      </c>
      <c r="AG12" t="s">
        <v>13</v>
      </c>
      <c r="AH12">
        <v>0</v>
      </c>
      <c r="AI12">
        <v>12.273</v>
      </c>
      <c r="AJ12" s="3">
        <v>1668</v>
      </c>
      <c r="AK12">
        <v>-0.44900000000000001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4</v>
      </c>
      <c r="AT12" s="21">
        <f t="shared" ref="AT12:AT69" si="8">IF(H12&lt;15000,((0.00000004514*H12^2)+(0.001359*H12)+(-1.034)),(IF(H12&lt;350000,((0.0000000007108*H12^2)+(0.001913*H12)+(2.453)),IF(H12&lt;15000000,((0.00000000001033*H12^2)+(0.001735*H12)+(252.7)),((-0.000000001748*V12^2)+(0.2224*V12)+(9526))))))</f>
        <v>6.5417742198600006</v>
      </c>
      <c r="AU12" s="22">
        <f t="shared" ref="AU12:AU69" si="9">IF(AJ12&lt;4500,((0.000008411*AJ12^2)+(0.07443*AJ12)+(285.7)),(IF(AJ12&lt;100000,((-0.00000006573*AJ12^2)+(0.249*AJ12)+(-226.2)), ((-0.00000004748*AJ12^2)+(0.269*AJ12)+(-7186)))))</f>
        <v>433.25052606399998</v>
      </c>
      <c r="AW12" s="16">
        <f t="shared" si="0"/>
        <v>10.323095920450001</v>
      </c>
      <c r="AX12" s="18">
        <f t="shared" si="1"/>
        <v>315.01836103776003</v>
      </c>
      <c r="AZ12" s="7">
        <f t="shared" si="2"/>
        <v>5.5658475797000007</v>
      </c>
      <c r="BA12" s="8">
        <f t="shared" si="3"/>
        <v>241.00459764352001</v>
      </c>
      <c r="BB12"/>
      <c r="BC12" s="19">
        <f t="shared" si="4"/>
        <v>4.1712608683269998</v>
      </c>
      <c r="BD12" s="20">
        <f t="shared" si="5"/>
        <v>384.00302763360003</v>
      </c>
      <c r="BE12"/>
      <c r="BF12" s="21">
        <f t="shared" si="6"/>
        <v>6.5417742198600006</v>
      </c>
      <c r="BG12" s="22">
        <f t="shared" si="7"/>
        <v>433.25052606399998</v>
      </c>
      <c r="BI12">
        <v>8</v>
      </c>
      <c r="BJ12" t="s">
        <v>187</v>
      </c>
      <c r="BK12" s="2">
        <v>44966.7028125</v>
      </c>
      <c r="BL12" t="s">
        <v>22</v>
      </c>
      <c r="BM12" t="s">
        <v>20</v>
      </c>
      <c r="BN12">
        <v>2</v>
      </c>
      <c r="BO12">
        <v>2.8969999999999998</v>
      </c>
      <c r="BP12" s="3">
        <v>169374</v>
      </c>
      <c r="BQ12">
        <v>936.62599999999998</v>
      </c>
      <c r="BR12">
        <v>937.3</v>
      </c>
      <c r="BS12">
        <v>1</v>
      </c>
      <c r="BT12">
        <v>99.9</v>
      </c>
      <c r="BU12">
        <v>-0.67400000000000004</v>
      </c>
    </row>
    <row r="13" spans="1:73" x14ac:dyDescent="0.35">
      <c r="A13">
        <v>47</v>
      </c>
      <c r="B13" t="s">
        <v>262</v>
      </c>
      <c r="C13" s="2">
        <v>44993.778009259258</v>
      </c>
      <c r="D13" t="s">
        <v>263</v>
      </c>
      <c r="E13" t="s">
        <v>13</v>
      </c>
      <c r="F13">
        <v>0</v>
      </c>
      <c r="G13">
        <v>6.0720000000000001</v>
      </c>
      <c r="H13" s="3">
        <v>4869</v>
      </c>
      <c r="I13">
        <v>5.0000000000000001E-3</v>
      </c>
      <c r="J13" t="s">
        <v>14</v>
      </c>
      <c r="K13" t="s">
        <v>14</v>
      </c>
      <c r="L13" t="s">
        <v>14</v>
      </c>
      <c r="M13" t="s">
        <v>14</v>
      </c>
      <c r="O13">
        <v>47</v>
      </c>
      <c r="P13" t="s">
        <v>262</v>
      </c>
      <c r="Q13" s="2">
        <v>44993.778009259258</v>
      </c>
      <c r="R13" t="s">
        <v>263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47</v>
      </c>
      <c r="AD13" t="s">
        <v>262</v>
      </c>
      <c r="AE13" s="2">
        <v>44993.778009259258</v>
      </c>
      <c r="AF13" t="s">
        <v>263</v>
      </c>
      <c r="AG13" t="s">
        <v>13</v>
      </c>
      <c r="AH13">
        <v>0</v>
      </c>
      <c r="AI13">
        <v>12.26</v>
      </c>
      <c r="AJ13" s="3">
        <v>875</v>
      </c>
      <c r="AK13">
        <v>6.5000000000000002E-2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</v>
      </c>
      <c r="AT13" s="21">
        <f t="shared" si="8"/>
        <v>6.6531122475400002</v>
      </c>
      <c r="AU13" s="22">
        <f t="shared" si="9"/>
        <v>357.265921875</v>
      </c>
      <c r="AW13" s="16">
        <f t="shared" ref="AW13:AW69" si="10">IF(H13&lt;10000,((-0.00000005795*H13^2)+(0.003823*H13)+(-6.715)),(IF(H13&lt;700000,((-0.0000000001209*H13^2)+(0.002635*H13)+(-0.4111)), ((-0.00000002007*V13^2)+(0.2564*V13)+(286.1)))))</f>
        <v>10.525357020050002</v>
      </c>
      <c r="AX13" s="18">
        <f t="shared" ref="AX13:AX69" si="11">(-0.00000001626*AJ13^2)+(0.1912*AJ13)+(-3.858)</f>
        <v>163.42955093750001</v>
      </c>
      <c r="AZ13" s="7">
        <f t="shared" ref="AZ13:AZ69" si="12">IF(H13&lt;10000,((0.0000001453*H13^2)+(0.0008349*H13)+(-1.805)),(IF(H13&lt;700000,((-0.00000000008054*H13^2)+(0.002348*H13)+(-2.47)), ((-0.00000001938*V13^2)+(0.2471*V13)+(226.8)))))</f>
        <v>5.7047785933000004</v>
      </c>
      <c r="BA13" s="8">
        <f t="shared" ref="BA13:BA69" si="13">(-0.00000002552*AJ13^2)+(0.2067*AJ13)+(-103.7)</f>
        <v>77.142961249999971</v>
      </c>
      <c r="BB13"/>
      <c r="BC13" s="19">
        <f t="shared" ref="BC13:BC69" si="14">IF(E13&lt;10000,((H13^2*0.00000054)+(H13*-0.004765)+(12.72)),(IF(H13&lt;200000,((H13^2*-0.000000001577)+(H13*0.003043)+(-10.42)),(IF(H13&lt;8000000,((H13^2*-0.0000000000186)+(H13*0.00194)+(154.1)),((V13^2*-0.00000002)+(V13*0.2565)+(-1032)))))))</f>
        <v>4.3589808071030021</v>
      </c>
      <c r="BD13" s="20">
        <f t="shared" ref="BD13:BD69" si="15">IF(AJ13&lt;45000,((-0.0000004561*AJ13^2)+(0.244*AJ13)+(-21.72)),((-0.0000000409*AJ13^2)+(0.2477*AJ13)+(-1777)))</f>
        <v>191.43079843749999</v>
      </c>
      <c r="BE13"/>
      <c r="BF13" s="21">
        <f t="shared" ref="BF13:BF69" si="16">IF(H13&lt;15000,((0.00000004514*H13^2)+(0.001359*H13)+(-1.034)),(IF(H13&lt;350000,((0.0000000007108*H13^2)+(0.001913*H13)+(2.453)),IF(H13&lt;15000000,((0.00000000001033*H13^2)+(0.001735*H13)+(252.7)),((-0.000000001748*V13^2)+(0.2224*V13)+(9526))))))</f>
        <v>6.6531122475400002</v>
      </c>
      <c r="BG13" s="22">
        <f t="shared" ref="BG13:BG69" si="17">IF(AJ13&lt;4500,((0.000008411*AJ13^2)+(0.07443*AJ13)+(285.7)),(IF(AJ13&lt;100000,((-0.00000006573*AJ13^2)+(0.249*AJ13)+(-226.2)), ((-0.00000004748*AJ13^2)+(0.269*AJ13)+(-7186)))))</f>
        <v>357.265921875</v>
      </c>
      <c r="BI13">
        <v>9</v>
      </c>
      <c r="BJ13" t="s">
        <v>188</v>
      </c>
      <c r="BK13" s="2">
        <v>44966.724016203705</v>
      </c>
      <c r="BL13" t="s">
        <v>23</v>
      </c>
      <c r="BM13" t="s">
        <v>20</v>
      </c>
      <c r="BN13">
        <v>3</v>
      </c>
      <c r="BO13">
        <v>2.8980000000000001</v>
      </c>
      <c r="BP13" s="3">
        <v>232723</v>
      </c>
      <c r="BQ13">
        <v>940.50099999999998</v>
      </c>
      <c r="BR13">
        <v>938</v>
      </c>
      <c r="BS13">
        <v>1</v>
      </c>
      <c r="BT13">
        <v>100.3</v>
      </c>
      <c r="BU13">
        <v>2.5009999999999999</v>
      </c>
    </row>
    <row r="14" spans="1:73" x14ac:dyDescent="0.35">
      <c r="A14">
        <v>48</v>
      </c>
      <c r="B14" t="s">
        <v>264</v>
      </c>
      <c r="C14" s="2">
        <v>44993.798657407409</v>
      </c>
      <c r="D14" t="s">
        <v>263</v>
      </c>
      <c r="E14" t="s">
        <v>13</v>
      </c>
      <c r="F14">
        <v>0</v>
      </c>
      <c r="G14">
        <v>6.07</v>
      </c>
      <c r="H14" s="3">
        <v>4823</v>
      </c>
      <c r="I14">
        <v>5.0000000000000001E-3</v>
      </c>
      <c r="J14" t="s">
        <v>14</v>
      </c>
      <c r="K14" t="s">
        <v>14</v>
      </c>
      <c r="L14" t="s">
        <v>14</v>
      </c>
      <c r="M14" t="s">
        <v>14</v>
      </c>
      <c r="O14">
        <v>48</v>
      </c>
      <c r="P14" t="s">
        <v>264</v>
      </c>
      <c r="Q14" s="2">
        <v>44993.798657407409</v>
      </c>
      <c r="R14" t="s">
        <v>263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48</v>
      </c>
      <c r="AD14" t="s">
        <v>264</v>
      </c>
      <c r="AE14" s="2">
        <v>44993.798657407409</v>
      </c>
      <c r="AF14" t="s">
        <v>263</v>
      </c>
      <c r="AG14" t="s">
        <v>13</v>
      </c>
      <c r="AH14">
        <v>0</v>
      </c>
      <c r="AI14">
        <v>12.271000000000001</v>
      </c>
      <c r="AJ14" s="3">
        <v>1606</v>
      </c>
      <c r="AK14">
        <v>0.25600000000000001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6</v>
      </c>
      <c r="AT14" s="21">
        <f t="shared" si="8"/>
        <v>6.5704733910600002</v>
      </c>
      <c r="AU14" s="22">
        <f t="shared" si="9"/>
        <v>426.92853399599994</v>
      </c>
      <c r="AW14" s="16">
        <f t="shared" si="10"/>
        <v>10.375334984449999</v>
      </c>
      <c r="AX14" s="18">
        <f t="shared" si="11"/>
        <v>303.16726162264001</v>
      </c>
      <c r="AZ14" s="7">
        <f t="shared" si="12"/>
        <v>5.6015938037000002</v>
      </c>
      <c r="BA14" s="8">
        <f t="shared" si="13"/>
        <v>228.19437789727999</v>
      </c>
      <c r="BB14"/>
      <c r="BC14" s="19">
        <f t="shared" si="14"/>
        <v>4.2197058841670003</v>
      </c>
      <c r="BD14" s="20">
        <f t="shared" si="15"/>
        <v>368.96761046040001</v>
      </c>
      <c r="BE14"/>
      <c r="BF14" s="21">
        <f t="shared" si="16"/>
        <v>6.5704733910600002</v>
      </c>
      <c r="BG14" s="22">
        <f t="shared" si="17"/>
        <v>426.92853399599994</v>
      </c>
      <c r="BI14">
        <v>10</v>
      </c>
      <c r="BJ14" t="s">
        <v>189</v>
      </c>
      <c r="BK14" s="2">
        <v>44966.745219907411</v>
      </c>
      <c r="BL14" t="s">
        <v>24</v>
      </c>
      <c r="BM14" t="s">
        <v>20</v>
      </c>
      <c r="BN14">
        <v>3</v>
      </c>
      <c r="BO14">
        <v>2.891</v>
      </c>
      <c r="BP14" s="3">
        <v>326730</v>
      </c>
      <c r="BQ14">
        <v>0</v>
      </c>
      <c r="BR14">
        <v>938</v>
      </c>
      <c r="BS14">
        <v>1</v>
      </c>
      <c r="BT14">
        <v>0</v>
      </c>
      <c r="BU14">
        <v>-938</v>
      </c>
    </row>
    <row r="15" spans="1:73" x14ac:dyDescent="0.35">
      <c r="A15">
        <v>47</v>
      </c>
      <c r="B15" t="s">
        <v>265</v>
      </c>
      <c r="C15" s="2">
        <v>44998.533391203702</v>
      </c>
      <c r="D15" t="s">
        <v>40</v>
      </c>
      <c r="E15" t="s">
        <v>13</v>
      </c>
      <c r="F15">
        <v>0</v>
      </c>
      <c r="G15">
        <v>6.0659999999999998</v>
      </c>
      <c r="H15" s="3">
        <v>4495</v>
      </c>
      <c r="I15">
        <v>4.0000000000000001E-3</v>
      </c>
      <c r="J15" t="s">
        <v>14</v>
      </c>
      <c r="K15" t="s">
        <v>14</v>
      </c>
      <c r="L15" t="s">
        <v>14</v>
      </c>
      <c r="M15" t="s">
        <v>14</v>
      </c>
      <c r="O15">
        <v>47</v>
      </c>
      <c r="P15" t="s">
        <v>265</v>
      </c>
      <c r="Q15" s="2">
        <v>44998.533391203702</v>
      </c>
      <c r="R15" t="s">
        <v>40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47</v>
      </c>
      <c r="AD15" t="s">
        <v>265</v>
      </c>
      <c r="AE15" s="2">
        <v>44998.533391203702</v>
      </c>
      <c r="AF15" t="s">
        <v>40</v>
      </c>
      <c r="AG15" t="s">
        <v>13</v>
      </c>
      <c r="AH15">
        <v>0</v>
      </c>
      <c r="AI15">
        <v>12.271000000000001</v>
      </c>
      <c r="AJ15" s="3">
        <v>1708</v>
      </c>
      <c r="AK15">
        <v>0.28299999999999997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7</v>
      </c>
      <c r="AT15" s="21">
        <f t="shared" si="8"/>
        <v>5.9867598284999994</v>
      </c>
      <c r="AU15" s="22">
        <f t="shared" si="9"/>
        <v>437.36354750399994</v>
      </c>
      <c r="AW15" s="16">
        <f t="shared" si="10"/>
        <v>9.2985038012499999</v>
      </c>
      <c r="AX15" s="18">
        <f t="shared" si="11"/>
        <v>322.66416528736005</v>
      </c>
      <c r="AZ15" s="7">
        <f t="shared" si="12"/>
        <v>4.8836656325000005</v>
      </c>
      <c r="BA15" s="8">
        <f t="shared" si="13"/>
        <v>249.26915142271997</v>
      </c>
      <c r="BB15"/>
      <c r="BC15" s="19">
        <f t="shared" si="14"/>
        <v>3.2264216755750006</v>
      </c>
      <c r="BD15" s="20">
        <f t="shared" si="15"/>
        <v>393.70143588960002</v>
      </c>
      <c r="BE15"/>
      <c r="BF15" s="21">
        <f t="shared" si="16"/>
        <v>5.9867598284999994</v>
      </c>
      <c r="BG15" s="22">
        <f t="shared" si="17"/>
        <v>437.36354750399994</v>
      </c>
      <c r="BI15">
        <v>11</v>
      </c>
      <c r="BJ15" t="s">
        <v>190</v>
      </c>
      <c r="BK15" s="2">
        <v>44966.766435185185</v>
      </c>
      <c r="BL15" t="s">
        <v>25</v>
      </c>
      <c r="BM15" t="s">
        <v>20</v>
      </c>
      <c r="BN15">
        <v>4</v>
      </c>
      <c r="BO15">
        <v>2.903</v>
      </c>
      <c r="BP15" s="3">
        <v>174980</v>
      </c>
      <c r="BQ15">
        <v>936.93100000000004</v>
      </c>
      <c r="BR15">
        <v>939.8</v>
      </c>
      <c r="BS15">
        <v>1</v>
      </c>
      <c r="BT15">
        <v>99.7</v>
      </c>
      <c r="BU15">
        <v>-2.8690000000000002</v>
      </c>
    </row>
    <row r="16" spans="1:73" x14ac:dyDescent="0.35">
      <c r="A16">
        <v>48</v>
      </c>
      <c r="B16" t="s">
        <v>266</v>
      </c>
      <c r="C16" s="2">
        <v>44998.554062499999</v>
      </c>
      <c r="D16" t="s">
        <v>40</v>
      </c>
      <c r="E16" t="s">
        <v>13</v>
      </c>
      <c r="F16">
        <v>0</v>
      </c>
      <c r="G16">
        <v>6.0629999999999997</v>
      </c>
      <c r="H16" s="3">
        <v>4678</v>
      </c>
      <c r="I16">
        <v>4.0000000000000001E-3</v>
      </c>
      <c r="J16" t="s">
        <v>14</v>
      </c>
      <c r="K16" t="s">
        <v>14</v>
      </c>
      <c r="L16" t="s">
        <v>14</v>
      </c>
      <c r="M16" t="s">
        <v>14</v>
      </c>
      <c r="O16">
        <v>48</v>
      </c>
      <c r="P16" t="s">
        <v>266</v>
      </c>
      <c r="Q16" s="2">
        <v>44998.554062499999</v>
      </c>
      <c r="R16" t="s">
        <v>40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48</v>
      </c>
      <c r="AD16" t="s">
        <v>266</v>
      </c>
      <c r="AE16" s="2">
        <v>44998.554062499999</v>
      </c>
      <c r="AF16" t="s">
        <v>40</v>
      </c>
      <c r="AG16" t="s">
        <v>13</v>
      </c>
      <c r="AH16">
        <v>0</v>
      </c>
      <c r="AI16">
        <v>12.266</v>
      </c>
      <c r="AJ16" s="3">
        <v>2076</v>
      </c>
      <c r="AK16">
        <v>0.378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8</v>
      </c>
      <c r="AT16" s="21">
        <f t="shared" si="8"/>
        <v>6.3112314957599995</v>
      </c>
      <c r="AU16" s="22">
        <f t="shared" si="9"/>
        <v>476.46620593599994</v>
      </c>
      <c r="AW16" s="16">
        <f t="shared" si="10"/>
        <v>9.900834512200003</v>
      </c>
      <c r="AX16" s="18">
        <f t="shared" si="11"/>
        <v>393.00312304224002</v>
      </c>
      <c r="AZ16" s="7">
        <f t="shared" si="12"/>
        <v>5.2803614852000003</v>
      </c>
      <c r="BA16" s="8">
        <f t="shared" si="13"/>
        <v>325.29921451647999</v>
      </c>
      <c r="BB16"/>
      <c r="BC16" s="19">
        <f t="shared" si="14"/>
        <v>3.7806434303320007</v>
      </c>
      <c r="BD16" s="20">
        <f t="shared" si="15"/>
        <v>482.85831116639997</v>
      </c>
      <c r="BE16"/>
      <c r="BF16" s="21">
        <f t="shared" si="16"/>
        <v>6.3112314957599995</v>
      </c>
      <c r="BG16" s="22">
        <f t="shared" si="17"/>
        <v>476.46620593599994</v>
      </c>
      <c r="BI16">
        <v>12</v>
      </c>
      <c r="BJ16" t="s">
        <v>191</v>
      </c>
      <c r="BK16" s="2">
        <v>44966.787638888891</v>
      </c>
      <c r="BL16" t="s">
        <v>26</v>
      </c>
      <c r="BM16" t="s">
        <v>20</v>
      </c>
      <c r="BN16">
        <v>4</v>
      </c>
      <c r="BO16">
        <v>2.903</v>
      </c>
      <c r="BP16" s="3">
        <v>147343</v>
      </c>
      <c r="BQ16">
        <v>935.48099999999999</v>
      </c>
      <c r="BR16">
        <v>939.8</v>
      </c>
      <c r="BS16">
        <v>1</v>
      </c>
      <c r="BT16">
        <v>99.5</v>
      </c>
      <c r="BU16">
        <v>-4.319</v>
      </c>
    </row>
    <row r="17" spans="1:73" x14ac:dyDescent="0.35">
      <c r="A17">
        <v>51</v>
      </c>
      <c r="B17" t="s">
        <v>267</v>
      </c>
      <c r="C17" s="2">
        <v>44999.692743055559</v>
      </c>
      <c r="D17" t="s">
        <v>268</v>
      </c>
      <c r="E17" t="s">
        <v>13</v>
      </c>
      <c r="F17">
        <v>0</v>
      </c>
      <c r="G17">
        <v>6.0640000000000001</v>
      </c>
      <c r="H17" s="3">
        <v>4161</v>
      </c>
      <c r="I17">
        <v>3.0000000000000001E-3</v>
      </c>
      <c r="J17" t="s">
        <v>14</v>
      </c>
      <c r="K17" t="s">
        <v>14</v>
      </c>
      <c r="L17" t="s">
        <v>14</v>
      </c>
      <c r="M17" t="s">
        <v>14</v>
      </c>
      <c r="O17">
        <v>51</v>
      </c>
      <c r="P17" t="s">
        <v>267</v>
      </c>
      <c r="Q17" s="2">
        <v>44999.692743055559</v>
      </c>
      <c r="R17" t="s">
        <v>268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51</v>
      </c>
      <c r="AD17" t="s">
        <v>267</v>
      </c>
      <c r="AE17" s="2">
        <v>44999.692743055559</v>
      </c>
      <c r="AF17" t="s">
        <v>268</v>
      </c>
      <c r="AG17" t="s">
        <v>13</v>
      </c>
      <c r="AH17">
        <v>0</v>
      </c>
      <c r="AI17">
        <v>12.257</v>
      </c>
      <c r="AJ17" s="3">
        <v>1342</v>
      </c>
      <c r="AK17">
        <v>0.187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9</v>
      </c>
      <c r="AT17" s="21">
        <f t="shared" si="8"/>
        <v>5.4023493939399998</v>
      </c>
      <c r="AU17" s="22">
        <f t="shared" si="9"/>
        <v>400.73296820399997</v>
      </c>
      <c r="AW17" s="16">
        <f t="shared" si="10"/>
        <v>8.1891612780500012</v>
      </c>
      <c r="AX17" s="18">
        <f t="shared" si="11"/>
        <v>252.70311632535999</v>
      </c>
      <c r="AZ17" s="7">
        <f t="shared" si="12"/>
        <v>4.184731621300001</v>
      </c>
      <c r="BA17" s="8">
        <f t="shared" si="13"/>
        <v>173.64543939871999</v>
      </c>
      <c r="BB17"/>
      <c r="BC17" s="19">
        <f t="shared" si="14"/>
        <v>2.2146189465830002</v>
      </c>
      <c r="BD17" s="20">
        <f t="shared" si="15"/>
        <v>304.90658031959993</v>
      </c>
      <c r="BE17"/>
      <c r="BF17" s="21">
        <f t="shared" si="16"/>
        <v>5.4023493939399998</v>
      </c>
      <c r="BG17" s="22">
        <f t="shared" si="17"/>
        <v>400.73296820399997</v>
      </c>
      <c r="BI17">
        <v>13</v>
      </c>
      <c r="BJ17" t="s">
        <v>192</v>
      </c>
      <c r="BK17" s="2">
        <v>44966.808842592596</v>
      </c>
      <c r="BL17" t="s">
        <v>27</v>
      </c>
      <c r="BM17" t="s">
        <v>20</v>
      </c>
      <c r="BN17">
        <v>5</v>
      </c>
      <c r="BO17">
        <v>2.903</v>
      </c>
      <c r="BP17" s="3">
        <v>155303</v>
      </c>
      <c r="BQ17">
        <v>935.88599999999997</v>
      </c>
      <c r="BR17">
        <v>941.6</v>
      </c>
      <c r="BS17">
        <v>1</v>
      </c>
      <c r="BT17">
        <v>99.4</v>
      </c>
      <c r="BU17">
        <v>-5.7140000000000004</v>
      </c>
    </row>
    <row r="18" spans="1:73" x14ac:dyDescent="0.35">
      <c r="A18">
        <v>52</v>
      </c>
      <c r="B18" t="s">
        <v>269</v>
      </c>
      <c r="C18" s="2">
        <v>44999.713402777779</v>
      </c>
      <c r="D18" t="s">
        <v>268</v>
      </c>
      <c r="E18" t="s">
        <v>13</v>
      </c>
      <c r="F18">
        <v>0</v>
      </c>
      <c r="G18">
        <v>6.0739999999999998</v>
      </c>
      <c r="H18" s="3">
        <v>4401</v>
      </c>
      <c r="I18">
        <v>4.0000000000000001E-3</v>
      </c>
      <c r="J18" t="s">
        <v>14</v>
      </c>
      <c r="K18" t="s">
        <v>14</v>
      </c>
      <c r="L18" t="s">
        <v>14</v>
      </c>
      <c r="M18" t="s">
        <v>14</v>
      </c>
      <c r="O18">
        <v>52</v>
      </c>
      <c r="P18" t="s">
        <v>269</v>
      </c>
      <c r="Q18" s="2">
        <v>44999.713402777779</v>
      </c>
      <c r="R18" t="s">
        <v>268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52</v>
      </c>
      <c r="AD18" t="s">
        <v>269</v>
      </c>
      <c r="AE18" s="2">
        <v>44999.713402777779</v>
      </c>
      <c r="AF18" t="s">
        <v>268</v>
      </c>
      <c r="AG18" t="s">
        <v>13</v>
      </c>
      <c r="AH18">
        <v>0</v>
      </c>
      <c r="AI18">
        <v>12.276999999999999</v>
      </c>
      <c r="AJ18" s="3">
        <v>1423</v>
      </c>
      <c r="AK18">
        <v>0.20799999999999999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10</v>
      </c>
      <c r="AT18" s="21">
        <f t="shared" si="8"/>
        <v>5.8212666771399997</v>
      </c>
      <c r="AU18" s="22">
        <f t="shared" si="9"/>
        <v>408.64556781900001</v>
      </c>
      <c r="AW18" s="16">
        <f t="shared" si="10"/>
        <v>8.9876009820500009</v>
      </c>
      <c r="AX18" s="18">
        <f t="shared" si="11"/>
        <v>268.18667465446003</v>
      </c>
      <c r="AZ18" s="7">
        <f t="shared" si="12"/>
        <v>4.6836816852999998</v>
      </c>
      <c r="BA18" s="8">
        <f t="shared" si="13"/>
        <v>190.38242381191998</v>
      </c>
      <c r="BB18"/>
      <c r="BC18" s="19">
        <f t="shared" si="14"/>
        <v>2.9416984008230003</v>
      </c>
      <c r="BD18" s="20">
        <f t="shared" si="15"/>
        <v>324.56842988309995</v>
      </c>
      <c r="BE18"/>
      <c r="BF18" s="21">
        <f t="shared" si="16"/>
        <v>5.8212666771399997</v>
      </c>
      <c r="BG18" s="22">
        <f t="shared" si="17"/>
        <v>408.64556781900001</v>
      </c>
      <c r="BI18">
        <v>14</v>
      </c>
      <c r="BJ18" t="s">
        <v>193</v>
      </c>
      <c r="BK18" s="2">
        <v>44966.830057870371</v>
      </c>
      <c r="BL18" t="s">
        <v>28</v>
      </c>
      <c r="BM18" t="s">
        <v>20</v>
      </c>
      <c r="BN18">
        <v>5</v>
      </c>
      <c r="BO18">
        <v>2.9</v>
      </c>
      <c r="BP18" s="3">
        <v>223843</v>
      </c>
      <c r="BQ18">
        <v>939.88800000000003</v>
      </c>
      <c r="BR18">
        <v>941.6</v>
      </c>
      <c r="BS18">
        <v>1</v>
      </c>
      <c r="BT18">
        <v>99.8</v>
      </c>
      <c r="BU18">
        <v>-1.712</v>
      </c>
    </row>
    <row r="19" spans="1:73" x14ac:dyDescent="0.35">
      <c r="A19">
        <v>53</v>
      </c>
      <c r="B19" t="s">
        <v>270</v>
      </c>
      <c r="C19" s="2">
        <v>44999.734097222223</v>
      </c>
      <c r="D19" t="s">
        <v>268</v>
      </c>
      <c r="E19" t="s">
        <v>13</v>
      </c>
      <c r="F19">
        <v>0</v>
      </c>
      <c r="G19">
        <v>6.06</v>
      </c>
      <c r="H19" s="3">
        <v>4324</v>
      </c>
      <c r="I19">
        <v>4.0000000000000001E-3</v>
      </c>
      <c r="J19" t="s">
        <v>14</v>
      </c>
      <c r="K19" t="s">
        <v>14</v>
      </c>
      <c r="L19" t="s">
        <v>14</v>
      </c>
      <c r="M19" t="s">
        <v>14</v>
      </c>
      <c r="O19">
        <v>53</v>
      </c>
      <c r="P19" t="s">
        <v>270</v>
      </c>
      <c r="Q19" s="2">
        <v>44999.734097222223</v>
      </c>
      <c r="R19" t="s">
        <v>268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53</v>
      </c>
      <c r="AD19" t="s">
        <v>270</v>
      </c>
      <c r="AE19" s="2">
        <v>44999.734097222223</v>
      </c>
      <c r="AF19" t="s">
        <v>268</v>
      </c>
      <c r="AG19" t="s">
        <v>13</v>
      </c>
      <c r="AH19">
        <v>0</v>
      </c>
      <c r="AI19">
        <v>12.262</v>
      </c>
      <c r="AJ19" s="3">
        <v>1378</v>
      </c>
      <c r="AK19">
        <v>0.19700000000000001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11</v>
      </c>
      <c r="AT19" s="21">
        <f t="shared" si="8"/>
        <v>5.6862974966399999</v>
      </c>
      <c r="AU19" s="22">
        <f t="shared" si="9"/>
        <v>404.23605332399995</v>
      </c>
      <c r="AW19" s="16">
        <f t="shared" si="10"/>
        <v>8.732162240800001</v>
      </c>
      <c r="AX19" s="18">
        <f t="shared" si="11"/>
        <v>259.58472414616006</v>
      </c>
      <c r="AZ19" s="7">
        <f t="shared" si="12"/>
        <v>4.5217782128000001</v>
      </c>
      <c r="BA19" s="8">
        <f t="shared" si="13"/>
        <v>181.08414048032</v>
      </c>
      <c r="BB19"/>
      <c r="BC19" s="19">
        <f t="shared" si="14"/>
        <v>2.7084468688480001</v>
      </c>
      <c r="BD19" s="20">
        <f t="shared" si="15"/>
        <v>313.64591900760001</v>
      </c>
      <c r="BE19"/>
      <c r="BF19" s="21">
        <f t="shared" si="16"/>
        <v>5.6862974966399999</v>
      </c>
      <c r="BG19" s="22">
        <f t="shared" si="17"/>
        <v>404.23605332399995</v>
      </c>
      <c r="BI19">
        <v>15</v>
      </c>
      <c r="BJ19" t="s">
        <v>194</v>
      </c>
      <c r="BK19" s="2">
        <v>44966.851284722223</v>
      </c>
      <c r="BL19" t="s">
        <v>29</v>
      </c>
      <c r="BM19" t="s">
        <v>20</v>
      </c>
      <c r="BN19">
        <v>6</v>
      </c>
      <c r="BO19">
        <v>2.8769999999999998</v>
      </c>
      <c r="BP19" s="3">
        <v>435386</v>
      </c>
      <c r="BQ19">
        <v>0</v>
      </c>
      <c r="BR19">
        <v>950.5</v>
      </c>
      <c r="BS19">
        <v>1</v>
      </c>
      <c r="BT19">
        <v>0</v>
      </c>
      <c r="BU19">
        <v>-950.5</v>
      </c>
    </row>
    <row r="20" spans="1:73" x14ac:dyDescent="0.35">
      <c r="A20">
        <v>54</v>
      </c>
      <c r="B20" t="s">
        <v>271</v>
      </c>
      <c r="C20" s="2">
        <v>44999.75476851852</v>
      </c>
      <c r="D20" t="s">
        <v>268</v>
      </c>
      <c r="E20" t="s">
        <v>13</v>
      </c>
      <c r="F20">
        <v>0</v>
      </c>
      <c r="G20">
        <v>6.0629999999999997</v>
      </c>
      <c r="H20" s="3">
        <v>4257</v>
      </c>
      <c r="I20">
        <v>4.0000000000000001E-3</v>
      </c>
      <c r="J20" t="s">
        <v>14</v>
      </c>
      <c r="K20" t="s">
        <v>14</v>
      </c>
      <c r="L20" t="s">
        <v>14</v>
      </c>
      <c r="M20" t="s">
        <v>14</v>
      </c>
      <c r="O20">
        <v>54</v>
      </c>
      <c r="P20" t="s">
        <v>271</v>
      </c>
      <c r="Q20" s="2">
        <v>44999.75476851852</v>
      </c>
      <c r="R20" t="s">
        <v>268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54</v>
      </c>
      <c r="AD20" t="s">
        <v>271</v>
      </c>
      <c r="AE20" s="2">
        <v>44999.75476851852</v>
      </c>
      <c r="AF20" t="s">
        <v>268</v>
      </c>
      <c r="AG20" t="s">
        <v>13</v>
      </c>
      <c r="AH20">
        <v>0</v>
      </c>
      <c r="AI20">
        <v>12.284000000000001</v>
      </c>
      <c r="AJ20" s="3">
        <v>1825</v>
      </c>
      <c r="AK20">
        <v>0.313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12</v>
      </c>
      <c r="AT20" s="21">
        <f t="shared" si="8"/>
        <v>5.5692922918600001</v>
      </c>
      <c r="AU20" s="22">
        <f t="shared" si="9"/>
        <v>449.54863687499994</v>
      </c>
      <c r="AW20" s="16">
        <f t="shared" si="10"/>
        <v>8.5093382604500007</v>
      </c>
      <c r="AX20" s="18">
        <f t="shared" si="11"/>
        <v>345.02784403750002</v>
      </c>
      <c r="AZ20" s="7">
        <f t="shared" si="12"/>
        <v>4.3823030197000001</v>
      </c>
      <c r="BA20" s="8">
        <f t="shared" si="13"/>
        <v>273.44250244999995</v>
      </c>
      <c r="BB20"/>
      <c r="BC20" s="19">
        <f t="shared" si="14"/>
        <v>2.5054725287269992</v>
      </c>
      <c r="BD20" s="20">
        <f t="shared" si="15"/>
        <v>422.06090193750003</v>
      </c>
      <c r="BE20"/>
      <c r="BF20" s="21">
        <f t="shared" si="16"/>
        <v>5.5692922918600001</v>
      </c>
      <c r="BG20" s="22">
        <f t="shared" si="17"/>
        <v>449.54863687499994</v>
      </c>
      <c r="BI20">
        <v>16</v>
      </c>
      <c r="BJ20" t="s">
        <v>195</v>
      </c>
      <c r="BK20" s="2">
        <v>44966.872499999998</v>
      </c>
      <c r="BL20" t="s">
        <v>30</v>
      </c>
      <c r="BM20" t="s">
        <v>20</v>
      </c>
      <c r="BN20">
        <v>6</v>
      </c>
      <c r="BO20">
        <v>2.8849999999999998</v>
      </c>
      <c r="BP20" s="3">
        <v>317124</v>
      </c>
      <c r="BQ20">
        <v>950.74099999999999</v>
      </c>
      <c r="BR20">
        <v>950.5</v>
      </c>
      <c r="BS20">
        <v>1</v>
      </c>
      <c r="BT20">
        <v>100</v>
      </c>
      <c r="BU20">
        <v>0.24099999999999999</v>
      </c>
    </row>
    <row r="21" spans="1:73" x14ac:dyDescent="0.35">
      <c r="A21">
        <v>53</v>
      </c>
      <c r="B21" t="s">
        <v>272</v>
      </c>
      <c r="C21" s="2">
        <v>45001.664756944447</v>
      </c>
      <c r="D21" t="s">
        <v>273</v>
      </c>
      <c r="E21" t="s">
        <v>13</v>
      </c>
      <c r="F21">
        <v>0</v>
      </c>
      <c r="G21">
        <v>6.05</v>
      </c>
      <c r="H21" s="3">
        <v>3466</v>
      </c>
      <c r="I21">
        <v>2E-3</v>
      </c>
      <c r="J21" t="s">
        <v>14</v>
      </c>
      <c r="K21" t="s">
        <v>14</v>
      </c>
      <c r="L21" t="s">
        <v>14</v>
      </c>
      <c r="M21" t="s">
        <v>14</v>
      </c>
      <c r="O21">
        <v>53</v>
      </c>
      <c r="P21" t="s">
        <v>272</v>
      </c>
      <c r="Q21" s="2">
        <v>45001.664756944447</v>
      </c>
      <c r="R21" t="s">
        <v>273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53</v>
      </c>
      <c r="AD21" t="s">
        <v>272</v>
      </c>
      <c r="AE21" s="2">
        <v>45001.664756944447</v>
      </c>
      <c r="AF21" t="s">
        <v>273</v>
      </c>
      <c r="AG21" t="s">
        <v>13</v>
      </c>
      <c r="AH21">
        <v>0</v>
      </c>
      <c r="AI21">
        <v>12.314</v>
      </c>
      <c r="AJ21" s="3">
        <v>1458</v>
      </c>
      <c r="AK21">
        <v>0.217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13</v>
      </c>
      <c r="AT21" s="21">
        <f t="shared" si="8"/>
        <v>4.2185678618400004</v>
      </c>
      <c r="AU21" s="22">
        <f t="shared" si="9"/>
        <v>412.09874100399998</v>
      </c>
      <c r="AW21" s="16">
        <f t="shared" si="10"/>
        <v>5.8393556098000001</v>
      </c>
      <c r="AX21" s="18">
        <f t="shared" si="11"/>
        <v>274.87703507736001</v>
      </c>
      <c r="AZ21" s="7">
        <f t="shared" si="12"/>
        <v>2.8342749668000007</v>
      </c>
      <c r="BA21" s="8">
        <f t="shared" si="13"/>
        <v>197.61435050272001</v>
      </c>
      <c r="BB21"/>
      <c r="BC21" s="19">
        <f t="shared" si="14"/>
        <v>0.10809325298800054</v>
      </c>
      <c r="BD21" s="20">
        <f t="shared" si="15"/>
        <v>333.06243903960001</v>
      </c>
      <c r="BE21"/>
      <c r="BF21" s="21">
        <f t="shared" si="16"/>
        <v>4.2185678618400004</v>
      </c>
      <c r="BG21" s="22">
        <f t="shared" si="17"/>
        <v>412.09874100399998</v>
      </c>
      <c r="BI21">
        <v>17</v>
      </c>
      <c r="BJ21" t="s">
        <v>196</v>
      </c>
      <c r="BK21" s="2">
        <v>44966.893703703703</v>
      </c>
      <c r="BL21" t="s">
        <v>31</v>
      </c>
      <c r="BM21" t="s">
        <v>20</v>
      </c>
      <c r="BN21">
        <v>7</v>
      </c>
      <c r="BO21">
        <v>2.8860000000000001</v>
      </c>
      <c r="BP21" s="3">
        <v>421548</v>
      </c>
      <c r="BQ21">
        <v>0</v>
      </c>
      <c r="BR21">
        <v>959.4</v>
      </c>
      <c r="BS21">
        <v>1</v>
      </c>
      <c r="BT21">
        <v>0</v>
      </c>
      <c r="BU21">
        <v>-959.4</v>
      </c>
    </row>
    <row r="22" spans="1:73" x14ac:dyDescent="0.35">
      <c r="A22">
        <v>54</v>
      </c>
      <c r="B22" t="s">
        <v>274</v>
      </c>
      <c r="C22" s="2">
        <v>45001.685381944444</v>
      </c>
      <c r="D22" t="s">
        <v>273</v>
      </c>
      <c r="E22" t="s">
        <v>13</v>
      </c>
      <c r="F22">
        <v>0</v>
      </c>
      <c r="G22">
        <v>6.0549999999999997</v>
      </c>
      <c r="H22" s="3">
        <v>3769</v>
      </c>
      <c r="I22">
        <v>3.0000000000000001E-3</v>
      </c>
      <c r="J22" t="s">
        <v>14</v>
      </c>
      <c r="K22" t="s">
        <v>14</v>
      </c>
      <c r="L22" t="s">
        <v>14</v>
      </c>
      <c r="M22" t="s">
        <v>14</v>
      </c>
      <c r="O22">
        <v>54</v>
      </c>
      <c r="P22" t="s">
        <v>274</v>
      </c>
      <c r="Q22" s="2">
        <v>45001.685381944444</v>
      </c>
      <c r="R22" t="s">
        <v>273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54</v>
      </c>
      <c r="AD22" t="s">
        <v>274</v>
      </c>
      <c r="AE22" s="2">
        <v>45001.685381944444</v>
      </c>
      <c r="AF22" t="s">
        <v>273</v>
      </c>
      <c r="AG22" t="s">
        <v>13</v>
      </c>
      <c r="AH22">
        <v>0</v>
      </c>
      <c r="AI22">
        <v>12.249000000000001</v>
      </c>
      <c r="AJ22" s="3">
        <v>1239</v>
      </c>
      <c r="AK22">
        <v>0.16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14</v>
      </c>
      <c r="AT22" s="21">
        <f t="shared" si="8"/>
        <v>4.7293009955400001</v>
      </c>
      <c r="AU22" s="22">
        <f t="shared" si="9"/>
        <v>390.83067273099999</v>
      </c>
      <c r="AW22" s="16">
        <f t="shared" si="10"/>
        <v>6.8706863300500007</v>
      </c>
      <c r="AX22" s="18">
        <f t="shared" si="11"/>
        <v>233.01383893254001</v>
      </c>
      <c r="AZ22" s="7">
        <f t="shared" si="12"/>
        <v>3.4057770533000005</v>
      </c>
      <c r="BA22" s="8">
        <f t="shared" si="13"/>
        <v>152.36212371208001</v>
      </c>
      <c r="BB22"/>
      <c r="BC22" s="19">
        <f t="shared" si="14"/>
        <v>1.0266651457030012</v>
      </c>
      <c r="BD22" s="20">
        <f t="shared" si="15"/>
        <v>279.8958313119</v>
      </c>
      <c r="BE22"/>
      <c r="BF22" s="21">
        <f t="shared" si="16"/>
        <v>4.7293009955400001</v>
      </c>
      <c r="BG22" s="22">
        <f t="shared" si="17"/>
        <v>390.83067273099999</v>
      </c>
      <c r="BI22">
        <v>18</v>
      </c>
      <c r="BJ22" t="s">
        <v>197</v>
      </c>
      <c r="BK22" s="2">
        <v>44966.914907407408</v>
      </c>
      <c r="BL22" t="s">
        <v>32</v>
      </c>
      <c r="BM22" t="s">
        <v>20</v>
      </c>
      <c r="BN22">
        <v>7</v>
      </c>
      <c r="BO22">
        <v>2.8879999999999999</v>
      </c>
      <c r="BP22" s="3">
        <v>356431</v>
      </c>
      <c r="BQ22">
        <v>0</v>
      </c>
      <c r="BR22">
        <v>959.4</v>
      </c>
      <c r="BS22">
        <v>1</v>
      </c>
      <c r="BT22">
        <v>0</v>
      </c>
      <c r="BU22">
        <v>-959.4</v>
      </c>
    </row>
    <row r="23" spans="1:73" x14ac:dyDescent="0.35">
      <c r="A23">
        <v>55</v>
      </c>
      <c r="B23" t="s">
        <v>275</v>
      </c>
      <c r="C23" s="2">
        <v>45001.706041666665</v>
      </c>
      <c r="D23" t="s">
        <v>273</v>
      </c>
      <c r="E23" t="s">
        <v>13</v>
      </c>
      <c r="F23">
        <v>0</v>
      </c>
      <c r="G23">
        <v>6.0540000000000003</v>
      </c>
      <c r="H23" s="3">
        <v>3554</v>
      </c>
      <c r="I23">
        <v>2E-3</v>
      </c>
      <c r="J23" t="s">
        <v>14</v>
      </c>
      <c r="K23" t="s">
        <v>14</v>
      </c>
      <c r="L23" t="s">
        <v>14</v>
      </c>
      <c r="M23" t="s">
        <v>14</v>
      </c>
      <c r="O23">
        <v>55</v>
      </c>
      <c r="P23" t="s">
        <v>275</v>
      </c>
      <c r="Q23" s="2">
        <v>45001.706041666665</v>
      </c>
      <c r="R23" t="s">
        <v>273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55</v>
      </c>
      <c r="AD23" t="s">
        <v>275</v>
      </c>
      <c r="AE23" s="2">
        <v>45001.706041666665</v>
      </c>
      <c r="AF23" t="s">
        <v>273</v>
      </c>
      <c r="AG23" t="s">
        <v>13</v>
      </c>
      <c r="AH23">
        <v>0</v>
      </c>
      <c r="AI23">
        <v>12.266999999999999</v>
      </c>
      <c r="AJ23" s="3">
        <v>1689</v>
      </c>
      <c r="AK23">
        <v>0.27800000000000002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15</v>
      </c>
      <c r="AT23" s="21">
        <f t="shared" si="8"/>
        <v>4.3660455482400007</v>
      </c>
      <c r="AU23" s="22">
        <f t="shared" si="9"/>
        <v>435.40650633099995</v>
      </c>
      <c r="AW23" s="16">
        <f t="shared" si="10"/>
        <v>6.1399804178000004</v>
      </c>
      <c r="AX23" s="18">
        <f t="shared" si="11"/>
        <v>319.03241475653999</v>
      </c>
      <c r="AZ23" s="7">
        <f t="shared" si="12"/>
        <v>2.9975066948000002</v>
      </c>
      <c r="BA23" s="8">
        <f t="shared" si="13"/>
        <v>245.34349856007998</v>
      </c>
      <c r="BB23"/>
      <c r="BC23" s="19">
        <f t="shared" si="14"/>
        <v>0.37490304546800068</v>
      </c>
      <c r="BD23" s="20">
        <f t="shared" si="15"/>
        <v>389.09487395190001</v>
      </c>
      <c r="BE23"/>
      <c r="BF23" s="21">
        <f t="shared" si="16"/>
        <v>4.3660455482400007</v>
      </c>
      <c r="BG23" s="22">
        <f t="shared" si="17"/>
        <v>435.40650633099995</v>
      </c>
      <c r="BI23">
        <v>19</v>
      </c>
      <c r="BJ23" t="s">
        <v>198</v>
      </c>
      <c r="BK23" s="2">
        <v>44966.936111111114</v>
      </c>
      <c r="BL23" t="s">
        <v>33</v>
      </c>
      <c r="BM23" t="s">
        <v>20</v>
      </c>
      <c r="BN23">
        <v>8</v>
      </c>
      <c r="BO23">
        <v>2.9</v>
      </c>
      <c r="BP23" s="3">
        <v>221187</v>
      </c>
      <c r="BQ23">
        <v>939.71</v>
      </c>
      <c r="BR23">
        <v>937.3</v>
      </c>
      <c r="BS23">
        <v>1</v>
      </c>
      <c r="BT23">
        <v>100.3</v>
      </c>
      <c r="BU23">
        <v>2.41</v>
      </c>
    </row>
    <row r="24" spans="1:73" x14ac:dyDescent="0.35">
      <c r="A24">
        <v>56</v>
      </c>
      <c r="B24" t="s">
        <v>276</v>
      </c>
      <c r="C24" s="2">
        <v>45001.726689814815</v>
      </c>
      <c r="D24" t="s">
        <v>273</v>
      </c>
      <c r="E24" t="s">
        <v>13</v>
      </c>
      <c r="F24">
        <v>0</v>
      </c>
      <c r="G24">
        <v>6.0549999999999997</v>
      </c>
      <c r="H24" s="3">
        <v>3710</v>
      </c>
      <c r="I24">
        <v>2E-3</v>
      </c>
      <c r="J24" t="s">
        <v>14</v>
      </c>
      <c r="K24" t="s">
        <v>14</v>
      </c>
      <c r="L24" t="s">
        <v>14</v>
      </c>
      <c r="M24" t="s">
        <v>14</v>
      </c>
      <c r="O24">
        <v>56</v>
      </c>
      <c r="P24" t="s">
        <v>276</v>
      </c>
      <c r="Q24" s="2">
        <v>45001.726689814815</v>
      </c>
      <c r="R24" t="s">
        <v>273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56</v>
      </c>
      <c r="AD24" t="s">
        <v>276</v>
      </c>
      <c r="AE24" s="2">
        <v>45001.726689814815</v>
      </c>
      <c r="AF24" t="s">
        <v>273</v>
      </c>
      <c r="AG24" t="s">
        <v>13</v>
      </c>
      <c r="AH24">
        <v>0</v>
      </c>
      <c r="AI24">
        <v>12.263</v>
      </c>
      <c r="AJ24" s="3">
        <v>1296</v>
      </c>
      <c r="AK24">
        <v>0.17499999999999999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16</v>
      </c>
      <c r="AT24" s="21">
        <f t="shared" si="8"/>
        <v>4.6292014739999994</v>
      </c>
      <c r="AU24" s="22">
        <f t="shared" si="9"/>
        <v>396.28853017599999</v>
      </c>
      <c r="AW24" s="16">
        <f t="shared" si="10"/>
        <v>6.6707004049999998</v>
      </c>
      <c r="AX24" s="18">
        <f t="shared" si="11"/>
        <v>243.90988944384003</v>
      </c>
      <c r="AZ24" s="7">
        <f t="shared" si="12"/>
        <v>3.2924027300000001</v>
      </c>
      <c r="BA24" s="8">
        <f t="shared" si="13"/>
        <v>164.14033619968001</v>
      </c>
      <c r="BB24"/>
      <c r="BC24" s="19">
        <f t="shared" si="14"/>
        <v>0.84782401430000043</v>
      </c>
      <c r="BD24" s="20">
        <f t="shared" si="15"/>
        <v>293.73792714239994</v>
      </c>
      <c r="BE24"/>
      <c r="BF24" s="21">
        <f t="shared" si="16"/>
        <v>4.6292014739999994</v>
      </c>
      <c r="BG24" s="22">
        <f t="shared" si="17"/>
        <v>396.28853017599999</v>
      </c>
      <c r="BI24">
        <v>20</v>
      </c>
      <c r="BJ24" t="s">
        <v>199</v>
      </c>
      <c r="BK24" s="2">
        <v>44966.957291666666</v>
      </c>
      <c r="BL24" t="s">
        <v>34</v>
      </c>
      <c r="BM24" t="s">
        <v>20</v>
      </c>
      <c r="BN24">
        <v>8</v>
      </c>
      <c r="BO24">
        <v>2.907</v>
      </c>
      <c r="BP24" s="3">
        <v>134429</v>
      </c>
      <c r="BQ24">
        <v>934.84299999999996</v>
      </c>
      <c r="BR24">
        <v>937.3</v>
      </c>
      <c r="BS24">
        <v>1</v>
      </c>
      <c r="BT24">
        <v>99.7</v>
      </c>
      <c r="BU24">
        <v>-2.4569999999999999</v>
      </c>
    </row>
    <row r="25" spans="1:73" x14ac:dyDescent="0.35">
      <c r="A25">
        <v>47</v>
      </c>
      <c r="B25" t="s">
        <v>277</v>
      </c>
      <c r="C25" s="2">
        <v>45022.619710648149</v>
      </c>
      <c r="D25" t="s">
        <v>278</v>
      </c>
      <c r="E25" t="s">
        <v>13</v>
      </c>
      <c r="F25">
        <v>0</v>
      </c>
      <c r="G25">
        <v>6.0359999999999996</v>
      </c>
      <c r="H25" s="3">
        <v>4999</v>
      </c>
      <c r="I25">
        <v>5.0000000000000001E-3</v>
      </c>
      <c r="J25" t="s">
        <v>14</v>
      </c>
      <c r="K25" t="s">
        <v>14</v>
      </c>
      <c r="L25" t="s">
        <v>14</v>
      </c>
      <c r="M25" t="s">
        <v>14</v>
      </c>
      <c r="O25">
        <v>47</v>
      </c>
      <c r="P25" t="s">
        <v>277</v>
      </c>
      <c r="Q25" s="2">
        <v>45022.619710648149</v>
      </c>
      <c r="R25" t="s">
        <v>278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47</v>
      </c>
      <c r="AD25" t="s">
        <v>277</v>
      </c>
      <c r="AE25" s="2">
        <v>45022.619710648149</v>
      </c>
      <c r="AF25" t="s">
        <v>278</v>
      </c>
      <c r="AG25" t="s">
        <v>13</v>
      </c>
      <c r="AH25">
        <v>0</v>
      </c>
      <c r="AI25">
        <v>12.212999999999999</v>
      </c>
      <c r="AJ25" s="3">
        <v>1351</v>
      </c>
      <c r="AK25">
        <v>0.19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17</v>
      </c>
      <c r="AT25" s="21">
        <f t="shared" si="8"/>
        <v>6.88768964514</v>
      </c>
      <c r="AU25" s="22">
        <f t="shared" si="9"/>
        <v>401.60669561099996</v>
      </c>
      <c r="AW25" s="16">
        <f t="shared" si="10"/>
        <v>10.948006442050001</v>
      </c>
      <c r="AX25" s="18">
        <f t="shared" si="11"/>
        <v>254.42352223173998</v>
      </c>
      <c r="AZ25" s="7">
        <f t="shared" si="12"/>
        <v>5.9997122453000005</v>
      </c>
      <c r="BA25" s="8">
        <f t="shared" si="13"/>
        <v>175.50512087047997</v>
      </c>
      <c r="BB25"/>
      <c r="BC25" s="19">
        <f t="shared" si="14"/>
        <v>4.7525477684229998</v>
      </c>
      <c r="BD25" s="20">
        <f t="shared" si="15"/>
        <v>307.09152582390004</v>
      </c>
      <c r="BE25"/>
      <c r="BF25" s="21">
        <f t="shared" si="16"/>
        <v>6.88768964514</v>
      </c>
      <c r="BG25" s="22">
        <f t="shared" si="17"/>
        <v>401.60669561099996</v>
      </c>
      <c r="BI25">
        <v>21</v>
      </c>
      <c r="BJ25" t="s">
        <v>200</v>
      </c>
      <c r="BK25" s="2">
        <v>44966.978483796294</v>
      </c>
      <c r="BL25" t="s">
        <v>35</v>
      </c>
      <c r="BM25" t="s">
        <v>20</v>
      </c>
      <c r="BN25">
        <v>9</v>
      </c>
      <c r="BO25">
        <v>2.9009999999999998</v>
      </c>
      <c r="BP25" s="3">
        <v>178631</v>
      </c>
      <c r="BQ25">
        <v>937.13300000000004</v>
      </c>
      <c r="BR25">
        <v>938</v>
      </c>
      <c r="BS25">
        <v>1</v>
      </c>
      <c r="BT25">
        <v>99.9</v>
      </c>
      <c r="BU25">
        <v>-0.86699999999999999</v>
      </c>
    </row>
    <row r="26" spans="1:73" x14ac:dyDescent="0.35">
      <c r="A26">
        <v>48</v>
      </c>
      <c r="B26" t="s">
        <v>279</v>
      </c>
      <c r="C26" s="2">
        <v>45022.640347222223</v>
      </c>
      <c r="D26" t="s">
        <v>278</v>
      </c>
      <c r="E26" t="s">
        <v>13</v>
      </c>
      <c r="F26">
        <v>0</v>
      </c>
      <c r="G26">
        <v>6.048</v>
      </c>
      <c r="H26" s="3">
        <v>5004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48</v>
      </c>
      <c r="P26" t="s">
        <v>279</v>
      </c>
      <c r="Q26" s="2">
        <v>45022.640347222223</v>
      </c>
      <c r="R26" t="s">
        <v>278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48</v>
      </c>
      <c r="AD26" t="s">
        <v>279</v>
      </c>
      <c r="AE26" s="2">
        <v>45022.640347222223</v>
      </c>
      <c r="AF26" t="s">
        <v>278</v>
      </c>
      <c r="AG26" t="s">
        <v>13</v>
      </c>
      <c r="AH26">
        <v>0</v>
      </c>
      <c r="AI26">
        <v>12.192</v>
      </c>
      <c r="AJ26" s="3">
        <v>1361</v>
      </c>
      <c r="AK26">
        <v>0.192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18</v>
      </c>
      <c r="AT26" s="21">
        <f t="shared" si="8"/>
        <v>6.8967423222399997</v>
      </c>
      <c r="AU26" s="22">
        <f t="shared" si="9"/>
        <v>402.57910193099997</v>
      </c>
      <c r="AW26" s="16">
        <f t="shared" si="10"/>
        <v>10.964223072799999</v>
      </c>
      <c r="AX26" s="18">
        <f t="shared" si="11"/>
        <v>256.33508126053999</v>
      </c>
      <c r="AZ26" s="7">
        <f t="shared" si="12"/>
        <v>6.0111539248000003</v>
      </c>
      <c r="BA26" s="8">
        <f t="shared" si="13"/>
        <v>177.57142876808001</v>
      </c>
      <c r="BB26"/>
      <c r="BC26" s="19">
        <f t="shared" si="14"/>
        <v>4.7676838947680018</v>
      </c>
      <c r="BD26" s="20">
        <f t="shared" si="15"/>
        <v>309.51915639189997</v>
      </c>
      <c r="BE26"/>
      <c r="BF26" s="21">
        <f t="shared" si="16"/>
        <v>6.8967423222399997</v>
      </c>
      <c r="BG26" s="22">
        <f t="shared" si="17"/>
        <v>402.57910193099997</v>
      </c>
      <c r="BI26">
        <v>22</v>
      </c>
      <c r="BJ26" t="s">
        <v>201</v>
      </c>
      <c r="BK26" s="2">
        <v>44966.9996875</v>
      </c>
      <c r="BL26" t="s">
        <v>36</v>
      </c>
      <c r="BM26" t="s">
        <v>20</v>
      </c>
      <c r="BN26">
        <v>9</v>
      </c>
      <c r="BO26">
        <v>2.9009999999999998</v>
      </c>
      <c r="BP26" s="3">
        <v>179678</v>
      </c>
      <c r="BQ26">
        <v>937.19100000000003</v>
      </c>
      <c r="BR26">
        <v>938</v>
      </c>
      <c r="BS26">
        <v>1</v>
      </c>
      <c r="BT26">
        <v>99.9</v>
      </c>
      <c r="BU26">
        <v>-0.80900000000000005</v>
      </c>
    </row>
    <row r="27" spans="1:73" x14ac:dyDescent="0.35">
      <c r="A27">
        <v>53</v>
      </c>
      <c r="B27" t="s">
        <v>280</v>
      </c>
      <c r="C27" s="2">
        <v>45022.745000000003</v>
      </c>
      <c r="D27" t="s">
        <v>278</v>
      </c>
      <c r="E27" t="s">
        <v>13</v>
      </c>
      <c r="F27">
        <v>0</v>
      </c>
      <c r="G27">
        <v>6.0430000000000001</v>
      </c>
      <c r="H27" s="3">
        <v>4852</v>
      </c>
      <c r="I27">
        <v>5.0000000000000001E-3</v>
      </c>
      <c r="J27" t="s">
        <v>14</v>
      </c>
      <c r="K27" t="s">
        <v>14</v>
      </c>
      <c r="L27" t="s">
        <v>14</v>
      </c>
      <c r="M27" t="s">
        <v>14</v>
      </c>
      <c r="O27">
        <v>53</v>
      </c>
      <c r="P27" t="s">
        <v>280</v>
      </c>
      <c r="Q27" s="2">
        <v>45022.745000000003</v>
      </c>
      <c r="R27" t="s">
        <v>278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53</v>
      </c>
      <c r="AD27" t="s">
        <v>280</v>
      </c>
      <c r="AE27" s="2">
        <v>45022.745000000003</v>
      </c>
      <c r="AF27" t="s">
        <v>278</v>
      </c>
      <c r="AG27" t="s">
        <v>13</v>
      </c>
      <c r="AH27">
        <v>0</v>
      </c>
      <c r="AI27">
        <v>12.222</v>
      </c>
      <c r="AJ27" s="3">
        <v>1286</v>
      </c>
      <c r="AK27">
        <v>0.17299999999999999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19</v>
      </c>
      <c r="AT27" s="21">
        <f t="shared" si="8"/>
        <v>6.6225495465599993</v>
      </c>
      <c r="AU27" s="22">
        <f t="shared" si="9"/>
        <v>395.32705815599996</v>
      </c>
      <c r="AW27" s="16">
        <f t="shared" si="10"/>
        <v>10.469942663199998</v>
      </c>
      <c r="AX27" s="18">
        <f t="shared" si="11"/>
        <v>241.99830927704002</v>
      </c>
      <c r="AZ27" s="7">
        <f t="shared" si="12"/>
        <v>5.6665734511999997</v>
      </c>
      <c r="BA27" s="8">
        <f t="shared" si="13"/>
        <v>162.07399512607998</v>
      </c>
      <c r="BB27"/>
      <c r="BC27" s="19">
        <f t="shared" si="14"/>
        <v>4.3075104173920007</v>
      </c>
      <c r="BD27" s="20">
        <f t="shared" si="15"/>
        <v>291.30970364439997</v>
      </c>
      <c r="BE27"/>
      <c r="BF27" s="21">
        <f t="shared" si="16"/>
        <v>6.6225495465599993</v>
      </c>
      <c r="BG27" s="22">
        <f t="shared" si="17"/>
        <v>395.32705815599996</v>
      </c>
      <c r="BI27">
        <v>23</v>
      </c>
      <c r="BJ27" t="s">
        <v>202</v>
      </c>
      <c r="BK27" s="2">
        <v>44967.020902777775</v>
      </c>
      <c r="BL27" t="s">
        <v>37</v>
      </c>
      <c r="BM27" t="s">
        <v>20</v>
      </c>
      <c r="BN27">
        <v>10</v>
      </c>
      <c r="BO27">
        <v>2.8929999999999998</v>
      </c>
      <c r="BP27" s="3">
        <v>182540</v>
      </c>
      <c r="BQ27">
        <v>937.35199999999998</v>
      </c>
      <c r="BR27">
        <v>939.8</v>
      </c>
      <c r="BS27">
        <v>1</v>
      </c>
      <c r="BT27">
        <v>99.7</v>
      </c>
      <c r="BU27">
        <v>-2.448</v>
      </c>
    </row>
    <row r="28" spans="1:73" x14ac:dyDescent="0.35">
      <c r="A28">
        <v>54</v>
      </c>
      <c r="B28" t="s">
        <v>281</v>
      </c>
      <c r="C28" s="2">
        <v>45022.765648148146</v>
      </c>
      <c r="D28" t="s">
        <v>278</v>
      </c>
      <c r="E28" t="s">
        <v>13</v>
      </c>
      <c r="F28">
        <v>0</v>
      </c>
      <c r="G28">
        <v>6.0410000000000004</v>
      </c>
      <c r="H28" s="3">
        <v>4869</v>
      </c>
      <c r="I28">
        <v>5.0000000000000001E-3</v>
      </c>
      <c r="J28" t="s">
        <v>14</v>
      </c>
      <c r="K28" t="s">
        <v>14</v>
      </c>
      <c r="L28" t="s">
        <v>14</v>
      </c>
      <c r="M28" t="s">
        <v>14</v>
      </c>
      <c r="O28">
        <v>54</v>
      </c>
      <c r="P28" t="s">
        <v>281</v>
      </c>
      <c r="Q28" s="2">
        <v>45022.765648148146</v>
      </c>
      <c r="R28" t="s">
        <v>278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54</v>
      </c>
      <c r="AD28" t="s">
        <v>281</v>
      </c>
      <c r="AE28" s="2">
        <v>45022.765648148146</v>
      </c>
      <c r="AF28" t="s">
        <v>278</v>
      </c>
      <c r="AG28" t="s">
        <v>13</v>
      </c>
      <c r="AH28">
        <v>0</v>
      </c>
      <c r="AI28">
        <v>12.189</v>
      </c>
      <c r="AJ28" s="3">
        <v>1561</v>
      </c>
      <c r="AK28">
        <v>0.24399999999999999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20</v>
      </c>
      <c r="AT28" s="21">
        <f t="shared" si="8"/>
        <v>6.6531122475400002</v>
      </c>
      <c r="AU28" s="22">
        <f t="shared" si="9"/>
        <v>422.38049033099998</v>
      </c>
      <c r="AW28" s="16">
        <f t="shared" si="10"/>
        <v>10.525357020050002</v>
      </c>
      <c r="AX28" s="18">
        <f t="shared" si="11"/>
        <v>294.56557891654001</v>
      </c>
      <c r="AZ28" s="7">
        <f t="shared" si="12"/>
        <v>5.7047785933000004</v>
      </c>
      <c r="BA28" s="8">
        <f t="shared" si="13"/>
        <v>218.89651488008002</v>
      </c>
      <c r="BB28"/>
      <c r="BC28" s="19">
        <f t="shared" si="14"/>
        <v>4.3589808071030021</v>
      </c>
      <c r="BD28" s="20">
        <f t="shared" si="15"/>
        <v>358.05261155189999</v>
      </c>
      <c r="BE28"/>
      <c r="BF28" s="21">
        <f t="shared" si="16"/>
        <v>6.6531122475400002</v>
      </c>
      <c r="BG28" s="22">
        <f t="shared" si="17"/>
        <v>422.38049033099998</v>
      </c>
      <c r="BI28">
        <v>24</v>
      </c>
      <c r="BJ28" t="s">
        <v>203</v>
      </c>
      <c r="BK28" s="2">
        <v>44967.042118055557</v>
      </c>
      <c r="BL28" t="s">
        <v>38</v>
      </c>
      <c r="BM28" t="s">
        <v>20</v>
      </c>
      <c r="BN28">
        <v>10</v>
      </c>
      <c r="BO28">
        <v>2.9039999999999999</v>
      </c>
      <c r="BP28" s="3">
        <v>161364</v>
      </c>
      <c r="BQ28">
        <v>936.20100000000002</v>
      </c>
      <c r="BR28">
        <v>939.8</v>
      </c>
      <c r="BS28">
        <v>1</v>
      </c>
      <c r="BT28">
        <v>99.6</v>
      </c>
      <c r="BU28">
        <v>-3.5990000000000002</v>
      </c>
    </row>
    <row r="29" spans="1:73" x14ac:dyDescent="0.35">
      <c r="A29">
        <v>45</v>
      </c>
      <c r="B29" t="s">
        <v>282</v>
      </c>
      <c r="C29" s="2">
        <v>44999.568703703706</v>
      </c>
      <c r="D29" t="s">
        <v>283</v>
      </c>
      <c r="E29" t="s">
        <v>13</v>
      </c>
      <c r="F29">
        <v>0</v>
      </c>
      <c r="G29">
        <v>6.0970000000000004</v>
      </c>
      <c r="H29" s="3">
        <v>2433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45</v>
      </c>
      <c r="P29" t="s">
        <v>282</v>
      </c>
      <c r="Q29" s="2">
        <v>44999.568703703706</v>
      </c>
      <c r="R29" t="s">
        <v>283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45</v>
      </c>
      <c r="AD29" t="s">
        <v>282</v>
      </c>
      <c r="AE29" s="2">
        <v>44999.568703703706</v>
      </c>
      <c r="AF29" t="s">
        <v>283</v>
      </c>
      <c r="AG29" t="s">
        <v>13</v>
      </c>
      <c r="AH29">
        <v>0</v>
      </c>
      <c r="AI29">
        <v>12.26</v>
      </c>
      <c r="AJ29" s="3">
        <v>1258</v>
      </c>
      <c r="AK29">
        <v>0.16500000000000001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21</v>
      </c>
      <c r="AT29" s="21">
        <f t="shared" si="8"/>
        <v>2.5396527334599996</v>
      </c>
      <c r="AU29" s="22">
        <f t="shared" si="9"/>
        <v>392.64388580399998</v>
      </c>
      <c r="AW29" s="16">
        <f t="shared" si="10"/>
        <v>2.2433246124499995</v>
      </c>
      <c r="AX29" s="18">
        <f t="shared" si="11"/>
        <v>236.64586750936002</v>
      </c>
      <c r="AZ29" s="7">
        <f t="shared" si="12"/>
        <v>1.0864134517000001</v>
      </c>
      <c r="BA29" s="8">
        <f t="shared" si="13"/>
        <v>156.28821296671998</v>
      </c>
      <c r="BB29"/>
      <c r="BC29" s="19">
        <f t="shared" si="14"/>
        <v>-3.0257160341529996</v>
      </c>
      <c r="BD29" s="20">
        <f t="shared" si="15"/>
        <v>284.5101925596</v>
      </c>
      <c r="BE29"/>
      <c r="BF29" s="21">
        <f t="shared" si="16"/>
        <v>2.5396527334599996</v>
      </c>
      <c r="BG29" s="22">
        <f t="shared" si="17"/>
        <v>392.64388580399998</v>
      </c>
      <c r="BI29">
        <v>25</v>
      </c>
      <c r="BJ29" t="s">
        <v>204</v>
      </c>
      <c r="BK29" s="2">
        <v>44967.063344907408</v>
      </c>
      <c r="BL29" t="s">
        <v>39</v>
      </c>
      <c r="BM29" t="s">
        <v>20</v>
      </c>
      <c r="BN29">
        <v>11</v>
      </c>
      <c r="BO29">
        <v>2.9060000000000001</v>
      </c>
      <c r="BP29" s="3">
        <v>134459</v>
      </c>
      <c r="BQ29">
        <v>934.84500000000003</v>
      </c>
      <c r="BR29">
        <v>941.6</v>
      </c>
      <c r="BS29">
        <v>1</v>
      </c>
      <c r="BT29">
        <v>99.3</v>
      </c>
      <c r="BU29">
        <v>-6.7549999999999999</v>
      </c>
    </row>
    <row r="30" spans="1:73" x14ac:dyDescent="0.35">
      <c r="A30">
        <v>55</v>
      </c>
      <c r="B30" t="s">
        <v>284</v>
      </c>
      <c r="C30" s="2">
        <v>44999.775439814817</v>
      </c>
      <c r="D30" t="s">
        <v>285</v>
      </c>
      <c r="E30" t="s">
        <v>13</v>
      </c>
      <c r="F30">
        <v>0</v>
      </c>
      <c r="G30">
        <v>6.08</v>
      </c>
      <c r="H30" s="3">
        <v>3154</v>
      </c>
      <c r="I30">
        <v>1E-3</v>
      </c>
      <c r="J30" t="s">
        <v>14</v>
      </c>
      <c r="K30" t="s">
        <v>14</v>
      </c>
      <c r="L30" t="s">
        <v>14</v>
      </c>
      <c r="M30" t="s">
        <v>14</v>
      </c>
      <c r="O30">
        <v>55</v>
      </c>
      <c r="P30" t="s">
        <v>284</v>
      </c>
      <c r="Q30" s="2">
        <v>44999.775439814817</v>
      </c>
      <c r="R30" t="s">
        <v>285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55</v>
      </c>
      <c r="AD30" t="s">
        <v>284</v>
      </c>
      <c r="AE30" s="2">
        <v>44999.775439814817</v>
      </c>
      <c r="AF30" t="s">
        <v>285</v>
      </c>
      <c r="AG30" t="s">
        <v>13</v>
      </c>
      <c r="AH30">
        <v>0</v>
      </c>
      <c r="AI30">
        <v>12.28</v>
      </c>
      <c r="AJ30" s="3">
        <v>2177</v>
      </c>
      <c r="AK30">
        <v>0.40500000000000003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22</v>
      </c>
      <c r="AT30" s="21">
        <f t="shared" si="8"/>
        <v>3.7013259002399996</v>
      </c>
      <c r="AU30" s="22">
        <f t="shared" si="9"/>
        <v>487.59660621900002</v>
      </c>
      <c r="AW30" s="16">
        <f t="shared" si="10"/>
        <v>4.7662718577999996</v>
      </c>
      <c r="AX30" s="18">
        <f t="shared" si="11"/>
        <v>412.30733851046006</v>
      </c>
      <c r="AZ30" s="7">
        <f t="shared" si="12"/>
        <v>2.2736777348000006</v>
      </c>
      <c r="BA30" s="8">
        <f t="shared" si="13"/>
        <v>346.16495232392003</v>
      </c>
      <c r="BB30"/>
      <c r="BC30" s="19">
        <f t="shared" si="14"/>
        <v>-0.83806554813199874</v>
      </c>
      <c r="BD30" s="20">
        <f t="shared" si="15"/>
        <v>507.3063920431</v>
      </c>
      <c r="BE30"/>
      <c r="BF30" s="21">
        <f t="shared" si="16"/>
        <v>3.7013259002399996</v>
      </c>
      <c r="BG30" s="22">
        <f t="shared" si="17"/>
        <v>487.59660621900002</v>
      </c>
      <c r="BI30">
        <v>39</v>
      </c>
      <c r="BJ30" t="s">
        <v>217</v>
      </c>
      <c r="BK30" s="2">
        <v>44977.439988425926</v>
      </c>
      <c r="BL30" t="s">
        <v>205</v>
      </c>
      <c r="BM30" t="s">
        <v>13</v>
      </c>
      <c r="BN30">
        <v>0</v>
      </c>
      <c r="BO30">
        <v>2.72</v>
      </c>
      <c r="BP30" s="3">
        <v>5252942</v>
      </c>
      <c r="BQ30">
        <v>960.34299999999996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56</v>
      </c>
      <c r="B31" t="s">
        <v>286</v>
      </c>
      <c r="C31" s="2">
        <v>44999.796099537038</v>
      </c>
      <c r="D31" t="s">
        <v>285</v>
      </c>
      <c r="E31" t="s">
        <v>13</v>
      </c>
      <c r="F31">
        <v>0</v>
      </c>
      <c r="G31">
        <v>6.0880000000000001</v>
      </c>
      <c r="H31" s="3">
        <v>2692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56</v>
      </c>
      <c r="P31" t="s">
        <v>286</v>
      </c>
      <c r="Q31" s="2">
        <v>44999.796099537038</v>
      </c>
      <c r="R31" t="s">
        <v>285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56</v>
      </c>
      <c r="AD31" t="s">
        <v>286</v>
      </c>
      <c r="AE31" s="2">
        <v>44999.796099537038</v>
      </c>
      <c r="AF31" t="s">
        <v>285</v>
      </c>
      <c r="AG31" t="s">
        <v>13</v>
      </c>
      <c r="AH31">
        <v>0</v>
      </c>
      <c r="AI31">
        <v>12.247999999999999</v>
      </c>
      <c r="AJ31" s="3">
        <v>1416</v>
      </c>
      <c r="AK31">
        <v>0.20599999999999999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23</v>
      </c>
      <c r="AT31" s="21">
        <f t="shared" si="8"/>
        <v>2.9515514409599994</v>
      </c>
      <c r="AU31" s="22">
        <f t="shared" si="9"/>
        <v>407.95740601599999</v>
      </c>
      <c r="AW31" s="16">
        <f t="shared" si="10"/>
        <v>3.1565602312000003</v>
      </c>
      <c r="AX31" s="18">
        <f t="shared" si="11"/>
        <v>266.84859778944002</v>
      </c>
      <c r="AZ31" s="7">
        <f t="shared" si="12"/>
        <v>1.4955201392000002</v>
      </c>
      <c r="BA31" s="8">
        <f t="shared" si="13"/>
        <v>188.93603097088004</v>
      </c>
      <c r="BB31"/>
      <c r="BC31" s="19">
        <f t="shared" si="14"/>
        <v>-2.2396723045279998</v>
      </c>
      <c r="BD31" s="20">
        <f t="shared" si="15"/>
        <v>322.86949395839997</v>
      </c>
      <c r="BE31"/>
      <c r="BF31" s="21">
        <f t="shared" si="16"/>
        <v>2.9515514409599994</v>
      </c>
      <c r="BG31" s="22">
        <f t="shared" si="17"/>
        <v>407.95740601599999</v>
      </c>
      <c r="BI31">
        <v>40</v>
      </c>
      <c r="BJ31" t="s">
        <v>218</v>
      </c>
      <c r="BK31" s="2">
        <v>44977.460636574076</v>
      </c>
      <c r="BL31" t="s">
        <v>205</v>
      </c>
      <c r="BM31" t="s">
        <v>13</v>
      </c>
      <c r="BN31">
        <v>0</v>
      </c>
      <c r="BO31">
        <v>2.7160000000000002</v>
      </c>
      <c r="BP31" s="3">
        <v>5174275</v>
      </c>
      <c r="BQ31">
        <v>959.91399999999999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58</v>
      </c>
      <c r="B32" t="s">
        <v>287</v>
      </c>
      <c r="C32" s="2">
        <v>44999.837418981479</v>
      </c>
      <c r="D32" t="s">
        <v>285</v>
      </c>
      <c r="E32" t="s">
        <v>13</v>
      </c>
      <c r="F32">
        <v>0</v>
      </c>
      <c r="G32">
        <v>6.0549999999999997</v>
      </c>
      <c r="H32" s="3">
        <v>3699</v>
      </c>
      <c r="I32">
        <v>2E-3</v>
      </c>
      <c r="J32" t="s">
        <v>14</v>
      </c>
      <c r="K32" t="s">
        <v>14</v>
      </c>
      <c r="L32" t="s">
        <v>14</v>
      </c>
      <c r="M32" t="s">
        <v>14</v>
      </c>
      <c r="O32">
        <v>58</v>
      </c>
      <c r="P32" t="s">
        <v>287</v>
      </c>
      <c r="Q32" s="2">
        <v>44999.837418981479</v>
      </c>
      <c r="R32" t="s">
        <v>285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58</v>
      </c>
      <c r="AD32" t="s">
        <v>287</v>
      </c>
      <c r="AE32" s="2">
        <v>44999.837418981479</v>
      </c>
      <c r="AF32" t="s">
        <v>285</v>
      </c>
      <c r="AG32" t="s">
        <v>13</v>
      </c>
      <c r="AH32">
        <v>0</v>
      </c>
      <c r="AI32">
        <v>12.273999999999999</v>
      </c>
      <c r="AJ32" s="3">
        <v>2616</v>
      </c>
      <c r="AK32">
        <v>0.51900000000000002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24</v>
      </c>
      <c r="AT32" s="21">
        <f t="shared" si="8"/>
        <v>4.6105736091400003</v>
      </c>
      <c r="AU32" s="22">
        <f t="shared" si="9"/>
        <v>537.96918841599995</v>
      </c>
      <c r="AW32" s="16">
        <f t="shared" si="10"/>
        <v>6.6333702720500014</v>
      </c>
      <c r="AX32" s="18">
        <f t="shared" si="11"/>
        <v>496.20992540544006</v>
      </c>
      <c r="AZ32" s="7">
        <f t="shared" si="12"/>
        <v>3.2713770253000005</v>
      </c>
      <c r="BA32" s="8">
        <f t="shared" si="13"/>
        <v>436.85255500288002</v>
      </c>
      <c r="BB32"/>
      <c r="BC32" s="19">
        <f t="shared" si="14"/>
        <v>0.81447953822300079</v>
      </c>
      <c r="BD32" s="20">
        <f t="shared" si="15"/>
        <v>613.4626997183999</v>
      </c>
      <c r="BE32"/>
      <c r="BF32" s="21">
        <f t="shared" si="16"/>
        <v>4.6105736091400003</v>
      </c>
      <c r="BG32" s="22">
        <f t="shared" si="17"/>
        <v>537.96918841599995</v>
      </c>
      <c r="BI32">
        <v>42</v>
      </c>
      <c r="BJ32" t="s">
        <v>219</v>
      </c>
      <c r="BK32" s="2">
        <v>44977.50199074074</v>
      </c>
      <c r="BL32" t="s">
        <v>205</v>
      </c>
      <c r="BM32" t="s">
        <v>13</v>
      </c>
      <c r="BN32">
        <v>0</v>
      </c>
      <c r="BO32">
        <v>2.7120000000000002</v>
      </c>
      <c r="BP32" s="3">
        <v>5281746</v>
      </c>
      <c r="BQ32">
        <v>960.495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43</v>
      </c>
      <c r="B33" t="s">
        <v>288</v>
      </c>
      <c r="C33" s="2">
        <v>45001.455509259256</v>
      </c>
      <c r="D33" t="s">
        <v>289</v>
      </c>
      <c r="E33" t="s">
        <v>13</v>
      </c>
      <c r="F33">
        <v>0</v>
      </c>
      <c r="G33">
        <v>6.09</v>
      </c>
      <c r="H33" s="3">
        <v>3104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43</v>
      </c>
      <c r="P33" t="s">
        <v>288</v>
      </c>
      <c r="Q33" s="2">
        <v>45001.455509259256</v>
      </c>
      <c r="R33" t="s">
        <v>289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43</v>
      </c>
      <c r="AD33" t="s">
        <v>288</v>
      </c>
      <c r="AE33" s="2">
        <v>45001.455509259256</v>
      </c>
      <c r="AF33" t="s">
        <v>289</v>
      </c>
      <c r="AG33" t="s">
        <v>13</v>
      </c>
      <c r="AH33">
        <v>0</v>
      </c>
      <c r="AI33">
        <v>12.291</v>
      </c>
      <c r="AJ33" s="3">
        <v>2055</v>
      </c>
      <c r="AK33">
        <v>0.373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25</v>
      </c>
      <c r="AT33" s="21">
        <f t="shared" si="8"/>
        <v>3.6192515942399996</v>
      </c>
      <c r="AU33" s="22">
        <f t="shared" si="9"/>
        <v>474.173513275</v>
      </c>
      <c r="AW33" s="16">
        <f t="shared" si="10"/>
        <v>4.5932544128000004</v>
      </c>
      <c r="AX33" s="18">
        <f t="shared" si="11"/>
        <v>388.98933361349998</v>
      </c>
      <c r="AZ33" s="7">
        <f t="shared" si="12"/>
        <v>2.1864683648000005</v>
      </c>
      <c r="BA33" s="8">
        <f t="shared" si="13"/>
        <v>320.96072840200003</v>
      </c>
      <c r="BB33"/>
      <c r="BC33" s="19">
        <f t="shared" si="14"/>
        <v>-0.98972210483199952</v>
      </c>
      <c r="BD33" s="20">
        <f t="shared" si="15"/>
        <v>477.7738782975</v>
      </c>
      <c r="BE33"/>
      <c r="BF33" s="21">
        <f t="shared" si="16"/>
        <v>3.6192515942399996</v>
      </c>
      <c r="BG33" s="22">
        <f t="shared" si="17"/>
        <v>474.173513275</v>
      </c>
      <c r="BI33">
        <v>43</v>
      </c>
      <c r="BJ33" t="s">
        <v>220</v>
      </c>
      <c r="BK33" s="2">
        <v>44977.522638888891</v>
      </c>
      <c r="BL33" t="s">
        <v>205</v>
      </c>
      <c r="BM33" t="s">
        <v>13</v>
      </c>
      <c r="BN33">
        <v>0</v>
      </c>
      <c r="BO33">
        <v>2.71</v>
      </c>
      <c r="BP33" s="3">
        <v>5329046</v>
      </c>
      <c r="BQ33">
        <v>960.74199999999996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44</v>
      </c>
      <c r="B34" t="s">
        <v>290</v>
      </c>
      <c r="C34" s="2">
        <v>45001.476111111115</v>
      </c>
      <c r="D34" t="s">
        <v>289</v>
      </c>
      <c r="E34" t="s">
        <v>13</v>
      </c>
      <c r="F34">
        <v>0</v>
      </c>
      <c r="G34">
        <v>6.0810000000000004</v>
      </c>
      <c r="H34" s="3">
        <v>2998</v>
      </c>
      <c r="I34">
        <v>1E-3</v>
      </c>
      <c r="J34" t="s">
        <v>14</v>
      </c>
      <c r="K34" t="s">
        <v>14</v>
      </c>
      <c r="L34" t="s">
        <v>14</v>
      </c>
      <c r="M34" t="s">
        <v>14</v>
      </c>
      <c r="O34">
        <v>44</v>
      </c>
      <c r="P34" t="s">
        <v>290</v>
      </c>
      <c r="Q34" s="2">
        <v>45001.476111111115</v>
      </c>
      <c r="R34" t="s">
        <v>289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44</v>
      </c>
      <c r="AD34" t="s">
        <v>290</v>
      </c>
      <c r="AE34" s="2">
        <v>45001.476111111115</v>
      </c>
      <c r="AF34" t="s">
        <v>289</v>
      </c>
      <c r="AG34" t="s">
        <v>13</v>
      </c>
      <c r="AH34">
        <v>0</v>
      </c>
      <c r="AI34">
        <v>12.27</v>
      </c>
      <c r="AJ34" s="3">
        <v>2167</v>
      </c>
      <c r="AK34">
        <v>0.40200000000000002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26</v>
      </c>
      <c r="AT34" s="21">
        <f t="shared" si="8"/>
        <v>3.4460005005600003</v>
      </c>
      <c r="AU34" s="22">
        <f t="shared" si="9"/>
        <v>486.486932379</v>
      </c>
      <c r="AW34" s="16">
        <f t="shared" si="10"/>
        <v>4.2254991682000007</v>
      </c>
      <c r="AX34" s="18">
        <f t="shared" si="11"/>
        <v>410.39604484486</v>
      </c>
      <c r="AZ34" s="7">
        <f t="shared" si="12"/>
        <v>2.0039871812000003</v>
      </c>
      <c r="BA34" s="8">
        <f t="shared" si="13"/>
        <v>344.09906091272001</v>
      </c>
      <c r="BB34"/>
      <c r="BC34" s="19">
        <f t="shared" si="14"/>
        <v>-1.3112600823079994</v>
      </c>
      <c r="BD34" s="20">
        <f t="shared" si="15"/>
        <v>504.88620502709989</v>
      </c>
      <c r="BE34"/>
      <c r="BF34" s="21">
        <f t="shared" si="16"/>
        <v>3.4460005005600003</v>
      </c>
      <c r="BG34" s="22">
        <f t="shared" si="17"/>
        <v>486.486932379</v>
      </c>
      <c r="BI34">
        <v>44</v>
      </c>
      <c r="BJ34" t="s">
        <v>221</v>
      </c>
      <c r="BK34" s="2">
        <v>44977.543310185189</v>
      </c>
      <c r="BL34" t="s">
        <v>205</v>
      </c>
      <c r="BM34" t="s">
        <v>13</v>
      </c>
      <c r="BN34">
        <v>0</v>
      </c>
      <c r="BO34">
        <v>2.7</v>
      </c>
      <c r="BP34" s="3">
        <v>5526222</v>
      </c>
      <c r="BQ34">
        <v>961.71799999999996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45</v>
      </c>
      <c r="B35" t="s">
        <v>291</v>
      </c>
      <c r="C35" s="2">
        <v>45001.496701388889</v>
      </c>
      <c r="D35" t="s">
        <v>289</v>
      </c>
      <c r="E35" t="s">
        <v>13</v>
      </c>
      <c r="F35">
        <v>0</v>
      </c>
      <c r="G35">
        <v>6.0830000000000002</v>
      </c>
      <c r="H35" s="3">
        <v>3074</v>
      </c>
      <c r="I35">
        <v>1E-3</v>
      </c>
      <c r="J35" t="s">
        <v>14</v>
      </c>
      <c r="K35" t="s">
        <v>14</v>
      </c>
      <c r="L35" t="s">
        <v>14</v>
      </c>
      <c r="M35" t="s">
        <v>14</v>
      </c>
      <c r="O35">
        <v>45</v>
      </c>
      <c r="P35" t="s">
        <v>291</v>
      </c>
      <c r="Q35" s="2">
        <v>45001.496701388889</v>
      </c>
      <c r="R35" t="s">
        <v>289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45</v>
      </c>
      <c r="AD35" t="s">
        <v>291</v>
      </c>
      <c r="AE35" s="2">
        <v>45001.496701388889</v>
      </c>
      <c r="AF35" t="s">
        <v>289</v>
      </c>
      <c r="AG35" t="s">
        <v>13</v>
      </c>
      <c r="AH35">
        <v>0</v>
      </c>
      <c r="AI35">
        <v>12.268000000000001</v>
      </c>
      <c r="AJ35" s="3">
        <v>2440</v>
      </c>
      <c r="AK35">
        <v>0.47299999999999998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27</v>
      </c>
      <c r="AT35" s="21">
        <f t="shared" si="8"/>
        <v>3.5701153466399997</v>
      </c>
      <c r="AU35" s="22">
        <f t="shared" si="9"/>
        <v>517.38492959999996</v>
      </c>
      <c r="AW35" s="16">
        <f t="shared" si="10"/>
        <v>4.4893048657999994</v>
      </c>
      <c r="AX35" s="18">
        <f t="shared" si="11"/>
        <v>462.57319446400004</v>
      </c>
      <c r="AZ35" s="7">
        <f t="shared" si="12"/>
        <v>2.1344914628000007</v>
      </c>
      <c r="BA35" s="8">
        <f t="shared" si="13"/>
        <v>400.496064128</v>
      </c>
      <c r="BB35"/>
      <c r="BC35" s="19">
        <f t="shared" si="14"/>
        <v>-1.0807198236520001</v>
      </c>
      <c r="BD35" s="20">
        <f t="shared" si="15"/>
        <v>570.92456303999995</v>
      </c>
      <c r="BE35"/>
      <c r="BF35" s="21">
        <f t="shared" si="16"/>
        <v>3.5701153466399997</v>
      </c>
      <c r="BG35" s="22">
        <f t="shared" si="17"/>
        <v>517.38492959999996</v>
      </c>
      <c r="BI35">
        <v>45</v>
      </c>
      <c r="BJ35" t="s">
        <v>222</v>
      </c>
      <c r="BK35" s="2">
        <v>44977.563981481479</v>
      </c>
      <c r="BL35" t="s">
        <v>40</v>
      </c>
      <c r="BM35" t="s">
        <v>13</v>
      </c>
      <c r="BN35">
        <v>0</v>
      </c>
      <c r="BO35">
        <v>2.7090000000000001</v>
      </c>
      <c r="BP35" s="3">
        <v>5404413</v>
      </c>
      <c r="BQ35">
        <v>961.125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46</v>
      </c>
      <c r="B36" t="s">
        <v>292</v>
      </c>
      <c r="C36" s="2">
        <v>45001.51730324074</v>
      </c>
      <c r="D36" t="s">
        <v>289</v>
      </c>
      <c r="E36" t="s">
        <v>13</v>
      </c>
      <c r="F36">
        <v>0</v>
      </c>
      <c r="G36">
        <v>6.0780000000000003</v>
      </c>
      <c r="H36" s="3">
        <v>3021</v>
      </c>
      <c r="I36">
        <v>1E-3</v>
      </c>
      <c r="J36" t="s">
        <v>14</v>
      </c>
      <c r="K36" t="s">
        <v>14</v>
      </c>
      <c r="L36" t="s">
        <v>14</v>
      </c>
      <c r="M36" t="s">
        <v>14</v>
      </c>
      <c r="O36">
        <v>46</v>
      </c>
      <c r="P36" t="s">
        <v>292</v>
      </c>
      <c r="Q36" s="2">
        <v>45001.51730324074</v>
      </c>
      <c r="R36" t="s">
        <v>289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46</v>
      </c>
      <c r="AD36" t="s">
        <v>292</v>
      </c>
      <c r="AE36" s="2">
        <v>45001.51730324074</v>
      </c>
      <c r="AF36" t="s">
        <v>289</v>
      </c>
      <c r="AG36" t="s">
        <v>13</v>
      </c>
      <c r="AH36">
        <v>0</v>
      </c>
      <c r="AI36">
        <v>12.260999999999999</v>
      </c>
      <c r="AJ36" s="3">
        <v>2066</v>
      </c>
      <c r="AK36">
        <v>0.376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28</v>
      </c>
      <c r="AT36" s="21">
        <f t="shared" si="8"/>
        <v>3.4835065467400002</v>
      </c>
      <c r="AU36" s="22">
        <f t="shared" si="9"/>
        <v>475.37352231599999</v>
      </c>
      <c r="AW36" s="16">
        <f t="shared" si="10"/>
        <v>4.3054057440500006</v>
      </c>
      <c r="AX36" s="18">
        <f t="shared" si="11"/>
        <v>391.09179653144002</v>
      </c>
      <c r="AZ36" s="7">
        <f t="shared" si="12"/>
        <v>2.0433047773000004</v>
      </c>
      <c r="BA36" s="8">
        <f t="shared" si="13"/>
        <v>323.23327155487999</v>
      </c>
      <c r="BB36"/>
      <c r="BC36" s="19">
        <f t="shared" si="14"/>
        <v>-1.2414893974569985</v>
      </c>
      <c r="BD36" s="20">
        <f t="shared" si="15"/>
        <v>480.43720282840002</v>
      </c>
      <c r="BE36"/>
      <c r="BF36" s="21">
        <f t="shared" si="16"/>
        <v>3.4835065467400002</v>
      </c>
      <c r="BG36" s="22">
        <f t="shared" si="17"/>
        <v>475.37352231599999</v>
      </c>
      <c r="BI36">
        <v>46</v>
      </c>
      <c r="BJ36" t="s">
        <v>223</v>
      </c>
      <c r="BK36" s="2">
        <v>44977.584641203706</v>
      </c>
      <c r="BL36" t="s">
        <v>40</v>
      </c>
      <c r="BM36" t="s">
        <v>13</v>
      </c>
      <c r="BN36">
        <v>0</v>
      </c>
      <c r="BO36">
        <v>2.7010000000000001</v>
      </c>
      <c r="BP36" s="3">
        <v>5579040</v>
      </c>
      <c r="BQ36">
        <v>961.96600000000001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47</v>
      </c>
      <c r="B37" t="s">
        <v>293</v>
      </c>
      <c r="C37" s="2">
        <v>45001.537986111114</v>
      </c>
      <c r="D37" t="s">
        <v>289</v>
      </c>
      <c r="E37" t="s">
        <v>13</v>
      </c>
      <c r="F37">
        <v>0</v>
      </c>
      <c r="G37">
        <v>6.093</v>
      </c>
      <c r="H37" s="3">
        <v>2980</v>
      </c>
      <c r="I37">
        <v>1E-3</v>
      </c>
      <c r="J37" t="s">
        <v>14</v>
      </c>
      <c r="K37" t="s">
        <v>14</v>
      </c>
      <c r="L37" t="s">
        <v>14</v>
      </c>
      <c r="M37" t="s">
        <v>14</v>
      </c>
      <c r="O37">
        <v>47</v>
      </c>
      <c r="P37" t="s">
        <v>293</v>
      </c>
      <c r="Q37" s="2">
        <v>45001.537986111114</v>
      </c>
      <c r="R37" t="s">
        <v>289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47</v>
      </c>
      <c r="AD37" t="s">
        <v>293</v>
      </c>
      <c r="AE37" s="2">
        <v>45001.537986111114</v>
      </c>
      <c r="AF37" t="s">
        <v>289</v>
      </c>
      <c r="AG37" t="s">
        <v>13</v>
      </c>
      <c r="AH37">
        <v>0</v>
      </c>
      <c r="AI37">
        <v>12.29</v>
      </c>
      <c r="AJ37" s="3">
        <v>2361</v>
      </c>
      <c r="AK37">
        <v>0.45300000000000001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29</v>
      </c>
      <c r="AT37" s="21">
        <f t="shared" si="8"/>
        <v>3.4166812559999995</v>
      </c>
      <c r="AU37" s="22">
        <f t="shared" si="9"/>
        <v>508.31484393099998</v>
      </c>
      <c r="AW37" s="16">
        <f t="shared" si="10"/>
        <v>4.1629208200000001</v>
      </c>
      <c r="AX37" s="18">
        <f t="shared" si="11"/>
        <v>447.47456154053998</v>
      </c>
      <c r="AZ37" s="7">
        <f t="shared" si="12"/>
        <v>1.9733241199999998</v>
      </c>
      <c r="BA37" s="8">
        <f t="shared" si="13"/>
        <v>384.17644332807998</v>
      </c>
      <c r="BB37"/>
      <c r="BC37" s="19">
        <f t="shared" si="14"/>
        <v>-1.3658643908000005</v>
      </c>
      <c r="BD37" s="20">
        <f t="shared" si="15"/>
        <v>551.82155219189997</v>
      </c>
      <c r="BE37"/>
      <c r="BF37" s="21">
        <f t="shared" si="16"/>
        <v>3.4166812559999995</v>
      </c>
      <c r="BG37" s="22">
        <f t="shared" si="17"/>
        <v>508.31484393099998</v>
      </c>
      <c r="BI37">
        <v>47</v>
      </c>
      <c r="BJ37" t="s">
        <v>224</v>
      </c>
      <c r="BK37" s="2">
        <v>44977.605300925927</v>
      </c>
      <c r="BL37" t="s">
        <v>40</v>
      </c>
      <c r="BM37" t="s">
        <v>13</v>
      </c>
      <c r="BN37">
        <v>0</v>
      </c>
      <c r="BO37">
        <v>2.71</v>
      </c>
      <c r="BP37" s="3">
        <v>5395959</v>
      </c>
      <c r="BQ37">
        <v>961.08199999999999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48</v>
      </c>
      <c r="B38" t="s">
        <v>294</v>
      </c>
      <c r="C38" s="2">
        <v>45001.558587962965</v>
      </c>
      <c r="D38" t="s">
        <v>289</v>
      </c>
      <c r="E38" t="s">
        <v>13</v>
      </c>
      <c r="F38">
        <v>0</v>
      </c>
      <c r="G38">
        <v>6.0739999999999998</v>
      </c>
      <c r="H38" s="3">
        <v>3244</v>
      </c>
      <c r="I38">
        <v>1E-3</v>
      </c>
      <c r="J38" t="s">
        <v>14</v>
      </c>
      <c r="K38" t="s">
        <v>14</v>
      </c>
      <c r="L38" t="s">
        <v>14</v>
      </c>
      <c r="M38" t="s">
        <v>14</v>
      </c>
      <c r="O38">
        <v>48</v>
      </c>
      <c r="P38" t="s">
        <v>294</v>
      </c>
      <c r="Q38" s="2">
        <v>45001.558587962965</v>
      </c>
      <c r="R38" t="s">
        <v>289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48</v>
      </c>
      <c r="AD38" t="s">
        <v>294</v>
      </c>
      <c r="AE38" s="2">
        <v>45001.558587962965</v>
      </c>
      <c r="AF38" t="s">
        <v>289</v>
      </c>
      <c r="AG38" t="s">
        <v>13</v>
      </c>
      <c r="AH38">
        <v>0</v>
      </c>
      <c r="AI38">
        <v>12.294</v>
      </c>
      <c r="AJ38" s="3">
        <v>2293</v>
      </c>
      <c r="AK38">
        <v>0.435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30</v>
      </c>
      <c r="AT38" s="21">
        <f t="shared" si="8"/>
        <v>3.8496284150400006</v>
      </c>
      <c r="AU38" s="22">
        <f t="shared" si="9"/>
        <v>500.59175793899999</v>
      </c>
      <c r="AW38" s="16">
        <f t="shared" si="10"/>
        <v>5.0769730887999991</v>
      </c>
      <c r="AX38" s="18">
        <f t="shared" si="11"/>
        <v>434.47810737525998</v>
      </c>
      <c r="AZ38" s="7">
        <f t="shared" si="12"/>
        <v>2.4324853808000002</v>
      </c>
      <c r="BA38" s="8">
        <f t="shared" si="13"/>
        <v>370.12891969352</v>
      </c>
      <c r="BB38"/>
      <c r="BC38" s="19">
        <f t="shared" si="14"/>
        <v>-0.56510361627199934</v>
      </c>
      <c r="BD38" s="20">
        <f t="shared" si="15"/>
        <v>535.37389507109992</v>
      </c>
      <c r="BE38"/>
      <c r="BF38" s="21">
        <f t="shared" si="16"/>
        <v>3.8496284150400006</v>
      </c>
      <c r="BG38" s="22">
        <f t="shared" si="17"/>
        <v>500.59175793899999</v>
      </c>
      <c r="BI38">
        <v>48</v>
      </c>
      <c r="BJ38" t="s">
        <v>225</v>
      </c>
      <c r="BK38" s="2">
        <v>44977.625972222224</v>
      </c>
      <c r="BL38" t="s">
        <v>40</v>
      </c>
      <c r="BM38" t="s">
        <v>13</v>
      </c>
      <c r="BN38">
        <v>0</v>
      </c>
      <c r="BO38">
        <v>2.7109999999999999</v>
      </c>
      <c r="BP38" s="3">
        <v>5363121</v>
      </c>
      <c r="BQ38">
        <v>960.91700000000003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43</v>
      </c>
      <c r="B39" t="s">
        <v>288</v>
      </c>
      <c r="C39" s="2">
        <v>45001.455509259256</v>
      </c>
      <c r="D39" t="s">
        <v>289</v>
      </c>
      <c r="E39" t="s">
        <v>13</v>
      </c>
      <c r="F39">
        <v>0</v>
      </c>
      <c r="G39">
        <v>6.09</v>
      </c>
      <c r="H39" s="3">
        <v>3104</v>
      </c>
      <c r="I39">
        <v>1E-3</v>
      </c>
      <c r="J39" t="s">
        <v>14</v>
      </c>
      <c r="K39" t="s">
        <v>14</v>
      </c>
      <c r="L39" t="s">
        <v>14</v>
      </c>
      <c r="M39" t="s">
        <v>14</v>
      </c>
      <c r="O39">
        <v>43</v>
      </c>
      <c r="P39" t="s">
        <v>288</v>
      </c>
      <c r="Q39" s="2">
        <v>45001.455509259256</v>
      </c>
      <c r="R39" t="s">
        <v>289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43</v>
      </c>
      <c r="AD39" t="s">
        <v>288</v>
      </c>
      <c r="AE39" s="2">
        <v>45001.455509259256</v>
      </c>
      <c r="AF39" t="s">
        <v>289</v>
      </c>
      <c r="AG39" t="s">
        <v>13</v>
      </c>
      <c r="AH39">
        <v>0</v>
      </c>
      <c r="AI39">
        <v>12.291</v>
      </c>
      <c r="AJ39" s="3">
        <v>2055</v>
      </c>
      <c r="AK39">
        <v>0.373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31</v>
      </c>
      <c r="AT39" s="21">
        <f t="shared" si="8"/>
        <v>3.6192515942399996</v>
      </c>
      <c r="AU39" s="22">
        <f t="shared" si="9"/>
        <v>474.173513275</v>
      </c>
      <c r="AW39" s="16">
        <f t="shared" si="10"/>
        <v>4.5932544128000004</v>
      </c>
      <c r="AX39" s="18">
        <f t="shared" si="11"/>
        <v>388.98933361349998</v>
      </c>
      <c r="AZ39" s="7">
        <f t="shared" si="12"/>
        <v>2.1864683648000005</v>
      </c>
      <c r="BA39" s="8">
        <f t="shared" si="13"/>
        <v>320.96072840200003</v>
      </c>
      <c r="BB39"/>
      <c r="BC39" s="19">
        <f t="shared" si="14"/>
        <v>-0.98972210483199952</v>
      </c>
      <c r="BD39" s="20">
        <f t="shared" si="15"/>
        <v>477.7738782975</v>
      </c>
      <c r="BE39"/>
      <c r="BF39" s="21">
        <f t="shared" si="16"/>
        <v>3.6192515942399996</v>
      </c>
      <c r="BG39" s="22">
        <f t="shared" si="17"/>
        <v>474.173513275</v>
      </c>
      <c r="BI39">
        <v>49</v>
      </c>
      <c r="BJ39" t="s">
        <v>226</v>
      </c>
      <c r="BK39" s="2">
        <v>44977.646620370368</v>
      </c>
      <c r="BL39" t="s">
        <v>40</v>
      </c>
      <c r="BM39" t="s">
        <v>13</v>
      </c>
      <c r="BN39">
        <v>0</v>
      </c>
      <c r="BO39">
        <v>2.71</v>
      </c>
      <c r="BP39" s="3">
        <v>5438198</v>
      </c>
      <c r="BQ39">
        <v>961.29200000000003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44</v>
      </c>
      <c r="B40" t="s">
        <v>290</v>
      </c>
      <c r="C40" s="2">
        <v>45001.476111111115</v>
      </c>
      <c r="D40" t="s">
        <v>289</v>
      </c>
      <c r="E40" t="s">
        <v>13</v>
      </c>
      <c r="F40">
        <v>0</v>
      </c>
      <c r="G40">
        <v>6.0810000000000004</v>
      </c>
      <c r="H40" s="3">
        <v>2998</v>
      </c>
      <c r="I40">
        <v>1E-3</v>
      </c>
      <c r="J40" t="s">
        <v>14</v>
      </c>
      <c r="K40" t="s">
        <v>14</v>
      </c>
      <c r="L40" t="s">
        <v>14</v>
      </c>
      <c r="M40" t="s">
        <v>14</v>
      </c>
      <c r="O40">
        <v>44</v>
      </c>
      <c r="P40" t="s">
        <v>290</v>
      </c>
      <c r="Q40" s="2">
        <v>45001.476111111115</v>
      </c>
      <c r="R40" t="s">
        <v>289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44</v>
      </c>
      <c r="AD40" t="s">
        <v>290</v>
      </c>
      <c r="AE40" s="2">
        <v>45001.476111111115</v>
      </c>
      <c r="AF40" t="s">
        <v>289</v>
      </c>
      <c r="AG40" t="s">
        <v>13</v>
      </c>
      <c r="AH40">
        <v>0</v>
      </c>
      <c r="AI40">
        <v>12.27</v>
      </c>
      <c r="AJ40" s="3">
        <v>2167</v>
      </c>
      <c r="AK40">
        <v>0.40200000000000002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1">
        <v>32</v>
      </c>
      <c r="AT40" s="21">
        <f t="shared" si="8"/>
        <v>3.4460005005600003</v>
      </c>
      <c r="AU40" s="22">
        <f t="shared" si="9"/>
        <v>486.486932379</v>
      </c>
      <c r="AW40" s="16">
        <f t="shared" si="10"/>
        <v>4.2254991682000007</v>
      </c>
      <c r="AX40" s="18">
        <f t="shared" si="11"/>
        <v>410.39604484486</v>
      </c>
      <c r="AZ40" s="7">
        <f t="shared" si="12"/>
        <v>2.0039871812000003</v>
      </c>
      <c r="BA40" s="8">
        <f t="shared" si="13"/>
        <v>344.09906091272001</v>
      </c>
      <c r="BB40"/>
      <c r="BC40" s="19">
        <f t="shared" si="14"/>
        <v>-1.3112600823079994</v>
      </c>
      <c r="BD40" s="20">
        <f t="shared" si="15"/>
        <v>504.88620502709989</v>
      </c>
      <c r="BE40"/>
      <c r="BF40" s="21">
        <f t="shared" si="16"/>
        <v>3.4460005005600003</v>
      </c>
      <c r="BG40" s="22">
        <f t="shared" si="17"/>
        <v>486.486932379</v>
      </c>
      <c r="BI40">
        <v>50</v>
      </c>
      <c r="BJ40" t="s">
        <v>227</v>
      </c>
      <c r="BK40" s="2">
        <v>44977.667303240742</v>
      </c>
      <c r="BL40" t="s">
        <v>40</v>
      </c>
      <c r="BM40" t="s">
        <v>13</v>
      </c>
      <c r="BN40">
        <v>0</v>
      </c>
      <c r="BO40">
        <v>2.7109999999999999</v>
      </c>
      <c r="BP40" s="3">
        <v>5337160</v>
      </c>
      <c r="BQ40">
        <v>960.78399999999999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45</v>
      </c>
      <c r="B41" t="s">
        <v>291</v>
      </c>
      <c r="C41" s="2">
        <v>45001.496701388889</v>
      </c>
      <c r="D41" t="s">
        <v>289</v>
      </c>
      <c r="E41" t="s">
        <v>13</v>
      </c>
      <c r="F41">
        <v>0</v>
      </c>
      <c r="G41">
        <v>6.0830000000000002</v>
      </c>
      <c r="H41" s="3">
        <v>3074</v>
      </c>
      <c r="I41">
        <v>1E-3</v>
      </c>
      <c r="J41" t="s">
        <v>14</v>
      </c>
      <c r="K41" t="s">
        <v>14</v>
      </c>
      <c r="L41" t="s">
        <v>14</v>
      </c>
      <c r="M41" t="s">
        <v>14</v>
      </c>
      <c r="O41">
        <v>45</v>
      </c>
      <c r="P41" t="s">
        <v>291</v>
      </c>
      <c r="Q41" s="2">
        <v>45001.496701388889</v>
      </c>
      <c r="R41" t="s">
        <v>289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45</v>
      </c>
      <c r="AD41" t="s">
        <v>291</v>
      </c>
      <c r="AE41" s="2">
        <v>45001.496701388889</v>
      </c>
      <c r="AF41" t="s">
        <v>289</v>
      </c>
      <c r="AG41" t="s">
        <v>13</v>
      </c>
      <c r="AH41">
        <v>0</v>
      </c>
      <c r="AI41">
        <v>12.268000000000001</v>
      </c>
      <c r="AJ41" s="3">
        <v>2440</v>
      </c>
      <c r="AK41">
        <v>0.47299999999999998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1">
        <v>33</v>
      </c>
      <c r="AT41" s="21">
        <f t="shared" si="8"/>
        <v>3.5701153466399997</v>
      </c>
      <c r="AU41" s="22">
        <f t="shared" si="9"/>
        <v>517.38492959999996</v>
      </c>
      <c r="AW41" s="16">
        <f t="shared" si="10"/>
        <v>4.4893048657999994</v>
      </c>
      <c r="AX41" s="18">
        <f t="shared" si="11"/>
        <v>462.57319446400004</v>
      </c>
      <c r="AZ41" s="7">
        <f t="shared" si="12"/>
        <v>2.1344914628000007</v>
      </c>
      <c r="BA41" s="8">
        <f t="shared" si="13"/>
        <v>400.496064128</v>
      </c>
      <c r="BB41"/>
      <c r="BC41" s="19">
        <f t="shared" si="14"/>
        <v>-1.0807198236520001</v>
      </c>
      <c r="BD41" s="20">
        <f t="shared" si="15"/>
        <v>570.92456303999995</v>
      </c>
      <c r="BE41"/>
      <c r="BF41" s="21">
        <f t="shared" si="16"/>
        <v>3.5701153466399997</v>
      </c>
      <c r="BG41" s="22">
        <f t="shared" si="17"/>
        <v>517.38492959999996</v>
      </c>
      <c r="BI41">
        <v>51</v>
      </c>
      <c r="BJ41" t="s">
        <v>228</v>
      </c>
      <c r="BK41" s="2">
        <v>44977.687962962962</v>
      </c>
      <c r="BL41" t="s">
        <v>229</v>
      </c>
      <c r="BM41" t="s">
        <v>13</v>
      </c>
      <c r="BN41">
        <v>0</v>
      </c>
      <c r="BO41">
        <v>2.7010000000000001</v>
      </c>
      <c r="BP41" s="3">
        <v>5529903</v>
      </c>
      <c r="BQ41">
        <v>961.73500000000001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46</v>
      </c>
      <c r="B42" t="s">
        <v>292</v>
      </c>
      <c r="C42" s="2">
        <v>45001.51730324074</v>
      </c>
      <c r="D42" t="s">
        <v>289</v>
      </c>
      <c r="E42" t="s">
        <v>13</v>
      </c>
      <c r="F42">
        <v>0</v>
      </c>
      <c r="G42">
        <v>6.0780000000000003</v>
      </c>
      <c r="H42" s="3">
        <v>3021</v>
      </c>
      <c r="I42">
        <v>1E-3</v>
      </c>
      <c r="J42" t="s">
        <v>14</v>
      </c>
      <c r="K42" t="s">
        <v>14</v>
      </c>
      <c r="L42" t="s">
        <v>14</v>
      </c>
      <c r="M42" t="s">
        <v>14</v>
      </c>
      <c r="O42">
        <v>46</v>
      </c>
      <c r="P42" t="s">
        <v>292</v>
      </c>
      <c r="Q42" s="2">
        <v>45001.51730324074</v>
      </c>
      <c r="R42" t="s">
        <v>289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46</v>
      </c>
      <c r="AD42" t="s">
        <v>292</v>
      </c>
      <c r="AE42" s="2">
        <v>45001.51730324074</v>
      </c>
      <c r="AF42" t="s">
        <v>289</v>
      </c>
      <c r="AG42" t="s">
        <v>13</v>
      </c>
      <c r="AH42">
        <v>0</v>
      </c>
      <c r="AI42">
        <v>12.260999999999999</v>
      </c>
      <c r="AJ42" s="3">
        <v>2066</v>
      </c>
      <c r="AK42">
        <v>0.376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 s="11">
        <v>34</v>
      </c>
      <c r="AT42" s="21">
        <f t="shared" si="8"/>
        <v>3.4835065467400002</v>
      </c>
      <c r="AU42" s="22">
        <f t="shared" si="9"/>
        <v>475.37352231599999</v>
      </c>
      <c r="AW42" s="16">
        <f t="shared" si="10"/>
        <v>4.3054057440500006</v>
      </c>
      <c r="AX42" s="18">
        <f t="shared" si="11"/>
        <v>391.09179653144002</v>
      </c>
      <c r="AZ42" s="7">
        <f t="shared" si="12"/>
        <v>2.0433047773000004</v>
      </c>
      <c r="BA42" s="8">
        <f t="shared" si="13"/>
        <v>323.23327155487999</v>
      </c>
      <c r="BB42"/>
      <c r="BC42" s="19">
        <f t="shared" si="14"/>
        <v>-1.2414893974569985</v>
      </c>
      <c r="BD42" s="20">
        <f t="shared" si="15"/>
        <v>480.43720282840002</v>
      </c>
      <c r="BE42"/>
      <c r="BF42" s="21">
        <f t="shared" si="16"/>
        <v>3.4835065467400002</v>
      </c>
      <c r="BG42" s="22">
        <f t="shared" si="17"/>
        <v>475.37352231599999</v>
      </c>
      <c r="BI42">
        <v>52</v>
      </c>
      <c r="BJ42" t="s">
        <v>230</v>
      </c>
      <c r="BK42" s="2">
        <v>44977.708622685182</v>
      </c>
      <c r="BL42" t="s">
        <v>229</v>
      </c>
      <c r="BM42" t="s">
        <v>13</v>
      </c>
      <c r="BN42">
        <v>0</v>
      </c>
      <c r="BO42">
        <v>2.7170000000000001</v>
      </c>
      <c r="BP42" s="3">
        <v>5321402</v>
      </c>
      <c r="BQ42">
        <v>960.70299999999997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5">
      <c r="A43">
        <v>47</v>
      </c>
      <c r="B43" t="s">
        <v>293</v>
      </c>
      <c r="C43" s="2">
        <v>45001.537986111114</v>
      </c>
      <c r="D43" t="s">
        <v>289</v>
      </c>
      <c r="E43" t="s">
        <v>13</v>
      </c>
      <c r="F43">
        <v>0</v>
      </c>
      <c r="G43">
        <v>6.093</v>
      </c>
      <c r="H43" s="3">
        <v>2980</v>
      </c>
      <c r="I43">
        <v>1E-3</v>
      </c>
      <c r="J43" t="s">
        <v>14</v>
      </c>
      <c r="K43" t="s">
        <v>14</v>
      </c>
      <c r="L43" t="s">
        <v>14</v>
      </c>
      <c r="M43" t="s">
        <v>14</v>
      </c>
      <c r="O43">
        <v>47</v>
      </c>
      <c r="P43" t="s">
        <v>293</v>
      </c>
      <c r="Q43" s="2">
        <v>45001.537986111114</v>
      </c>
      <c r="R43" t="s">
        <v>289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47</v>
      </c>
      <c r="AD43" t="s">
        <v>293</v>
      </c>
      <c r="AE43" s="2">
        <v>45001.537986111114</v>
      </c>
      <c r="AF43" t="s">
        <v>289</v>
      </c>
      <c r="AG43" t="s">
        <v>13</v>
      </c>
      <c r="AH43">
        <v>0</v>
      </c>
      <c r="AI43">
        <v>12.29</v>
      </c>
      <c r="AJ43" s="3">
        <v>2361</v>
      </c>
      <c r="AK43">
        <v>0.45300000000000001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 s="11">
        <v>35</v>
      </c>
      <c r="AT43" s="21">
        <f t="shared" si="8"/>
        <v>3.4166812559999995</v>
      </c>
      <c r="AU43" s="22">
        <f t="shared" si="9"/>
        <v>508.31484393099998</v>
      </c>
      <c r="AW43" s="16">
        <f t="shared" si="10"/>
        <v>4.1629208200000001</v>
      </c>
      <c r="AX43" s="18">
        <f t="shared" si="11"/>
        <v>447.47456154053998</v>
      </c>
      <c r="AZ43" s="7">
        <f t="shared" si="12"/>
        <v>1.9733241199999998</v>
      </c>
      <c r="BA43" s="8">
        <f t="shared" si="13"/>
        <v>384.17644332807998</v>
      </c>
      <c r="BB43"/>
      <c r="BC43" s="19">
        <f t="shared" si="14"/>
        <v>-1.3658643908000005</v>
      </c>
      <c r="BD43" s="20">
        <f t="shared" si="15"/>
        <v>551.82155219189997</v>
      </c>
      <c r="BE43"/>
      <c r="BF43" s="21">
        <f t="shared" si="16"/>
        <v>3.4166812559999995</v>
      </c>
      <c r="BG43" s="22">
        <f t="shared" si="17"/>
        <v>508.31484393099998</v>
      </c>
      <c r="BI43">
        <v>53</v>
      </c>
      <c r="BJ43" t="s">
        <v>231</v>
      </c>
      <c r="BK43" s="2">
        <v>44977.72928240741</v>
      </c>
      <c r="BL43" t="s">
        <v>229</v>
      </c>
      <c r="BM43" t="s">
        <v>13</v>
      </c>
      <c r="BN43">
        <v>0</v>
      </c>
      <c r="BO43">
        <v>2.7210000000000001</v>
      </c>
      <c r="BP43" s="3">
        <v>5246499</v>
      </c>
      <c r="BQ43">
        <v>960.30799999999999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5">
      <c r="A44">
        <v>48</v>
      </c>
      <c r="B44" t="s">
        <v>294</v>
      </c>
      <c r="C44" s="2">
        <v>45001.558587962965</v>
      </c>
      <c r="D44" t="s">
        <v>289</v>
      </c>
      <c r="E44" t="s">
        <v>13</v>
      </c>
      <c r="F44">
        <v>0</v>
      </c>
      <c r="G44">
        <v>6.0739999999999998</v>
      </c>
      <c r="H44" s="3">
        <v>3244</v>
      </c>
      <c r="I44">
        <v>1E-3</v>
      </c>
      <c r="J44" t="s">
        <v>14</v>
      </c>
      <c r="K44" t="s">
        <v>14</v>
      </c>
      <c r="L44" t="s">
        <v>14</v>
      </c>
      <c r="M44" t="s">
        <v>14</v>
      </c>
      <c r="O44">
        <v>48</v>
      </c>
      <c r="P44" t="s">
        <v>294</v>
      </c>
      <c r="Q44" s="2">
        <v>45001.558587962965</v>
      </c>
      <c r="R44" t="s">
        <v>289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48</v>
      </c>
      <c r="AD44" t="s">
        <v>294</v>
      </c>
      <c r="AE44" s="2">
        <v>45001.558587962965</v>
      </c>
      <c r="AF44" t="s">
        <v>289</v>
      </c>
      <c r="AG44" t="s">
        <v>13</v>
      </c>
      <c r="AH44">
        <v>0</v>
      </c>
      <c r="AI44">
        <v>12.294</v>
      </c>
      <c r="AJ44" s="3">
        <v>2293</v>
      </c>
      <c r="AK44">
        <v>0.435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 s="11">
        <v>36</v>
      </c>
      <c r="AT44" s="21">
        <f t="shared" si="8"/>
        <v>3.8496284150400006</v>
      </c>
      <c r="AU44" s="22">
        <f t="shared" si="9"/>
        <v>500.59175793899999</v>
      </c>
      <c r="AW44" s="16">
        <f t="shared" si="10"/>
        <v>5.0769730887999991</v>
      </c>
      <c r="AX44" s="18">
        <f t="shared" si="11"/>
        <v>434.47810737525998</v>
      </c>
      <c r="AZ44" s="7">
        <f t="shared" si="12"/>
        <v>2.4324853808000002</v>
      </c>
      <c r="BA44" s="8">
        <f t="shared" si="13"/>
        <v>370.12891969352</v>
      </c>
      <c r="BB44"/>
      <c r="BC44" s="19">
        <f t="shared" si="14"/>
        <v>-0.56510361627199934</v>
      </c>
      <c r="BD44" s="20">
        <f t="shared" si="15"/>
        <v>535.37389507109992</v>
      </c>
      <c r="BE44"/>
      <c r="BF44" s="21">
        <f t="shared" si="16"/>
        <v>3.8496284150400006</v>
      </c>
      <c r="BG44" s="22">
        <f t="shared" si="17"/>
        <v>500.59175793899999</v>
      </c>
      <c r="BI44">
        <v>54</v>
      </c>
      <c r="BJ44" t="s">
        <v>232</v>
      </c>
      <c r="BK44" s="2">
        <v>44977.749942129631</v>
      </c>
      <c r="BL44" t="s">
        <v>229</v>
      </c>
      <c r="BM44" t="s">
        <v>13</v>
      </c>
      <c r="BN44">
        <v>0</v>
      </c>
      <c r="BO44">
        <v>2.7160000000000002</v>
      </c>
      <c r="BP44" s="3">
        <v>5416683</v>
      </c>
      <c r="BQ44">
        <v>961.18600000000004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5">
      <c r="A45">
        <v>57</v>
      </c>
      <c r="B45" t="s">
        <v>295</v>
      </c>
      <c r="C45" s="2">
        <v>45001.747303240743</v>
      </c>
      <c r="D45" t="s">
        <v>296</v>
      </c>
      <c r="E45" t="s">
        <v>13</v>
      </c>
      <c r="F45">
        <v>0</v>
      </c>
      <c r="G45">
        <v>6.0759999999999996</v>
      </c>
      <c r="H45" s="3">
        <v>2331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O45">
        <v>57</v>
      </c>
      <c r="P45" t="s">
        <v>295</v>
      </c>
      <c r="Q45" s="2">
        <v>45001.747303240743</v>
      </c>
      <c r="R45" t="s">
        <v>296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57</v>
      </c>
      <c r="AD45" t="s">
        <v>295</v>
      </c>
      <c r="AE45" s="2">
        <v>45001.747303240743</v>
      </c>
      <c r="AF45" t="s">
        <v>296</v>
      </c>
      <c r="AG45" t="s">
        <v>13</v>
      </c>
      <c r="AH45">
        <v>0</v>
      </c>
      <c r="AI45">
        <v>12.269</v>
      </c>
      <c r="AJ45" s="3">
        <v>2059</v>
      </c>
      <c r="AK45">
        <v>0.374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 s="11">
        <v>37</v>
      </c>
      <c r="AT45" s="21">
        <f t="shared" si="8"/>
        <v>2.37909994354</v>
      </c>
      <c r="AU45" s="22">
        <f t="shared" si="9"/>
        <v>474.60964469099997</v>
      </c>
      <c r="AW45" s="16">
        <f t="shared" si="10"/>
        <v>1.8815381400499991</v>
      </c>
      <c r="AX45" s="18">
        <f t="shared" si="11"/>
        <v>389.75386603894003</v>
      </c>
      <c r="AZ45" s="7">
        <f t="shared" si="12"/>
        <v>0.93064831330000009</v>
      </c>
      <c r="BA45" s="8">
        <f t="shared" si="13"/>
        <v>321.78710844488</v>
      </c>
      <c r="BB45"/>
      <c r="BC45" s="19">
        <f t="shared" si="14"/>
        <v>-3.3353357256969991</v>
      </c>
      <c r="BD45" s="20">
        <f t="shared" si="15"/>
        <v>478.74237271590005</v>
      </c>
      <c r="BE45"/>
      <c r="BF45" s="21">
        <f t="shared" si="16"/>
        <v>2.37909994354</v>
      </c>
      <c r="BG45" s="22">
        <f t="shared" si="17"/>
        <v>474.60964469099997</v>
      </c>
      <c r="BI45">
        <v>55</v>
      </c>
      <c r="BJ45" t="s">
        <v>233</v>
      </c>
      <c r="BK45" s="2">
        <v>44977.770613425928</v>
      </c>
      <c r="BL45" t="s">
        <v>229</v>
      </c>
      <c r="BM45" t="s">
        <v>13</v>
      </c>
      <c r="BN45">
        <v>0</v>
      </c>
      <c r="BO45">
        <v>2.7120000000000002</v>
      </c>
      <c r="BP45" s="3">
        <v>5254854</v>
      </c>
      <c r="BQ45">
        <v>960.35299999999995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5">
      <c r="A46">
        <v>58</v>
      </c>
      <c r="B46" t="s">
        <v>297</v>
      </c>
      <c r="C46" s="2">
        <v>45001.767962962964</v>
      </c>
      <c r="D46" t="s">
        <v>298</v>
      </c>
      <c r="E46" t="s">
        <v>13</v>
      </c>
      <c r="F46">
        <v>0</v>
      </c>
      <c r="G46">
        <v>6.0910000000000002</v>
      </c>
      <c r="H46" s="3">
        <v>2272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58</v>
      </c>
      <c r="P46" t="s">
        <v>297</v>
      </c>
      <c r="Q46" s="2">
        <v>45001.767962962964</v>
      </c>
      <c r="R46" t="s">
        <v>298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58</v>
      </c>
      <c r="AD46" t="s">
        <v>297</v>
      </c>
      <c r="AE46" s="2">
        <v>45001.767962962964</v>
      </c>
      <c r="AF46" t="s">
        <v>298</v>
      </c>
      <c r="AG46" t="s">
        <v>13</v>
      </c>
      <c r="AH46">
        <v>0</v>
      </c>
      <c r="AI46">
        <v>12.272</v>
      </c>
      <c r="AJ46" s="3">
        <v>2052</v>
      </c>
      <c r="AK46">
        <v>0.372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 s="11">
        <v>38</v>
      </c>
      <c r="AT46" s="21">
        <f t="shared" si="8"/>
        <v>2.2866599577599995</v>
      </c>
      <c r="AU46" s="22">
        <f t="shared" si="9"/>
        <v>473.84659134399999</v>
      </c>
      <c r="AW46" s="16">
        <f t="shared" si="10"/>
        <v>1.6717190272</v>
      </c>
      <c r="AX46" s="18">
        <f t="shared" si="11"/>
        <v>388.41593395296002</v>
      </c>
      <c r="AZ46" s="7">
        <f t="shared" si="12"/>
        <v>0.84192907520000015</v>
      </c>
      <c r="BA46" s="8">
        <f t="shared" si="13"/>
        <v>320.34094283392</v>
      </c>
      <c r="BB46"/>
      <c r="BC46" s="19">
        <f t="shared" si="14"/>
        <v>-3.5144444487679989</v>
      </c>
      <c r="BD46" s="20">
        <f t="shared" si="15"/>
        <v>477.04749790560004</v>
      </c>
      <c r="BE46"/>
      <c r="BF46" s="21">
        <f t="shared" si="16"/>
        <v>2.2866599577599995</v>
      </c>
      <c r="BG46" s="22">
        <f t="shared" si="17"/>
        <v>473.84659134399999</v>
      </c>
      <c r="BI46">
        <v>56</v>
      </c>
      <c r="BJ46" t="s">
        <v>234</v>
      </c>
      <c r="BK46" s="2">
        <v>44977.791296296295</v>
      </c>
      <c r="BL46" t="s">
        <v>229</v>
      </c>
      <c r="BM46" t="s">
        <v>13</v>
      </c>
      <c r="BN46">
        <v>0</v>
      </c>
      <c r="BO46">
        <v>2.7109999999999999</v>
      </c>
      <c r="BP46" s="3">
        <v>5293085</v>
      </c>
      <c r="BQ46">
        <v>960.55499999999995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5">
      <c r="A47">
        <v>44</v>
      </c>
      <c r="B47" t="s">
        <v>299</v>
      </c>
      <c r="C47" s="2">
        <v>45022.557812500003</v>
      </c>
      <c r="D47" t="s">
        <v>289</v>
      </c>
      <c r="E47" t="s">
        <v>13</v>
      </c>
      <c r="F47">
        <v>0</v>
      </c>
      <c r="G47">
        <v>6.06</v>
      </c>
      <c r="H47" s="3">
        <v>3353</v>
      </c>
      <c r="I47">
        <v>2E-3</v>
      </c>
      <c r="J47" t="s">
        <v>14</v>
      </c>
      <c r="K47" t="s">
        <v>14</v>
      </c>
      <c r="L47" t="s">
        <v>14</v>
      </c>
      <c r="M47" t="s">
        <v>14</v>
      </c>
      <c r="O47">
        <v>44</v>
      </c>
      <c r="P47" t="s">
        <v>299</v>
      </c>
      <c r="Q47" s="2">
        <v>45022.557812500003</v>
      </c>
      <c r="R47" t="s">
        <v>289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44</v>
      </c>
      <c r="AD47" t="s">
        <v>299</v>
      </c>
      <c r="AE47" s="2">
        <v>45022.557812500003</v>
      </c>
      <c r="AF47" t="s">
        <v>289</v>
      </c>
      <c r="AG47" t="s">
        <v>13</v>
      </c>
      <c r="AH47">
        <v>0</v>
      </c>
      <c r="AI47">
        <v>12.17</v>
      </c>
      <c r="AJ47" s="3">
        <v>1489</v>
      </c>
      <c r="AK47">
        <v>0.22600000000000001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 s="11">
        <v>39</v>
      </c>
      <c r="AT47" s="21">
        <f t="shared" si="8"/>
        <v>4.0302183702600001</v>
      </c>
      <c r="AU47" s="22">
        <f t="shared" si="9"/>
        <v>415.17447473099998</v>
      </c>
      <c r="AW47" s="16">
        <f t="shared" si="10"/>
        <v>5.4520098084500006</v>
      </c>
      <c r="AX47" s="18">
        <f t="shared" si="11"/>
        <v>280.80274961253997</v>
      </c>
      <c r="AZ47" s="7">
        <f t="shared" si="12"/>
        <v>2.6279707877000007</v>
      </c>
      <c r="BA47" s="8">
        <f t="shared" si="13"/>
        <v>204.01971907208002</v>
      </c>
      <c r="BB47"/>
      <c r="BC47" s="19">
        <f t="shared" si="14"/>
        <v>-0.2345505943929993</v>
      </c>
      <c r="BD47" s="20">
        <f t="shared" si="15"/>
        <v>340.58477111189995</v>
      </c>
      <c r="BE47"/>
      <c r="BF47" s="21">
        <f t="shared" si="16"/>
        <v>4.0302183702600001</v>
      </c>
      <c r="BG47" s="22">
        <f t="shared" si="17"/>
        <v>415.17447473099998</v>
      </c>
      <c r="BI47">
        <v>60</v>
      </c>
      <c r="BJ47" t="s">
        <v>235</v>
      </c>
      <c r="BK47" s="2">
        <v>44978.626597222225</v>
      </c>
      <c r="BL47" t="s">
        <v>236</v>
      </c>
      <c r="BM47" t="s">
        <v>13</v>
      </c>
      <c r="BN47">
        <v>0</v>
      </c>
      <c r="BO47">
        <v>2.7040000000000002</v>
      </c>
      <c r="BP47" s="3">
        <v>5258171</v>
      </c>
      <c r="BQ47">
        <v>960.37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5">
      <c r="A48">
        <v>49</v>
      </c>
      <c r="B48" t="s">
        <v>300</v>
      </c>
      <c r="C48" s="2">
        <v>45022.662430555552</v>
      </c>
      <c r="D48" t="s">
        <v>289</v>
      </c>
      <c r="E48" t="s">
        <v>13</v>
      </c>
      <c r="F48">
        <v>0</v>
      </c>
      <c r="G48">
        <v>6.0359999999999996</v>
      </c>
      <c r="H48" s="3">
        <v>4247</v>
      </c>
      <c r="I48">
        <v>4.0000000000000001E-3</v>
      </c>
      <c r="J48" t="s">
        <v>14</v>
      </c>
      <c r="K48" t="s">
        <v>14</v>
      </c>
      <c r="L48" t="s">
        <v>14</v>
      </c>
      <c r="M48" t="s">
        <v>14</v>
      </c>
      <c r="O48">
        <v>49</v>
      </c>
      <c r="P48" t="s">
        <v>300</v>
      </c>
      <c r="Q48" s="2">
        <v>45022.662430555552</v>
      </c>
      <c r="R48" t="s">
        <v>289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49</v>
      </c>
      <c r="AD48" t="s">
        <v>300</v>
      </c>
      <c r="AE48" s="2">
        <v>45022.662430555552</v>
      </c>
      <c r="AF48" t="s">
        <v>289</v>
      </c>
      <c r="AG48" t="s">
        <v>13</v>
      </c>
      <c r="AH48">
        <v>0</v>
      </c>
      <c r="AI48">
        <v>12.192</v>
      </c>
      <c r="AJ48" s="3">
        <v>2184</v>
      </c>
      <c r="AK48">
        <v>0.40699999999999997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 s="11">
        <v>40</v>
      </c>
      <c r="AT48" s="21">
        <f t="shared" si="8"/>
        <v>5.5518635862599996</v>
      </c>
      <c r="AU48" s="22">
        <f t="shared" si="9"/>
        <v>488.37437881599999</v>
      </c>
      <c r="AW48" s="16">
        <f t="shared" si="10"/>
        <v>8.476036328450002</v>
      </c>
      <c r="AX48" s="18">
        <f t="shared" si="11"/>
        <v>413.64524214144001</v>
      </c>
      <c r="AZ48" s="7">
        <f t="shared" si="12"/>
        <v>4.3615977077000005</v>
      </c>
      <c r="BA48" s="8">
        <f t="shared" si="13"/>
        <v>347.61107327487997</v>
      </c>
      <c r="BB48"/>
      <c r="BC48" s="19">
        <f t="shared" si="14"/>
        <v>2.4751766368070012</v>
      </c>
      <c r="BD48" s="20">
        <f t="shared" si="15"/>
        <v>509.0004686783999</v>
      </c>
      <c r="BE48"/>
      <c r="BF48" s="21">
        <f t="shared" si="16"/>
        <v>5.5518635862599996</v>
      </c>
      <c r="BG48" s="22">
        <f t="shared" si="17"/>
        <v>488.37437881599999</v>
      </c>
      <c r="BI48">
        <v>61</v>
      </c>
      <c r="BJ48" t="s">
        <v>237</v>
      </c>
      <c r="BK48" s="2">
        <v>44978.647245370368</v>
      </c>
      <c r="BL48" t="s">
        <v>236</v>
      </c>
      <c r="BM48" t="s">
        <v>13</v>
      </c>
      <c r="BN48">
        <v>0</v>
      </c>
      <c r="BO48">
        <v>2.7130000000000001</v>
      </c>
      <c r="BP48" s="3">
        <v>5176601</v>
      </c>
      <c r="BQ48">
        <v>959.92700000000002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5">
      <c r="A49">
        <v>50</v>
      </c>
      <c r="B49" t="s">
        <v>301</v>
      </c>
      <c r="C49" s="2">
        <v>45022.68304398148</v>
      </c>
      <c r="D49" t="s">
        <v>289</v>
      </c>
      <c r="E49" t="s">
        <v>13</v>
      </c>
      <c r="F49">
        <v>0</v>
      </c>
      <c r="G49">
        <v>6.0549999999999997</v>
      </c>
      <c r="H49" s="3">
        <v>3101</v>
      </c>
      <c r="I49">
        <v>1E-3</v>
      </c>
      <c r="J49" t="s">
        <v>14</v>
      </c>
      <c r="K49" t="s">
        <v>14</v>
      </c>
      <c r="L49" t="s">
        <v>14</v>
      </c>
      <c r="M49" t="s">
        <v>14</v>
      </c>
      <c r="O49">
        <v>50</v>
      </c>
      <c r="P49" t="s">
        <v>301</v>
      </c>
      <c r="Q49" s="2">
        <v>45022.68304398148</v>
      </c>
      <c r="R49" t="s">
        <v>289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50</v>
      </c>
      <c r="AD49" t="s">
        <v>301</v>
      </c>
      <c r="AE49" s="2">
        <v>45022.68304398148</v>
      </c>
      <c r="AF49" t="s">
        <v>289</v>
      </c>
      <c r="AG49" t="s">
        <v>13</v>
      </c>
      <c r="AH49">
        <v>0</v>
      </c>
      <c r="AI49">
        <v>12.183999999999999</v>
      </c>
      <c r="AJ49" s="3">
        <v>1673</v>
      </c>
      <c r="AK49">
        <v>0.27300000000000002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 s="11">
        <v>41</v>
      </c>
      <c r="AT49" s="21">
        <f t="shared" si="8"/>
        <v>3.6143343131400005</v>
      </c>
      <c r="AU49" s="22">
        <f t="shared" si="9"/>
        <v>433.76318181900001</v>
      </c>
      <c r="AW49" s="16">
        <f t="shared" si="10"/>
        <v>4.58286415205</v>
      </c>
      <c r="AX49" s="18">
        <f t="shared" si="11"/>
        <v>315.97408941446002</v>
      </c>
      <c r="AZ49" s="7">
        <f t="shared" si="12"/>
        <v>2.1812589053</v>
      </c>
      <c r="BA49" s="8">
        <f t="shared" si="13"/>
        <v>242.03767133192002</v>
      </c>
      <c r="BB49"/>
      <c r="BC49" s="19">
        <f t="shared" si="14"/>
        <v>-0.99882174897699905</v>
      </c>
      <c r="BD49" s="20">
        <f t="shared" si="15"/>
        <v>385.21540848309996</v>
      </c>
      <c r="BE49"/>
      <c r="BF49" s="21">
        <f t="shared" si="16"/>
        <v>3.6143343131400005</v>
      </c>
      <c r="BG49" s="22">
        <f t="shared" si="17"/>
        <v>433.76318181900001</v>
      </c>
      <c r="BI49">
        <v>62</v>
      </c>
      <c r="BJ49" t="s">
        <v>238</v>
      </c>
      <c r="BK49" s="2">
        <v>44978.667905092596</v>
      </c>
      <c r="BL49" t="s">
        <v>236</v>
      </c>
      <c r="BM49" t="s">
        <v>13</v>
      </c>
      <c r="BN49">
        <v>0</v>
      </c>
      <c r="BO49">
        <v>2.7130000000000001</v>
      </c>
      <c r="BP49" s="3">
        <v>5212687</v>
      </c>
      <c r="BQ49">
        <v>960.125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5">
      <c r="A50">
        <v>51</v>
      </c>
      <c r="B50" t="s">
        <v>228</v>
      </c>
      <c r="C50" s="2">
        <v>44977.687962962962</v>
      </c>
      <c r="D50" t="s">
        <v>229</v>
      </c>
      <c r="E50" t="s">
        <v>13</v>
      </c>
      <c r="F50">
        <v>0</v>
      </c>
      <c r="G50">
        <v>6.016</v>
      </c>
      <c r="H50" s="3">
        <v>1311259</v>
      </c>
      <c r="I50">
        <v>2.7690000000000001</v>
      </c>
      <c r="J50" t="s">
        <v>14</v>
      </c>
      <c r="K50" t="s">
        <v>14</v>
      </c>
      <c r="L50" t="s">
        <v>14</v>
      </c>
      <c r="M50" t="s">
        <v>14</v>
      </c>
      <c r="O50">
        <v>51</v>
      </c>
      <c r="P50" t="s">
        <v>228</v>
      </c>
      <c r="Q50" s="2">
        <v>44977.687962962962</v>
      </c>
      <c r="R50" t="s">
        <v>229</v>
      </c>
      <c r="S50" t="s">
        <v>13</v>
      </c>
      <c r="T50">
        <v>0</v>
      </c>
      <c r="U50">
        <v>5.9660000000000002</v>
      </c>
      <c r="V50" s="3">
        <v>10513</v>
      </c>
      <c r="W50">
        <v>2.843</v>
      </c>
      <c r="X50" t="s">
        <v>14</v>
      </c>
      <c r="Y50" t="s">
        <v>14</v>
      </c>
      <c r="Z50" t="s">
        <v>14</v>
      </c>
      <c r="AA50" t="s">
        <v>14</v>
      </c>
      <c r="AC50">
        <v>51</v>
      </c>
      <c r="AD50" t="s">
        <v>228</v>
      </c>
      <c r="AE50" s="2">
        <v>44977.687962962962</v>
      </c>
      <c r="AF50" t="s">
        <v>229</v>
      </c>
      <c r="AG50" t="s">
        <v>13</v>
      </c>
      <c r="AH50">
        <v>0</v>
      </c>
      <c r="AI50">
        <v>12.224</v>
      </c>
      <c r="AJ50" s="3">
        <v>10081</v>
      </c>
      <c r="AK50">
        <v>2.3740000000000001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 s="11">
        <v>42</v>
      </c>
      <c r="AT50" s="21">
        <f t="shared" si="8"/>
        <v>2545.4957687052865</v>
      </c>
      <c r="AU50" s="22">
        <f t="shared" si="9"/>
        <v>2277.2890861454703</v>
      </c>
      <c r="AW50" s="16">
        <f t="shared" si="10"/>
        <v>2979.4149999981701</v>
      </c>
      <c r="AX50" s="18">
        <f t="shared" si="11"/>
        <v>1921.97675211814</v>
      </c>
      <c r="AZ50" s="7">
        <f t="shared" si="12"/>
        <v>2822.42036098478</v>
      </c>
      <c r="BA50" s="8">
        <f t="shared" si="13"/>
        <v>1977.4491901632798</v>
      </c>
      <c r="BB50"/>
      <c r="BC50" s="19">
        <f t="shared" si="14"/>
        <v>2665.9616169294936</v>
      </c>
      <c r="BD50" s="20">
        <f t="shared" si="15"/>
        <v>2391.6921255279003</v>
      </c>
      <c r="BE50"/>
      <c r="BF50" s="21">
        <f t="shared" si="16"/>
        <v>2545.4957687052865</v>
      </c>
      <c r="BG50" s="22">
        <f t="shared" si="17"/>
        <v>2277.2890861454703</v>
      </c>
      <c r="BI50">
        <v>39</v>
      </c>
      <c r="BJ50" t="s">
        <v>239</v>
      </c>
      <c r="BK50" s="2">
        <v>44986.694305555553</v>
      </c>
      <c r="BL50" t="s">
        <v>240</v>
      </c>
      <c r="BM50" t="s">
        <v>13</v>
      </c>
      <c r="BN50">
        <v>0</v>
      </c>
      <c r="BO50">
        <v>2.7029999999999998</v>
      </c>
      <c r="BP50" s="3">
        <v>5369286</v>
      </c>
      <c r="BQ50">
        <v>960.94799999999998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5">
      <c r="A51">
        <v>52</v>
      </c>
      <c r="B51" t="s">
        <v>230</v>
      </c>
      <c r="C51" s="2">
        <v>44977.708622685182</v>
      </c>
      <c r="D51" t="s">
        <v>229</v>
      </c>
      <c r="E51" t="s">
        <v>13</v>
      </c>
      <c r="F51">
        <v>0</v>
      </c>
      <c r="G51">
        <v>6.0259999999999998</v>
      </c>
      <c r="H51" s="3">
        <v>1245288</v>
      </c>
      <c r="I51">
        <v>2.629</v>
      </c>
      <c r="J51" t="s">
        <v>14</v>
      </c>
      <c r="K51" t="s">
        <v>14</v>
      </c>
      <c r="L51" t="s">
        <v>14</v>
      </c>
      <c r="M51" t="s">
        <v>14</v>
      </c>
      <c r="O51">
        <v>52</v>
      </c>
      <c r="P51" t="s">
        <v>230</v>
      </c>
      <c r="Q51" s="2">
        <v>44977.708622685182</v>
      </c>
      <c r="R51" t="s">
        <v>229</v>
      </c>
      <c r="S51" t="s">
        <v>13</v>
      </c>
      <c r="T51">
        <v>0</v>
      </c>
      <c r="U51">
        <v>5.9809999999999999</v>
      </c>
      <c r="V51" s="3">
        <v>10400</v>
      </c>
      <c r="W51">
        <v>2.8140000000000001</v>
      </c>
      <c r="X51" t="s">
        <v>14</v>
      </c>
      <c r="Y51" t="s">
        <v>14</v>
      </c>
      <c r="Z51" t="s">
        <v>14</v>
      </c>
      <c r="AA51" t="s">
        <v>14</v>
      </c>
      <c r="AC51">
        <v>52</v>
      </c>
      <c r="AD51" t="s">
        <v>230</v>
      </c>
      <c r="AE51" s="2">
        <v>44977.708622685182</v>
      </c>
      <c r="AF51" t="s">
        <v>229</v>
      </c>
      <c r="AG51" t="s">
        <v>13</v>
      </c>
      <c r="AH51">
        <v>0</v>
      </c>
      <c r="AI51">
        <v>12.252000000000001</v>
      </c>
      <c r="AJ51" s="3">
        <v>6607</v>
      </c>
      <c r="AK51">
        <v>1.2130000000000001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 s="11">
        <v>43</v>
      </c>
      <c r="AT51" s="21">
        <f t="shared" si="8"/>
        <v>2429.2938469564115</v>
      </c>
      <c r="AU51" s="22">
        <f t="shared" si="9"/>
        <v>1416.0737245272301</v>
      </c>
      <c r="AW51" s="16">
        <f t="shared" si="10"/>
        <v>2950.4892288000001</v>
      </c>
      <c r="AX51" s="18">
        <f t="shared" si="11"/>
        <v>1258.6906111792603</v>
      </c>
      <c r="AZ51" s="7">
        <f t="shared" si="12"/>
        <v>2794.5438592</v>
      </c>
      <c r="BA51" s="8">
        <f t="shared" si="13"/>
        <v>1260.8528895015199</v>
      </c>
      <c r="BB51"/>
      <c r="BC51" s="19">
        <f t="shared" si="14"/>
        <v>2541.1149150252418</v>
      </c>
      <c r="BD51" s="20">
        <f t="shared" si="15"/>
        <v>1570.4781180110999</v>
      </c>
      <c r="BE51"/>
      <c r="BF51" s="21">
        <f t="shared" si="16"/>
        <v>2429.2938469564115</v>
      </c>
      <c r="BG51" s="22">
        <f t="shared" si="17"/>
        <v>1416.0737245272301</v>
      </c>
      <c r="BI51">
        <v>40</v>
      </c>
      <c r="BJ51" t="s">
        <v>241</v>
      </c>
      <c r="BK51" s="2">
        <v>44986.714953703704</v>
      </c>
      <c r="BL51" t="s">
        <v>240</v>
      </c>
      <c r="BM51" t="s">
        <v>13</v>
      </c>
      <c r="BN51">
        <v>0</v>
      </c>
      <c r="BO51">
        <v>2.7109999999999999</v>
      </c>
      <c r="BP51" s="3">
        <v>5322708</v>
      </c>
      <c r="BQ51">
        <v>960.70899999999995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5">
      <c r="A52">
        <v>53</v>
      </c>
      <c r="B52" t="s">
        <v>231</v>
      </c>
      <c r="C52" s="2">
        <v>44977.72928240741</v>
      </c>
      <c r="D52" t="s">
        <v>229</v>
      </c>
      <c r="E52" t="s">
        <v>13</v>
      </c>
      <c r="F52">
        <v>0</v>
      </c>
      <c r="G52">
        <v>6.0270000000000001</v>
      </c>
      <c r="H52" s="3">
        <v>1253241</v>
      </c>
      <c r="I52">
        <v>2.6459999999999999</v>
      </c>
      <c r="J52" t="s">
        <v>14</v>
      </c>
      <c r="K52" t="s">
        <v>14</v>
      </c>
      <c r="L52" t="s">
        <v>14</v>
      </c>
      <c r="M52" t="s">
        <v>14</v>
      </c>
      <c r="O52">
        <v>53</v>
      </c>
      <c r="P52" t="s">
        <v>231</v>
      </c>
      <c r="Q52" s="2">
        <v>44977.72928240741</v>
      </c>
      <c r="R52" t="s">
        <v>229</v>
      </c>
      <c r="S52" t="s">
        <v>13</v>
      </c>
      <c r="T52">
        <v>0</v>
      </c>
      <c r="U52">
        <v>5.9770000000000003</v>
      </c>
      <c r="V52" s="3">
        <v>10166</v>
      </c>
      <c r="W52">
        <v>2.754</v>
      </c>
      <c r="X52" t="s">
        <v>14</v>
      </c>
      <c r="Y52" t="s">
        <v>14</v>
      </c>
      <c r="Z52" t="s">
        <v>14</v>
      </c>
      <c r="AA52" t="s">
        <v>14</v>
      </c>
      <c r="AC52">
        <v>53</v>
      </c>
      <c r="AD52" t="s">
        <v>231</v>
      </c>
      <c r="AE52" s="2">
        <v>44977.72928240741</v>
      </c>
      <c r="AF52" t="s">
        <v>229</v>
      </c>
      <c r="AG52" t="s">
        <v>13</v>
      </c>
      <c r="AH52">
        <v>0</v>
      </c>
      <c r="AI52">
        <v>12.238</v>
      </c>
      <c r="AJ52" s="3">
        <v>9439</v>
      </c>
      <c r="AK52">
        <v>2.16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 s="11">
        <v>44</v>
      </c>
      <c r="AT52" s="21">
        <f t="shared" si="8"/>
        <v>2443.2975673321562</v>
      </c>
      <c r="AU52" s="22">
        <f t="shared" si="9"/>
        <v>2118.2548039886701</v>
      </c>
      <c r="AW52" s="16">
        <f t="shared" si="10"/>
        <v>2890.58821455108</v>
      </c>
      <c r="AX52" s="18">
        <f t="shared" si="11"/>
        <v>1799.4301198365401</v>
      </c>
      <c r="AZ52" s="7">
        <f t="shared" si="12"/>
        <v>2736.8157243647202</v>
      </c>
      <c r="BA52" s="8">
        <f t="shared" si="13"/>
        <v>1845.0676027200798</v>
      </c>
      <c r="BB52"/>
      <c r="BC52" s="19">
        <f t="shared" si="14"/>
        <v>2556.1741381240936</v>
      </c>
      <c r="BD52" s="20">
        <f t="shared" si="15"/>
        <v>2240.7598977519001</v>
      </c>
      <c r="BE52"/>
      <c r="BF52" s="21">
        <f t="shared" si="16"/>
        <v>2443.2975673321562</v>
      </c>
      <c r="BG52" s="22">
        <f t="shared" si="17"/>
        <v>2118.2548039886701</v>
      </c>
      <c r="BI52">
        <v>41</v>
      </c>
      <c r="BJ52" t="s">
        <v>242</v>
      </c>
      <c r="BK52" s="2">
        <v>44986.735590277778</v>
      </c>
      <c r="BL52" t="s">
        <v>243</v>
      </c>
      <c r="BM52" t="s">
        <v>13</v>
      </c>
      <c r="BN52">
        <v>0</v>
      </c>
      <c r="BO52">
        <v>2.71</v>
      </c>
      <c r="BP52" s="3">
        <v>5352076</v>
      </c>
      <c r="BQ52">
        <v>960.86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5">
      <c r="A53">
        <v>54</v>
      </c>
      <c r="B53" t="s">
        <v>232</v>
      </c>
      <c r="C53" s="2">
        <v>44977.749942129631</v>
      </c>
      <c r="D53" t="s">
        <v>229</v>
      </c>
      <c r="E53" t="s">
        <v>13</v>
      </c>
      <c r="F53">
        <v>0</v>
      </c>
      <c r="G53">
        <v>6.024</v>
      </c>
      <c r="H53" s="3">
        <v>1277568</v>
      </c>
      <c r="I53">
        <v>2.698</v>
      </c>
      <c r="J53" t="s">
        <v>14</v>
      </c>
      <c r="K53" t="s">
        <v>14</v>
      </c>
      <c r="L53" t="s">
        <v>14</v>
      </c>
      <c r="M53" t="s">
        <v>14</v>
      </c>
      <c r="O53">
        <v>54</v>
      </c>
      <c r="P53" t="s">
        <v>232</v>
      </c>
      <c r="Q53" s="2">
        <v>44977.749942129631</v>
      </c>
      <c r="R53" t="s">
        <v>229</v>
      </c>
      <c r="S53" t="s">
        <v>13</v>
      </c>
      <c r="T53">
        <v>0</v>
      </c>
      <c r="U53">
        <v>5.976</v>
      </c>
      <c r="V53" s="3">
        <v>10200</v>
      </c>
      <c r="W53">
        <v>2.7629999999999999</v>
      </c>
      <c r="X53" t="s">
        <v>14</v>
      </c>
      <c r="Y53" t="s">
        <v>14</v>
      </c>
      <c r="Z53" t="s">
        <v>14</v>
      </c>
      <c r="AA53" t="s">
        <v>14</v>
      </c>
      <c r="AC53">
        <v>54</v>
      </c>
      <c r="AD53" t="s">
        <v>232</v>
      </c>
      <c r="AE53" s="2">
        <v>44977.749942129631</v>
      </c>
      <c r="AF53" t="s">
        <v>229</v>
      </c>
      <c r="AG53" t="s">
        <v>13</v>
      </c>
      <c r="AH53">
        <v>0</v>
      </c>
      <c r="AI53">
        <v>12.234999999999999</v>
      </c>
      <c r="AJ53" s="3">
        <v>9623</v>
      </c>
      <c r="AK53">
        <v>2.2210000000000001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 s="11">
        <v>45</v>
      </c>
      <c r="AT53" s="21">
        <f t="shared" si="8"/>
        <v>2486.1408993444657</v>
      </c>
      <c r="AU53" s="22">
        <f t="shared" si="9"/>
        <v>2163.8402620608304</v>
      </c>
      <c r="AW53" s="16">
        <f t="shared" si="10"/>
        <v>2899.2919172000002</v>
      </c>
      <c r="AX53" s="18">
        <f t="shared" si="11"/>
        <v>1834.5538893824601</v>
      </c>
      <c r="AZ53" s="7">
        <f t="shared" si="12"/>
        <v>2745.2037048000002</v>
      </c>
      <c r="BA53" s="8">
        <f t="shared" si="13"/>
        <v>1883.0108936679201</v>
      </c>
      <c r="BB53"/>
      <c r="BC53" s="19">
        <f t="shared" si="14"/>
        <v>2602.2233720999939</v>
      </c>
      <c r="BD53" s="20">
        <f t="shared" si="15"/>
        <v>2284.0561689631004</v>
      </c>
      <c r="BE53"/>
      <c r="BF53" s="21">
        <f t="shared" si="16"/>
        <v>2486.1408993444657</v>
      </c>
      <c r="BG53" s="22">
        <f t="shared" si="17"/>
        <v>2163.8402620608304</v>
      </c>
      <c r="BI53">
        <v>42</v>
      </c>
      <c r="BJ53" t="s">
        <v>245</v>
      </c>
      <c r="BK53" s="2">
        <v>44986.756226851852</v>
      </c>
      <c r="BL53" t="s">
        <v>243</v>
      </c>
      <c r="BM53" t="s">
        <v>13</v>
      </c>
      <c r="BN53">
        <v>0</v>
      </c>
      <c r="BO53">
        <v>2.7189999999999999</v>
      </c>
      <c r="BP53" s="3">
        <v>5302822</v>
      </c>
      <c r="BQ53">
        <v>960.60599999999999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5">
      <c r="A54">
        <v>55</v>
      </c>
      <c r="B54" t="s">
        <v>233</v>
      </c>
      <c r="C54" s="2">
        <v>44977.770613425928</v>
      </c>
      <c r="D54" t="s">
        <v>229</v>
      </c>
      <c r="E54" t="s">
        <v>13</v>
      </c>
      <c r="F54">
        <v>0</v>
      </c>
      <c r="G54">
        <v>6.0190000000000001</v>
      </c>
      <c r="H54" s="3">
        <v>1236419</v>
      </c>
      <c r="I54">
        <v>2.61</v>
      </c>
      <c r="J54" t="s">
        <v>14</v>
      </c>
      <c r="K54" t="s">
        <v>14</v>
      </c>
      <c r="L54" t="s">
        <v>14</v>
      </c>
      <c r="M54" t="s">
        <v>14</v>
      </c>
      <c r="O54">
        <v>55</v>
      </c>
      <c r="P54" t="s">
        <v>233</v>
      </c>
      <c r="Q54" s="2">
        <v>44977.770613425928</v>
      </c>
      <c r="R54" t="s">
        <v>229</v>
      </c>
      <c r="S54" t="s">
        <v>13</v>
      </c>
      <c r="T54">
        <v>0</v>
      </c>
      <c r="U54">
        <v>5.97</v>
      </c>
      <c r="V54" s="3">
        <v>9772</v>
      </c>
      <c r="W54">
        <v>2.6549999999999998</v>
      </c>
      <c r="X54" t="s">
        <v>14</v>
      </c>
      <c r="Y54" t="s">
        <v>14</v>
      </c>
      <c r="Z54" t="s">
        <v>14</v>
      </c>
      <c r="AA54" t="s">
        <v>14</v>
      </c>
      <c r="AC54">
        <v>55</v>
      </c>
      <c r="AD54" t="s">
        <v>233</v>
      </c>
      <c r="AE54" s="2">
        <v>44977.770613425928</v>
      </c>
      <c r="AF54" t="s">
        <v>229</v>
      </c>
      <c r="AG54" t="s">
        <v>13</v>
      </c>
      <c r="AH54">
        <v>0</v>
      </c>
      <c r="AI54">
        <v>12.224</v>
      </c>
      <c r="AJ54" s="3">
        <v>9513</v>
      </c>
      <c r="AK54">
        <v>2.1850000000000001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 s="11">
        <v>46</v>
      </c>
      <c r="AT54" s="21">
        <f t="shared" si="8"/>
        <v>2413.6787659769848</v>
      </c>
      <c r="AU54" s="22">
        <f t="shared" si="9"/>
        <v>2136.5886210816302</v>
      </c>
      <c r="AW54" s="16">
        <f t="shared" si="10"/>
        <v>2789.7242758811203</v>
      </c>
      <c r="AX54" s="18">
        <f t="shared" si="11"/>
        <v>1813.5561160320601</v>
      </c>
      <c r="AZ54" s="7">
        <f t="shared" si="12"/>
        <v>2639.6105653500804</v>
      </c>
      <c r="BA54" s="8">
        <f t="shared" si="13"/>
        <v>1860.32761224712</v>
      </c>
      <c r="BB54"/>
      <c r="BC54" s="19">
        <f t="shared" si="14"/>
        <v>2524.3184458497653</v>
      </c>
      <c r="BD54" s="20">
        <f t="shared" si="15"/>
        <v>2258.1762412191001</v>
      </c>
      <c r="BE54"/>
      <c r="BF54" s="21">
        <f t="shared" si="16"/>
        <v>2413.6787659769848</v>
      </c>
      <c r="BG54" s="22">
        <f t="shared" si="17"/>
        <v>2136.5886210816302</v>
      </c>
      <c r="BI54">
        <v>43</v>
      </c>
      <c r="BJ54" t="s">
        <v>246</v>
      </c>
      <c r="BK54" s="2">
        <v>44986.776875000003</v>
      </c>
      <c r="BL54" t="s">
        <v>247</v>
      </c>
      <c r="BM54" t="s">
        <v>13</v>
      </c>
      <c r="BN54">
        <v>0</v>
      </c>
      <c r="BO54">
        <v>2.7080000000000002</v>
      </c>
      <c r="BP54" s="3">
        <v>5594748</v>
      </c>
      <c r="BQ54">
        <v>962.03899999999999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5">
      <c r="A55">
        <v>56</v>
      </c>
      <c r="B55" t="s">
        <v>234</v>
      </c>
      <c r="C55" s="2">
        <v>44977.791296296295</v>
      </c>
      <c r="D55" t="s">
        <v>229</v>
      </c>
      <c r="E55" t="s">
        <v>13</v>
      </c>
      <c r="F55">
        <v>0</v>
      </c>
      <c r="G55">
        <v>6.0179999999999998</v>
      </c>
      <c r="H55" s="3">
        <v>1236164</v>
      </c>
      <c r="I55">
        <v>2.61</v>
      </c>
      <c r="J55" t="s">
        <v>14</v>
      </c>
      <c r="K55" t="s">
        <v>14</v>
      </c>
      <c r="L55" t="s">
        <v>14</v>
      </c>
      <c r="M55" t="s">
        <v>14</v>
      </c>
      <c r="O55">
        <v>56</v>
      </c>
      <c r="P55" t="s">
        <v>234</v>
      </c>
      <c r="Q55" s="2">
        <v>44977.791296296295</v>
      </c>
      <c r="R55" t="s">
        <v>229</v>
      </c>
      <c r="S55" t="s">
        <v>13</v>
      </c>
      <c r="T55">
        <v>0</v>
      </c>
      <c r="U55">
        <v>5.97</v>
      </c>
      <c r="V55" s="3">
        <v>10459</v>
      </c>
      <c r="W55">
        <v>2.8290000000000002</v>
      </c>
      <c r="X55" t="s">
        <v>14</v>
      </c>
      <c r="Y55" t="s">
        <v>14</v>
      </c>
      <c r="Z55" t="s">
        <v>14</v>
      </c>
      <c r="AA55" t="s">
        <v>14</v>
      </c>
      <c r="AC55">
        <v>56</v>
      </c>
      <c r="AD55" t="s">
        <v>234</v>
      </c>
      <c r="AE55" s="2">
        <v>44977.791296296295</v>
      </c>
      <c r="AF55" t="s">
        <v>229</v>
      </c>
      <c r="AG55" t="s">
        <v>13</v>
      </c>
      <c r="AH55">
        <v>0</v>
      </c>
      <c r="AI55">
        <v>12.228999999999999</v>
      </c>
      <c r="AJ55" s="3">
        <v>9787</v>
      </c>
      <c r="AK55">
        <v>2.2759999999999998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 s="11">
        <v>47</v>
      </c>
      <c r="AT55" s="21">
        <f t="shared" si="8"/>
        <v>2413.2298278224757</v>
      </c>
      <c r="AU55" s="22">
        <f t="shared" si="9"/>
        <v>2204.4670276956303</v>
      </c>
      <c r="AW55" s="16">
        <f t="shared" si="10"/>
        <v>2965.5921290323299</v>
      </c>
      <c r="AX55" s="18">
        <f t="shared" si="11"/>
        <v>1865.85892990006</v>
      </c>
      <c r="AZ55" s="7">
        <f t="shared" si="12"/>
        <v>2809.09890860222</v>
      </c>
      <c r="BA55" s="8">
        <f t="shared" si="13"/>
        <v>1916.8284573831199</v>
      </c>
      <c r="BB55"/>
      <c r="BC55" s="19">
        <f t="shared" si="14"/>
        <v>2523.835473310934</v>
      </c>
      <c r="BD55" s="20">
        <f t="shared" si="15"/>
        <v>2322.6202931991002</v>
      </c>
      <c r="BE55"/>
      <c r="BF55" s="21">
        <f t="shared" si="16"/>
        <v>2413.2298278224757</v>
      </c>
      <c r="BG55" s="22">
        <f t="shared" si="17"/>
        <v>2204.4670276956303</v>
      </c>
      <c r="BI55">
        <v>44</v>
      </c>
      <c r="BJ55" t="s">
        <v>248</v>
      </c>
      <c r="BK55" s="2">
        <v>44986.797534722224</v>
      </c>
      <c r="BL55" t="s">
        <v>247</v>
      </c>
      <c r="BM55" t="s">
        <v>13</v>
      </c>
      <c r="BN55">
        <v>0</v>
      </c>
      <c r="BO55">
        <v>2.7120000000000002</v>
      </c>
      <c r="BP55" s="3">
        <v>5335996</v>
      </c>
      <c r="BQ55">
        <v>960.77800000000002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5">
      <c r="A56">
        <v>41</v>
      </c>
      <c r="B56" t="s">
        <v>242</v>
      </c>
      <c r="C56" s="2">
        <v>44986.735590277778</v>
      </c>
      <c r="D56" t="s">
        <v>243</v>
      </c>
      <c r="E56" t="s">
        <v>13</v>
      </c>
      <c r="F56">
        <v>0</v>
      </c>
      <c r="G56">
        <v>6.016</v>
      </c>
      <c r="H56" s="3">
        <v>1271205</v>
      </c>
      <c r="I56">
        <v>2.6840000000000002</v>
      </c>
      <c r="J56" t="s">
        <v>14</v>
      </c>
      <c r="K56" t="s">
        <v>14</v>
      </c>
      <c r="L56" t="s">
        <v>14</v>
      </c>
      <c r="M56" t="s">
        <v>14</v>
      </c>
      <c r="O56">
        <v>41</v>
      </c>
      <c r="P56" t="s">
        <v>242</v>
      </c>
      <c r="Q56" s="2">
        <v>44986.735590277778</v>
      </c>
      <c r="R56" t="s">
        <v>243</v>
      </c>
      <c r="S56" t="s">
        <v>13</v>
      </c>
      <c r="T56">
        <v>0</v>
      </c>
      <c r="U56">
        <v>5.9720000000000004</v>
      </c>
      <c r="V56" s="3">
        <v>10368</v>
      </c>
      <c r="W56">
        <v>2.806</v>
      </c>
      <c r="X56" t="s">
        <v>14</v>
      </c>
      <c r="Y56" t="s">
        <v>14</v>
      </c>
      <c r="Z56" t="s">
        <v>14</v>
      </c>
      <c r="AA56" t="s">
        <v>14</v>
      </c>
      <c r="AC56">
        <v>41</v>
      </c>
      <c r="AD56" t="s">
        <v>242</v>
      </c>
      <c r="AE56" s="2">
        <v>44986.735590277778</v>
      </c>
      <c r="AF56" t="s">
        <v>244</v>
      </c>
      <c r="AG56" t="s">
        <v>13</v>
      </c>
      <c r="AH56">
        <v>0</v>
      </c>
      <c r="AI56">
        <v>12.217000000000001</v>
      </c>
      <c r="AJ56" s="3">
        <v>10512</v>
      </c>
      <c r="AK56">
        <v>2.5169999999999999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 s="11">
        <v>48</v>
      </c>
      <c r="AT56" s="21">
        <f t="shared" si="8"/>
        <v>2474.9335640304184</v>
      </c>
      <c r="AU56" s="22">
        <f t="shared" si="9"/>
        <v>2384.0246940748798</v>
      </c>
      <c r="AW56" s="16">
        <f t="shared" si="10"/>
        <v>2942.29776684032</v>
      </c>
      <c r="AX56" s="18">
        <f t="shared" si="11"/>
        <v>2004.2396351385603</v>
      </c>
      <c r="AZ56" s="7">
        <f t="shared" si="12"/>
        <v>2786.6495386828801</v>
      </c>
      <c r="BA56" s="8">
        <f t="shared" si="13"/>
        <v>2066.31038528512</v>
      </c>
      <c r="BB56"/>
      <c r="BC56" s="19">
        <f t="shared" si="14"/>
        <v>2590.1808039723351</v>
      </c>
      <c r="BD56" s="20">
        <f t="shared" si="15"/>
        <v>2492.8079721216</v>
      </c>
      <c r="BE56"/>
      <c r="BF56" s="21">
        <f t="shared" si="16"/>
        <v>2474.9335640304184</v>
      </c>
      <c r="BG56" s="22">
        <f t="shared" si="17"/>
        <v>2384.0246940748798</v>
      </c>
      <c r="BI56">
        <v>45</v>
      </c>
      <c r="BJ56" t="s">
        <v>249</v>
      </c>
      <c r="BK56" s="2">
        <v>44986.818171296298</v>
      </c>
      <c r="BL56" t="s">
        <v>250</v>
      </c>
      <c r="BM56" t="s">
        <v>13</v>
      </c>
      <c r="BN56">
        <v>0</v>
      </c>
      <c r="BO56">
        <v>2.835</v>
      </c>
      <c r="BP56" s="3">
        <v>1458170</v>
      </c>
      <c r="BQ56">
        <v>0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5">
      <c r="A57">
        <v>42</v>
      </c>
      <c r="B57" t="s">
        <v>245</v>
      </c>
      <c r="C57" s="2">
        <v>44986.756226851852</v>
      </c>
      <c r="D57" t="s">
        <v>243</v>
      </c>
      <c r="E57" t="s">
        <v>13</v>
      </c>
      <c r="F57">
        <v>0</v>
      </c>
      <c r="G57">
        <v>6.0229999999999997</v>
      </c>
      <c r="H57" s="3">
        <v>1184225</v>
      </c>
      <c r="I57">
        <v>2.4990000000000001</v>
      </c>
      <c r="J57" t="s">
        <v>14</v>
      </c>
      <c r="K57" t="s">
        <v>14</v>
      </c>
      <c r="L57" t="s">
        <v>14</v>
      </c>
      <c r="M57" t="s">
        <v>14</v>
      </c>
      <c r="O57">
        <v>42</v>
      </c>
      <c r="P57" t="s">
        <v>245</v>
      </c>
      <c r="Q57" s="2">
        <v>44986.756226851852</v>
      </c>
      <c r="R57" t="s">
        <v>243</v>
      </c>
      <c r="S57" t="s">
        <v>13</v>
      </c>
      <c r="T57">
        <v>0</v>
      </c>
      <c r="U57">
        <v>5.98</v>
      </c>
      <c r="V57" s="3">
        <v>9726</v>
      </c>
      <c r="W57">
        <v>2.6429999999999998</v>
      </c>
      <c r="X57" t="s">
        <v>14</v>
      </c>
      <c r="Y57" t="s">
        <v>14</v>
      </c>
      <c r="Z57" t="s">
        <v>14</v>
      </c>
      <c r="AA57" t="s">
        <v>14</v>
      </c>
      <c r="AC57">
        <v>42</v>
      </c>
      <c r="AD57" t="s">
        <v>245</v>
      </c>
      <c r="AE57" s="2">
        <v>44986.756226851852</v>
      </c>
      <c r="AF57" t="s">
        <v>244</v>
      </c>
      <c r="AG57" t="s">
        <v>13</v>
      </c>
      <c r="AH57">
        <v>0</v>
      </c>
      <c r="AI57">
        <v>12.231</v>
      </c>
      <c r="AJ57" s="3">
        <v>7733</v>
      </c>
      <c r="AK57">
        <v>1.59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 s="11">
        <v>49</v>
      </c>
      <c r="AT57" s="21">
        <f t="shared" si="8"/>
        <v>2321.8170518269562</v>
      </c>
      <c r="AU57" s="22">
        <f t="shared" si="9"/>
        <v>1695.3863927340301</v>
      </c>
      <c r="AW57" s="16">
        <f t="shared" si="10"/>
        <v>2777.94787682468</v>
      </c>
      <c r="AX57" s="18">
        <f t="shared" si="11"/>
        <v>1473.7192635608601</v>
      </c>
      <c r="AZ57" s="7">
        <f t="shared" si="12"/>
        <v>2628.2613474271197</v>
      </c>
      <c r="BA57" s="8">
        <f t="shared" si="13"/>
        <v>1493.1850221447201</v>
      </c>
      <c r="BB57"/>
      <c r="BC57" s="19">
        <f t="shared" si="14"/>
        <v>2425.412067378375</v>
      </c>
      <c r="BD57" s="20">
        <f t="shared" si="15"/>
        <v>1837.8575442870999</v>
      </c>
      <c r="BE57"/>
      <c r="BF57" s="21">
        <f t="shared" si="16"/>
        <v>2321.8170518269562</v>
      </c>
      <c r="BG57" s="22">
        <f t="shared" si="17"/>
        <v>1695.3863927340301</v>
      </c>
      <c r="BI57">
        <v>46</v>
      </c>
      <c r="BJ57" t="s">
        <v>251</v>
      </c>
      <c r="BK57" s="2">
        <v>44986.838807870372</v>
      </c>
      <c r="BL57" t="s">
        <v>250</v>
      </c>
      <c r="BM57" t="s">
        <v>13</v>
      </c>
      <c r="BN57">
        <v>0</v>
      </c>
      <c r="BO57">
        <v>2.8149999999999999</v>
      </c>
      <c r="BP57" s="3">
        <v>1965891</v>
      </c>
      <c r="BQ57">
        <v>0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5">
      <c r="A58">
        <v>41</v>
      </c>
      <c r="B58" t="s">
        <v>302</v>
      </c>
      <c r="C58" s="2">
        <v>44991.656446759262</v>
      </c>
      <c r="D58" t="s">
        <v>243</v>
      </c>
      <c r="E58" t="s">
        <v>13</v>
      </c>
      <c r="F58">
        <v>0</v>
      </c>
      <c r="G58">
        <v>6.03</v>
      </c>
      <c r="H58" s="3">
        <v>1253975</v>
      </c>
      <c r="I58">
        <v>2.6469999999999998</v>
      </c>
      <c r="J58" t="s">
        <v>14</v>
      </c>
      <c r="K58" t="s">
        <v>14</v>
      </c>
      <c r="L58" t="s">
        <v>14</v>
      </c>
      <c r="M58" t="s">
        <v>14</v>
      </c>
      <c r="O58">
        <v>41</v>
      </c>
      <c r="P58" t="s">
        <v>302</v>
      </c>
      <c r="Q58" s="2">
        <v>44991.656446759262</v>
      </c>
      <c r="R58" t="s">
        <v>243</v>
      </c>
      <c r="S58" t="s">
        <v>13</v>
      </c>
      <c r="T58">
        <v>0</v>
      </c>
      <c r="U58">
        <v>5.9820000000000002</v>
      </c>
      <c r="V58" s="3">
        <v>11172</v>
      </c>
      <c r="W58">
        <v>3.01</v>
      </c>
      <c r="X58" t="s">
        <v>14</v>
      </c>
      <c r="Y58" t="s">
        <v>14</v>
      </c>
      <c r="Z58" t="s">
        <v>14</v>
      </c>
      <c r="AA58" t="s">
        <v>14</v>
      </c>
      <c r="AC58">
        <v>41</v>
      </c>
      <c r="AD58" t="s">
        <v>302</v>
      </c>
      <c r="AE58" s="2">
        <v>44991.656446759262</v>
      </c>
      <c r="AF58" t="s">
        <v>243</v>
      </c>
      <c r="AG58" t="s">
        <v>13</v>
      </c>
      <c r="AH58">
        <v>0</v>
      </c>
      <c r="AI58">
        <v>12.243</v>
      </c>
      <c r="AJ58" s="3">
        <v>9264</v>
      </c>
      <c r="AK58">
        <v>2.1019999999999999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 s="11">
        <v>50</v>
      </c>
      <c r="AT58" s="21">
        <f t="shared" si="8"/>
        <v>2444.5900675954558</v>
      </c>
      <c r="AU58" s="22">
        <f t="shared" si="9"/>
        <v>2074.89493992192</v>
      </c>
      <c r="AW58" s="16">
        <f t="shared" si="10"/>
        <v>3148.09579136912</v>
      </c>
      <c r="AX58" s="18">
        <f t="shared" si="11"/>
        <v>1766.0233392230402</v>
      </c>
      <c r="AZ58" s="7">
        <f t="shared" si="12"/>
        <v>2984.9823127420805</v>
      </c>
      <c r="BA58" s="8">
        <f t="shared" si="13"/>
        <v>1808.9786303180799</v>
      </c>
      <c r="BB58"/>
      <c r="BC58" s="19">
        <f t="shared" si="14"/>
        <v>2557.5638686083753</v>
      </c>
      <c r="BD58" s="20">
        <f t="shared" si="15"/>
        <v>2199.5527244544005</v>
      </c>
      <c r="BE58"/>
      <c r="BF58" s="21">
        <f t="shared" si="16"/>
        <v>2444.5900675954558</v>
      </c>
      <c r="BG58" s="22">
        <f t="shared" si="17"/>
        <v>2074.89493992192</v>
      </c>
      <c r="BI58">
        <v>47</v>
      </c>
      <c r="BJ58" t="s">
        <v>252</v>
      </c>
      <c r="BK58" s="2">
        <v>44986.859479166669</v>
      </c>
      <c r="BL58" t="s">
        <v>250</v>
      </c>
      <c r="BM58" t="s">
        <v>13</v>
      </c>
      <c r="BN58">
        <v>0</v>
      </c>
      <c r="BO58">
        <v>2.7570000000000001</v>
      </c>
      <c r="BP58" s="3">
        <v>3728351</v>
      </c>
      <c r="BQ58">
        <v>0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5">
      <c r="A59">
        <v>42</v>
      </c>
      <c r="B59" t="s">
        <v>303</v>
      </c>
      <c r="C59" s="2">
        <v>44991.677094907405</v>
      </c>
      <c r="D59" t="s">
        <v>243</v>
      </c>
      <c r="E59" t="s">
        <v>13</v>
      </c>
      <c r="F59">
        <v>0</v>
      </c>
      <c r="G59">
        <v>6.0279999999999996</v>
      </c>
      <c r="H59" s="3">
        <v>1289433</v>
      </c>
      <c r="I59">
        <v>2.7229999999999999</v>
      </c>
      <c r="J59" t="s">
        <v>14</v>
      </c>
      <c r="K59" t="s">
        <v>14</v>
      </c>
      <c r="L59" t="s">
        <v>14</v>
      </c>
      <c r="M59" t="s">
        <v>14</v>
      </c>
      <c r="O59">
        <v>42</v>
      </c>
      <c r="P59" t="s">
        <v>303</v>
      </c>
      <c r="Q59" s="2">
        <v>44991.677094907405</v>
      </c>
      <c r="R59" t="s">
        <v>243</v>
      </c>
      <c r="S59" t="s">
        <v>13</v>
      </c>
      <c r="T59">
        <v>0</v>
      </c>
      <c r="U59">
        <v>5.9820000000000002</v>
      </c>
      <c r="V59" s="3">
        <v>10528</v>
      </c>
      <c r="W59">
        <v>2.8460000000000001</v>
      </c>
      <c r="X59" t="s">
        <v>14</v>
      </c>
      <c r="Y59" t="s">
        <v>14</v>
      </c>
      <c r="Z59" t="s">
        <v>14</v>
      </c>
      <c r="AA59" t="s">
        <v>14</v>
      </c>
      <c r="AC59">
        <v>42</v>
      </c>
      <c r="AD59" t="s">
        <v>303</v>
      </c>
      <c r="AE59" s="2">
        <v>44991.677094907405</v>
      </c>
      <c r="AF59" t="s">
        <v>243</v>
      </c>
      <c r="AG59" t="s">
        <v>13</v>
      </c>
      <c r="AH59">
        <v>0</v>
      </c>
      <c r="AI59">
        <v>12.241</v>
      </c>
      <c r="AJ59" s="3">
        <v>8826</v>
      </c>
      <c r="AK59">
        <v>1.956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 s="11">
        <v>51</v>
      </c>
      <c r="AT59" s="21">
        <f t="shared" si="8"/>
        <v>2507.0412999771811</v>
      </c>
      <c r="AU59" s="22">
        <f t="shared" si="9"/>
        <v>1966.3537463185201</v>
      </c>
      <c r="AW59" s="16">
        <f t="shared" si="10"/>
        <v>2983.2546656051204</v>
      </c>
      <c r="AX59" s="18">
        <f t="shared" si="11"/>
        <v>1682.4065740322401</v>
      </c>
      <c r="AZ59" s="7">
        <f t="shared" si="12"/>
        <v>2826.1207443660796</v>
      </c>
      <c r="BA59" s="8">
        <f t="shared" si="13"/>
        <v>1718.6462359964801</v>
      </c>
      <c r="BB59"/>
      <c r="BC59" s="19">
        <f t="shared" si="14"/>
        <v>2624.6749632163046</v>
      </c>
      <c r="BD59" s="20">
        <f t="shared" si="15"/>
        <v>2096.2945963164002</v>
      </c>
      <c r="BE59"/>
      <c r="BF59" s="21">
        <f t="shared" si="16"/>
        <v>2507.0412999771811</v>
      </c>
      <c r="BG59" s="22">
        <f t="shared" si="17"/>
        <v>1966.3537463185201</v>
      </c>
      <c r="BI59">
        <v>48</v>
      </c>
      <c r="BJ59" t="s">
        <v>253</v>
      </c>
      <c r="BK59" s="2">
        <v>44986.880127314813</v>
      </c>
      <c r="BL59" t="s">
        <v>250</v>
      </c>
      <c r="BM59" t="s">
        <v>13</v>
      </c>
      <c r="BN59">
        <v>0</v>
      </c>
      <c r="BO59">
        <v>2.7509999999999999</v>
      </c>
      <c r="BP59" s="3">
        <v>3788321</v>
      </c>
      <c r="BQ59">
        <v>0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5">
      <c r="A60">
        <v>45</v>
      </c>
      <c r="B60" t="s">
        <v>304</v>
      </c>
      <c r="C60" s="2">
        <v>44993.736689814818</v>
      </c>
      <c r="D60" t="s">
        <v>305</v>
      </c>
      <c r="E60" t="s">
        <v>13</v>
      </c>
      <c r="F60">
        <v>0</v>
      </c>
      <c r="G60">
        <v>6.0359999999999996</v>
      </c>
      <c r="H60" s="3">
        <v>1239989</v>
      </c>
      <c r="I60">
        <v>2.5339999999999998</v>
      </c>
      <c r="J60" t="s">
        <v>14</v>
      </c>
      <c r="K60" t="s">
        <v>14</v>
      </c>
      <c r="L60" t="s">
        <v>14</v>
      </c>
      <c r="M60" t="s">
        <v>14</v>
      </c>
      <c r="O60">
        <v>45</v>
      </c>
      <c r="P60" t="s">
        <v>304</v>
      </c>
      <c r="Q60" s="2">
        <v>44993.736689814818</v>
      </c>
      <c r="R60" t="s">
        <v>305</v>
      </c>
      <c r="S60" t="s">
        <v>13</v>
      </c>
      <c r="T60">
        <v>0</v>
      </c>
      <c r="U60">
        <v>5.9889999999999999</v>
      </c>
      <c r="V60" s="3">
        <v>10255</v>
      </c>
      <c r="W60">
        <v>2.4790000000000001</v>
      </c>
      <c r="X60" t="s">
        <v>14</v>
      </c>
      <c r="Y60" t="s">
        <v>14</v>
      </c>
      <c r="Z60" t="s">
        <v>14</v>
      </c>
      <c r="AA60" t="s">
        <v>14</v>
      </c>
      <c r="AC60">
        <v>45</v>
      </c>
      <c r="AD60" t="s">
        <v>304</v>
      </c>
      <c r="AE60" s="2">
        <v>44993.736689814818</v>
      </c>
      <c r="AF60" t="s">
        <v>305</v>
      </c>
      <c r="AG60" t="s">
        <v>13</v>
      </c>
      <c r="AH60">
        <v>0</v>
      </c>
      <c r="AI60">
        <v>12.260999999999999</v>
      </c>
      <c r="AJ60" s="3">
        <v>6304</v>
      </c>
      <c r="AK60">
        <v>1.478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 s="11">
        <v>52</v>
      </c>
      <c r="AT60" s="21">
        <f t="shared" si="8"/>
        <v>2419.9640411988498</v>
      </c>
      <c r="AU60" s="22">
        <f t="shared" si="9"/>
        <v>1340.8838624563198</v>
      </c>
      <c r="AW60" s="16">
        <f t="shared" si="10"/>
        <v>2913.3713379482501</v>
      </c>
      <c r="AX60" s="18">
        <f t="shared" si="11"/>
        <v>1200.8206208358401</v>
      </c>
      <c r="AZ60" s="7">
        <f t="shared" si="12"/>
        <v>2758.7724018155</v>
      </c>
      <c r="BA60" s="8">
        <f t="shared" si="13"/>
        <v>1198.3226245836797</v>
      </c>
      <c r="BB60"/>
      <c r="BC60" s="19">
        <f t="shared" si="14"/>
        <v>2531.0798074057493</v>
      </c>
      <c r="BD60" s="20">
        <f t="shared" si="15"/>
        <v>1498.3303962624</v>
      </c>
      <c r="BE60"/>
      <c r="BF60" s="21">
        <f t="shared" si="16"/>
        <v>2419.9640411988498</v>
      </c>
      <c r="BG60" s="22">
        <f t="shared" si="17"/>
        <v>1340.8838624563198</v>
      </c>
      <c r="BI60">
        <v>49</v>
      </c>
      <c r="BJ60" t="s">
        <v>254</v>
      </c>
      <c r="BK60" s="2">
        <v>44986.900787037041</v>
      </c>
      <c r="BL60" t="s">
        <v>250</v>
      </c>
      <c r="BM60" t="s">
        <v>13</v>
      </c>
      <c r="BN60">
        <v>0</v>
      </c>
      <c r="BO60">
        <v>2.7170000000000001</v>
      </c>
      <c r="BP60" s="3">
        <v>5086133</v>
      </c>
      <c r="BQ60">
        <v>959.41200000000003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5">
      <c r="A61">
        <v>46</v>
      </c>
      <c r="B61" t="s">
        <v>306</v>
      </c>
      <c r="C61" s="2">
        <v>44993.757349537038</v>
      </c>
      <c r="D61" t="s">
        <v>305</v>
      </c>
      <c r="E61" t="s">
        <v>13</v>
      </c>
      <c r="F61">
        <v>0</v>
      </c>
      <c r="G61">
        <v>6.03</v>
      </c>
      <c r="H61" s="3">
        <v>1274866</v>
      </c>
      <c r="I61">
        <v>2.6059999999999999</v>
      </c>
      <c r="J61" t="s">
        <v>14</v>
      </c>
      <c r="K61" t="s">
        <v>14</v>
      </c>
      <c r="L61" t="s">
        <v>14</v>
      </c>
      <c r="M61" t="s">
        <v>14</v>
      </c>
      <c r="O61">
        <v>46</v>
      </c>
      <c r="P61" t="s">
        <v>306</v>
      </c>
      <c r="Q61" s="2">
        <v>44993.757349537038</v>
      </c>
      <c r="R61" t="s">
        <v>305</v>
      </c>
      <c r="S61" t="s">
        <v>13</v>
      </c>
      <c r="T61">
        <v>0</v>
      </c>
      <c r="U61">
        <v>5.9829999999999997</v>
      </c>
      <c r="V61" s="3">
        <v>10667</v>
      </c>
      <c r="W61">
        <v>2.577</v>
      </c>
      <c r="X61" t="s">
        <v>14</v>
      </c>
      <c r="Y61" t="s">
        <v>14</v>
      </c>
      <c r="Z61" t="s">
        <v>14</v>
      </c>
      <c r="AA61" t="s">
        <v>14</v>
      </c>
      <c r="AC61">
        <v>46</v>
      </c>
      <c r="AD61" t="s">
        <v>306</v>
      </c>
      <c r="AE61" s="2">
        <v>44993.757349537038</v>
      </c>
      <c r="AF61" t="s">
        <v>305</v>
      </c>
      <c r="AG61" t="s">
        <v>13</v>
      </c>
      <c r="AH61">
        <v>0</v>
      </c>
      <c r="AI61">
        <v>12.244999999999999</v>
      </c>
      <c r="AJ61" s="3">
        <v>11343</v>
      </c>
      <c r="AK61">
        <v>2.7829999999999999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 s="11">
        <v>53</v>
      </c>
      <c r="AT61" s="21">
        <f t="shared" si="8"/>
        <v>2481.3816866744855</v>
      </c>
      <c r="AU61" s="22">
        <f t="shared" si="9"/>
        <v>2589.7499383512304</v>
      </c>
      <c r="AW61" s="16">
        <f t="shared" si="10"/>
        <v>3018.8351372777702</v>
      </c>
      <c r="AX61" s="18">
        <f t="shared" si="11"/>
        <v>2162.8315290672599</v>
      </c>
      <c r="AZ61" s="7">
        <f t="shared" si="12"/>
        <v>2860.41054885118</v>
      </c>
      <c r="BA61" s="8">
        <f t="shared" si="13"/>
        <v>2237.6146036775203</v>
      </c>
      <c r="BB61"/>
      <c r="BC61" s="19">
        <f t="shared" si="14"/>
        <v>2597.1097702860184</v>
      </c>
      <c r="BD61" s="20">
        <f t="shared" si="15"/>
        <v>2687.2885096911</v>
      </c>
      <c r="BE61"/>
      <c r="BF61" s="21">
        <f t="shared" si="16"/>
        <v>2481.3816866744855</v>
      </c>
      <c r="BG61" s="22">
        <f t="shared" si="17"/>
        <v>2589.7499383512304</v>
      </c>
      <c r="BI61">
        <v>50</v>
      </c>
      <c r="BJ61" t="s">
        <v>255</v>
      </c>
      <c r="BK61" s="2">
        <v>44986.921435185184</v>
      </c>
      <c r="BL61" t="s">
        <v>250</v>
      </c>
      <c r="BM61" t="s">
        <v>13</v>
      </c>
      <c r="BN61">
        <v>0</v>
      </c>
      <c r="BO61">
        <v>2.8119999999999998</v>
      </c>
      <c r="BP61" s="3">
        <v>1993077</v>
      </c>
      <c r="BQ61">
        <v>0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5">
      <c r="A62">
        <v>45</v>
      </c>
      <c r="B62" t="s">
        <v>307</v>
      </c>
      <c r="C62" s="2">
        <v>44995.498622685183</v>
      </c>
      <c r="D62" t="s">
        <v>305</v>
      </c>
      <c r="E62" t="s">
        <v>13</v>
      </c>
      <c r="F62">
        <v>0</v>
      </c>
      <c r="G62">
        <v>6.0220000000000002</v>
      </c>
      <c r="H62" s="3">
        <v>1280204</v>
      </c>
      <c r="I62">
        <v>2.617</v>
      </c>
      <c r="J62" t="s">
        <v>14</v>
      </c>
      <c r="K62" t="s">
        <v>14</v>
      </c>
      <c r="L62" t="s">
        <v>14</v>
      </c>
      <c r="M62" t="s">
        <v>14</v>
      </c>
      <c r="N62" t="s">
        <v>308</v>
      </c>
      <c r="O62">
        <v>45</v>
      </c>
      <c r="P62" t="s">
        <v>307</v>
      </c>
      <c r="Q62" s="2">
        <v>44995.498622685183</v>
      </c>
      <c r="R62" t="s">
        <v>305</v>
      </c>
      <c r="S62" t="s">
        <v>13</v>
      </c>
      <c r="T62">
        <v>0</v>
      </c>
      <c r="U62">
        <v>5.9749999999999996</v>
      </c>
      <c r="V62" s="3">
        <v>11209</v>
      </c>
      <c r="W62">
        <v>2.7050000000000001</v>
      </c>
      <c r="X62" t="s">
        <v>14</v>
      </c>
      <c r="Y62" t="s">
        <v>14</v>
      </c>
      <c r="Z62" t="s">
        <v>14</v>
      </c>
      <c r="AA62" t="s">
        <v>14</v>
      </c>
      <c r="AC62">
        <v>45</v>
      </c>
      <c r="AD62" t="s">
        <v>307</v>
      </c>
      <c r="AE62" s="2">
        <v>44995.498622685183</v>
      </c>
      <c r="AF62" t="s">
        <v>305</v>
      </c>
      <c r="AG62" t="s">
        <v>13</v>
      </c>
      <c r="AH62">
        <v>0</v>
      </c>
      <c r="AI62">
        <v>12.236000000000001</v>
      </c>
      <c r="AJ62" s="3">
        <v>8973</v>
      </c>
      <c r="AK62">
        <v>2.17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 s="11">
        <v>54</v>
      </c>
      <c r="AT62" s="21">
        <f t="shared" si="8"/>
        <v>2490.7840071690935</v>
      </c>
      <c r="AU62" s="22">
        <f t="shared" si="9"/>
        <v>2002.7847668628299</v>
      </c>
      <c r="AW62" s="16">
        <f t="shared" si="10"/>
        <v>3157.5659714623303</v>
      </c>
      <c r="AX62" s="18">
        <f t="shared" si="11"/>
        <v>1710.4704305064602</v>
      </c>
      <c r="AZ62" s="7">
        <f t="shared" si="12"/>
        <v>2994.10896422222</v>
      </c>
      <c r="BA62" s="8">
        <f t="shared" si="13"/>
        <v>1748.96436411592</v>
      </c>
      <c r="BB62"/>
      <c r="BC62" s="19">
        <f t="shared" si="14"/>
        <v>2607.2118055619426</v>
      </c>
      <c r="BD62" s="20">
        <f t="shared" si="15"/>
        <v>2130.9692321030998</v>
      </c>
      <c r="BE62"/>
      <c r="BF62" s="21">
        <f t="shared" si="16"/>
        <v>2490.7840071690935</v>
      </c>
      <c r="BG62" s="22">
        <f t="shared" si="17"/>
        <v>2002.7847668628299</v>
      </c>
      <c r="BI62">
        <v>51</v>
      </c>
      <c r="BJ62" t="s">
        <v>256</v>
      </c>
      <c r="BK62" s="2">
        <v>44986.942094907405</v>
      </c>
      <c r="BL62" t="s">
        <v>250</v>
      </c>
      <c r="BM62" t="s">
        <v>13</v>
      </c>
      <c r="BN62">
        <v>0</v>
      </c>
      <c r="BO62">
        <v>2.7759999999999998</v>
      </c>
      <c r="BP62" s="3">
        <v>3136329</v>
      </c>
      <c r="BQ62">
        <v>0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5">
      <c r="A63">
        <v>46</v>
      </c>
      <c r="B63" t="s">
        <v>309</v>
      </c>
      <c r="C63" s="2">
        <v>44995.519293981481</v>
      </c>
      <c r="D63" t="s">
        <v>305</v>
      </c>
      <c r="E63" t="s">
        <v>13</v>
      </c>
      <c r="F63">
        <v>0</v>
      </c>
      <c r="G63">
        <v>6.0279999999999996</v>
      </c>
      <c r="H63" s="3">
        <v>1189210</v>
      </c>
      <c r="I63">
        <v>2.4300000000000002</v>
      </c>
      <c r="J63" t="s">
        <v>14</v>
      </c>
      <c r="K63" t="s">
        <v>14</v>
      </c>
      <c r="L63" t="s">
        <v>14</v>
      </c>
      <c r="M63" t="s">
        <v>14</v>
      </c>
      <c r="N63" t="s">
        <v>308</v>
      </c>
      <c r="O63">
        <v>46</v>
      </c>
      <c r="P63" t="s">
        <v>309</v>
      </c>
      <c r="Q63" s="2">
        <v>44995.519293981481</v>
      </c>
      <c r="R63" t="s">
        <v>305</v>
      </c>
      <c r="S63" t="s">
        <v>13</v>
      </c>
      <c r="T63">
        <v>0</v>
      </c>
      <c r="U63">
        <v>5.98</v>
      </c>
      <c r="V63" s="3">
        <v>8925</v>
      </c>
      <c r="W63">
        <v>2.165</v>
      </c>
      <c r="X63" t="s">
        <v>14</v>
      </c>
      <c r="Y63" t="s">
        <v>14</v>
      </c>
      <c r="Z63" t="s">
        <v>14</v>
      </c>
      <c r="AA63" t="s">
        <v>14</v>
      </c>
      <c r="AC63">
        <v>46</v>
      </c>
      <c r="AD63" t="s">
        <v>309</v>
      </c>
      <c r="AE63" s="2">
        <v>44995.519293981481</v>
      </c>
      <c r="AF63" t="s">
        <v>305</v>
      </c>
      <c r="AG63" t="s">
        <v>13</v>
      </c>
      <c r="AH63">
        <v>0</v>
      </c>
      <c r="AI63">
        <v>12.243</v>
      </c>
      <c r="AJ63" s="3">
        <v>9186</v>
      </c>
      <c r="AK63">
        <v>2.2250000000000001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 s="11">
        <v>55</v>
      </c>
      <c r="AT63" s="21">
        <f t="shared" si="8"/>
        <v>2330.5882469809526</v>
      </c>
      <c r="AU63" s="22">
        <f t="shared" si="9"/>
        <v>2055.5675319649199</v>
      </c>
      <c r="AW63" s="16">
        <f t="shared" si="10"/>
        <v>2572.8713116062504</v>
      </c>
      <c r="AX63" s="18">
        <f t="shared" si="11"/>
        <v>1751.1331389890402</v>
      </c>
      <c r="AZ63" s="7">
        <f t="shared" si="12"/>
        <v>2430.6237739875</v>
      </c>
      <c r="BA63" s="8">
        <f t="shared" si="13"/>
        <v>1792.89275615008</v>
      </c>
      <c r="BB63"/>
      <c r="BC63" s="19">
        <f t="shared" si="14"/>
        <v>2434.8629001117397</v>
      </c>
      <c r="BD63" s="20">
        <f t="shared" si="15"/>
        <v>2181.1770979644002</v>
      </c>
      <c r="BE63"/>
      <c r="BF63" s="21">
        <f t="shared" si="16"/>
        <v>2330.5882469809526</v>
      </c>
      <c r="BG63" s="22">
        <f t="shared" si="17"/>
        <v>2055.5675319649199</v>
      </c>
      <c r="BI63">
        <v>52</v>
      </c>
      <c r="BJ63" t="s">
        <v>257</v>
      </c>
      <c r="BK63" s="2">
        <v>44986.962743055556</v>
      </c>
      <c r="BL63" t="s">
        <v>250</v>
      </c>
      <c r="BM63" t="s">
        <v>13</v>
      </c>
      <c r="BN63">
        <v>0</v>
      </c>
      <c r="BO63">
        <v>2.7839999999999998</v>
      </c>
      <c r="BP63" s="3">
        <v>2799570</v>
      </c>
      <c r="BQ63">
        <v>0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5">
      <c r="A64">
        <v>79</v>
      </c>
      <c r="B64" t="s">
        <v>310</v>
      </c>
      <c r="C64" s="2">
        <v>45002.201203703706</v>
      </c>
      <c r="D64" t="s">
        <v>311</v>
      </c>
      <c r="E64" t="s">
        <v>13</v>
      </c>
      <c r="F64">
        <v>0</v>
      </c>
      <c r="G64">
        <v>6.0339999999999998</v>
      </c>
      <c r="H64" s="3">
        <v>1131937</v>
      </c>
      <c r="I64">
        <v>2.3130000000000002</v>
      </c>
      <c r="J64" t="s">
        <v>14</v>
      </c>
      <c r="K64" t="s">
        <v>14</v>
      </c>
      <c r="L64" t="s">
        <v>14</v>
      </c>
      <c r="M64" t="s">
        <v>14</v>
      </c>
      <c r="O64">
        <v>79</v>
      </c>
      <c r="P64" t="s">
        <v>310</v>
      </c>
      <c r="Q64" s="2">
        <v>45002.201203703706</v>
      </c>
      <c r="R64" t="s">
        <v>311</v>
      </c>
      <c r="S64" t="s">
        <v>13</v>
      </c>
      <c r="T64">
        <v>0</v>
      </c>
      <c r="U64">
        <v>5.9880000000000004</v>
      </c>
      <c r="V64" s="3">
        <v>9082</v>
      </c>
      <c r="W64">
        <v>2.202</v>
      </c>
      <c r="X64" t="s">
        <v>14</v>
      </c>
      <c r="Y64" t="s">
        <v>14</v>
      </c>
      <c r="Z64" t="s">
        <v>14</v>
      </c>
      <c r="AA64" t="s">
        <v>14</v>
      </c>
      <c r="AC64">
        <v>79</v>
      </c>
      <c r="AD64" t="s">
        <v>310</v>
      </c>
      <c r="AE64" s="2">
        <v>45002.201203703706</v>
      </c>
      <c r="AF64" t="s">
        <v>311</v>
      </c>
      <c r="AG64" t="s">
        <v>13</v>
      </c>
      <c r="AH64">
        <v>0</v>
      </c>
      <c r="AI64">
        <v>12.263999999999999</v>
      </c>
      <c r="AJ64" s="3">
        <v>9429</v>
      </c>
      <c r="AK64">
        <v>2.2879999999999998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 s="11">
        <v>56</v>
      </c>
      <c r="AT64" s="21">
        <f t="shared" si="8"/>
        <v>2229.8463315724398</v>
      </c>
      <c r="AU64" s="22">
        <f t="shared" si="9"/>
        <v>2115.7772059250701</v>
      </c>
      <c r="AW64" s="16">
        <f t="shared" si="10"/>
        <v>2613.0693717293198</v>
      </c>
      <c r="AX64" s="18">
        <f t="shared" si="11"/>
        <v>1797.5211877733402</v>
      </c>
      <c r="AZ64" s="7">
        <f t="shared" si="12"/>
        <v>2469.36368480888</v>
      </c>
      <c r="BA64" s="8">
        <f t="shared" si="13"/>
        <v>1843.0054178336798</v>
      </c>
      <c r="BB64"/>
      <c r="BC64" s="19">
        <f t="shared" si="14"/>
        <v>2326.2259464813765</v>
      </c>
      <c r="BD64" s="20">
        <f t="shared" si="15"/>
        <v>2238.4059546999001</v>
      </c>
      <c r="BE64"/>
      <c r="BF64" s="21">
        <f t="shared" si="16"/>
        <v>2229.8463315724398</v>
      </c>
      <c r="BG64" s="22">
        <f t="shared" si="17"/>
        <v>2115.7772059250701</v>
      </c>
    </row>
    <row r="65" spans="1:59" x14ac:dyDescent="0.35">
      <c r="A65">
        <v>80</v>
      </c>
      <c r="B65" t="s">
        <v>312</v>
      </c>
      <c r="C65" s="2">
        <v>45002.221828703703</v>
      </c>
      <c r="D65" t="s">
        <v>311</v>
      </c>
      <c r="E65" t="s">
        <v>13</v>
      </c>
      <c r="F65">
        <v>0</v>
      </c>
      <c r="G65">
        <v>6.0229999999999997</v>
      </c>
      <c r="H65" s="3">
        <v>1165036</v>
      </c>
      <c r="I65">
        <v>2.3809999999999998</v>
      </c>
      <c r="J65" t="s">
        <v>14</v>
      </c>
      <c r="K65" t="s">
        <v>14</v>
      </c>
      <c r="L65" t="s">
        <v>14</v>
      </c>
      <c r="M65" t="s">
        <v>14</v>
      </c>
      <c r="O65">
        <v>80</v>
      </c>
      <c r="P65" t="s">
        <v>312</v>
      </c>
      <c r="Q65" s="2">
        <v>45002.221828703703</v>
      </c>
      <c r="R65" t="s">
        <v>311</v>
      </c>
      <c r="S65" t="s">
        <v>13</v>
      </c>
      <c r="T65">
        <v>0</v>
      </c>
      <c r="U65">
        <v>5.9710000000000001</v>
      </c>
      <c r="V65" s="3">
        <v>9493</v>
      </c>
      <c r="W65">
        <v>2.2989999999999999</v>
      </c>
      <c r="X65" t="s">
        <v>14</v>
      </c>
      <c r="Y65" t="s">
        <v>14</v>
      </c>
      <c r="Z65" t="s">
        <v>14</v>
      </c>
      <c r="AA65" t="s">
        <v>14</v>
      </c>
      <c r="AC65">
        <v>80</v>
      </c>
      <c r="AD65" t="s">
        <v>312</v>
      </c>
      <c r="AE65" s="2">
        <v>45002.221828703703</v>
      </c>
      <c r="AF65" t="s">
        <v>311</v>
      </c>
      <c r="AG65" t="s">
        <v>13</v>
      </c>
      <c r="AH65">
        <v>0</v>
      </c>
      <c r="AI65">
        <v>12.244999999999999</v>
      </c>
      <c r="AJ65" s="3">
        <v>8924</v>
      </c>
      <c r="AK65">
        <v>2.157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 s="11">
        <v>57</v>
      </c>
      <c r="AT65" s="21">
        <f t="shared" si="8"/>
        <v>2288.0584607437877</v>
      </c>
      <c r="AU65" s="22">
        <f t="shared" si="9"/>
        <v>1990.64140898352</v>
      </c>
      <c r="AW65" s="16">
        <f t="shared" si="10"/>
        <v>2718.2965508265702</v>
      </c>
      <c r="AX65" s="18">
        <f t="shared" si="11"/>
        <v>1701.1158897622402</v>
      </c>
      <c r="AZ65" s="7">
        <f t="shared" si="12"/>
        <v>2570.7738315903803</v>
      </c>
      <c r="BA65" s="8">
        <f t="shared" si="13"/>
        <v>1738.85844395648</v>
      </c>
      <c r="BB65"/>
      <c r="BC65" s="19">
        <f t="shared" si="14"/>
        <v>2389.0238948078945</v>
      </c>
      <c r="BD65" s="20">
        <f t="shared" si="15"/>
        <v>2119.4132103664001</v>
      </c>
      <c r="BE65"/>
      <c r="BF65" s="21">
        <f t="shared" si="16"/>
        <v>2288.0584607437877</v>
      </c>
      <c r="BG65" s="22">
        <f t="shared" si="17"/>
        <v>1990.64140898352</v>
      </c>
    </row>
    <row r="66" spans="1:59" x14ac:dyDescent="0.35">
      <c r="A66">
        <v>45</v>
      </c>
      <c r="B66" t="s">
        <v>313</v>
      </c>
      <c r="C66" s="2">
        <v>45022.578449074077</v>
      </c>
      <c r="D66" t="s">
        <v>314</v>
      </c>
      <c r="E66" t="s">
        <v>13</v>
      </c>
      <c r="F66">
        <v>0</v>
      </c>
      <c r="G66">
        <v>6.0030000000000001</v>
      </c>
      <c r="H66" s="3">
        <v>1196307</v>
      </c>
      <c r="I66">
        <v>2.4449999999999998</v>
      </c>
      <c r="J66" t="s">
        <v>14</v>
      </c>
      <c r="K66" t="s">
        <v>14</v>
      </c>
      <c r="L66" t="s">
        <v>14</v>
      </c>
      <c r="M66" t="s">
        <v>14</v>
      </c>
      <c r="O66">
        <v>45</v>
      </c>
      <c r="P66" t="s">
        <v>313</v>
      </c>
      <c r="Q66" s="2">
        <v>45022.578449074077</v>
      </c>
      <c r="R66" t="s">
        <v>314</v>
      </c>
      <c r="S66" t="s">
        <v>13</v>
      </c>
      <c r="T66">
        <v>0</v>
      </c>
      <c r="U66">
        <v>5.9589999999999996</v>
      </c>
      <c r="V66" s="3">
        <v>9854</v>
      </c>
      <c r="W66">
        <v>2.3849999999999998</v>
      </c>
      <c r="X66" t="s">
        <v>14</v>
      </c>
      <c r="Y66" t="s">
        <v>14</v>
      </c>
      <c r="Z66" t="s">
        <v>14</v>
      </c>
      <c r="AA66" t="s">
        <v>14</v>
      </c>
      <c r="AC66">
        <v>45</v>
      </c>
      <c r="AD66" t="s">
        <v>313</v>
      </c>
      <c r="AE66" s="2">
        <v>45022.578449074077</v>
      </c>
      <c r="AF66" t="s">
        <v>314</v>
      </c>
      <c r="AG66" t="s">
        <v>13</v>
      </c>
      <c r="AH66">
        <v>0</v>
      </c>
      <c r="AI66">
        <v>12.188000000000001</v>
      </c>
      <c r="AJ66" s="3">
        <v>6964</v>
      </c>
      <c r="AK66">
        <v>1.649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 s="11">
        <v>58</v>
      </c>
      <c r="AT66" s="21">
        <f t="shared" si="8"/>
        <v>2343.0764290271122</v>
      </c>
      <c r="AU66" s="22">
        <f t="shared" si="9"/>
        <v>1504.6482727339201</v>
      </c>
      <c r="AW66" s="16">
        <f t="shared" si="10"/>
        <v>2810.7167765878803</v>
      </c>
      <c r="AX66" s="18">
        <f t="shared" si="11"/>
        <v>1326.8702339670401</v>
      </c>
      <c r="AZ66" s="7">
        <f t="shared" si="12"/>
        <v>2659.84157649592</v>
      </c>
      <c r="BA66" s="8">
        <f t="shared" si="13"/>
        <v>1334.5211490060799</v>
      </c>
      <c r="BB66"/>
      <c r="BC66" s="19">
        <f t="shared" si="14"/>
        <v>2448.3161818485682</v>
      </c>
      <c r="BD66" s="20">
        <f t="shared" si="15"/>
        <v>1655.3763832943998</v>
      </c>
      <c r="BE66"/>
      <c r="BF66" s="21">
        <f t="shared" si="16"/>
        <v>2343.0764290271122</v>
      </c>
      <c r="BG66" s="22">
        <f t="shared" si="17"/>
        <v>1504.6482727339201</v>
      </c>
    </row>
    <row r="67" spans="1:59" x14ac:dyDescent="0.35">
      <c r="A67">
        <v>46</v>
      </c>
      <c r="B67" t="s">
        <v>315</v>
      </c>
      <c r="C67" s="2">
        <v>45022.599097222221</v>
      </c>
      <c r="D67" t="s">
        <v>314</v>
      </c>
      <c r="E67" t="s">
        <v>13</v>
      </c>
      <c r="F67">
        <v>0</v>
      </c>
      <c r="G67">
        <v>6.0039999999999996</v>
      </c>
      <c r="H67" s="3">
        <v>1230962</v>
      </c>
      <c r="I67">
        <v>2.516</v>
      </c>
      <c r="J67" t="s">
        <v>14</v>
      </c>
      <c r="K67" t="s">
        <v>14</v>
      </c>
      <c r="L67" t="s">
        <v>14</v>
      </c>
      <c r="M67" t="s">
        <v>14</v>
      </c>
      <c r="O67">
        <v>46</v>
      </c>
      <c r="P67" t="s">
        <v>315</v>
      </c>
      <c r="Q67" s="2">
        <v>45022.599097222221</v>
      </c>
      <c r="R67" t="s">
        <v>314</v>
      </c>
      <c r="S67" t="s">
        <v>13</v>
      </c>
      <c r="T67">
        <v>0</v>
      </c>
      <c r="U67">
        <v>5.9560000000000004</v>
      </c>
      <c r="V67" s="3">
        <v>9387</v>
      </c>
      <c r="W67">
        <v>2.274</v>
      </c>
      <c r="X67" t="s">
        <v>14</v>
      </c>
      <c r="Y67" t="s">
        <v>14</v>
      </c>
      <c r="Z67" t="s">
        <v>14</v>
      </c>
      <c r="AA67" t="s">
        <v>14</v>
      </c>
      <c r="AC67">
        <v>46</v>
      </c>
      <c r="AD67" t="s">
        <v>315</v>
      </c>
      <c r="AE67" s="2">
        <v>45022.599097222221</v>
      </c>
      <c r="AF67" t="s">
        <v>314</v>
      </c>
      <c r="AG67" t="s">
        <v>13</v>
      </c>
      <c r="AH67">
        <v>0</v>
      </c>
      <c r="AI67">
        <v>12.202</v>
      </c>
      <c r="AJ67" s="3">
        <v>7575</v>
      </c>
      <c r="AK67">
        <v>1.8069999999999999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 s="11">
        <v>59</v>
      </c>
      <c r="AT67" s="21">
        <f t="shared" si="8"/>
        <v>2404.0717827114363</v>
      </c>
      <c r="AU67" s="22">
        <f t="shared" si="9"/>
        <v>1656.2033715187499</v>
      </c>
      <c r="AW67" s="16">
        <f t="shared" si="10"/>
        <v>2691.1583165161701</v>
      </c>
      <c r="AX67" s="18">
        <f t="shared" si="11"/>
        <v>1443.5489910375002</v>
      </c>
      <c r="AZ67" s="7">
        <f t="shared" si="12"/>
        <v>2544.6200163967801</v>
      </c>
      <c r="BA67" s="8">
        <f t="shared" si="13"/>
        <v>1460.5881464500001</v>
      </c>
      <c r="BB67"/>
      <c r="BC67" s="19">
        <f t="shared" si="14"/>
        <v>2513.9823055147417</v>
      </c>
      <c r="BD67" s="20">
        <f t="shared" si="15"/>
        <v>1800.4086969374998</v>
      </c>
      <c r="BE67"/>
      <c r="BF67" s="21">
        <f t="shared" si="16"/>
        <v>2404.0717827114363</v>
      </c>
      <c r="BG67" s="22">
        <f t="shared" si="17"/>
        <v>1656.2033715187499</v>
      </c>
    </row>
    <row r="68" spans="1:59" x14ac:dyDescent="0.35">
      <c r="A68">
        <v>51</v>
      </c>
      <c r="B68" t="s">
        <v>316</v>
      </c>
      <c r="C68" s="2">
        <v>45022.703703703701</v>
      </c>
      <c r="D68" t="s">
        <v>314</v>
      </c>
      <c r="E68" t="s">
        <v>13</v>
      </c>
      <c r="F68">
        <v>0</v>
      </c>
      <c r="G68">
        <v>6.0049999999999999</v>
      </c>
      <c r="H68" s="3">
        <v>1011525</v>
      </c>
      <c r="I68">
        <v>2.0659999999999998</v>
      </c>
      <c r="J68" t="s">
        <v>14</v>
      </c>
      <c r="K68" t="s">
        <v>14</v>
      </c>
      <c r="L68" t="s">
        <v>14</v>
      </c>
      <c r="M68" t="s">
        <v>14</v>
      </c>
      <c r="O68">
        <v>51</v>
      </c>
      <c r="P68" t="s">
        <v>316</v>
      </c>
      <c r="Q68" s="2">
        <v>45022.703703703701</v>
      </c>
      <c r="R68" t="s">
        <v>314</v>
      </c>
      <c r="S68" t="s">
        <v>13</v>
      </c>
      <c r="T68">
        <v>0</v>
      </c>
      <c r="U68">
        <v>5.9569999999999999</v>
      </c>
      <c r="V68" s="3">
        <v>8356</v>
      </c>
      <c r="W68">
        <v>2.0299999999999998</v>
      </c>
      <c r="X68" t="s">
        <v>14</v>
      </c>
      <c r="Y68" t="s">
        <v>14</v>
      </c>
      <c r="Z68" t="s">
        <v>14</v>
      </c>
      <c r="AA68" t="s">
        <v>14</v>
      </c>
      <c r="AC68">
        <v>51</v>
      </c>
      <c r="AD68" t="s">
        <v>316</v>
      </c>
      <c r="AE68" s="2">
        <v>45022.703703703701</v>
      </c>
      <c r="AF68" t="s">
        <v>314</v>
      </c>
      <c r="AG68" t="s">
        <v>13</v>
      </c>
      <c r="AH68">
        <v>0</v>
      </c>
      <c r="AI68">
        <v>12.192</v>
      </c>
      <c r="AJ68" s="3">
        <v>7282</v>
      </c>
      <c r="AK68">
        <v>1.7310000000000001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 s="11">
        <v>60</v>
      </c>
      <c r="AT68" s="21">
        <f t="shared" si="8"/>
        <v>2018.2653535887064</v>
      </c>
      <c r="AU68" s="22">
        <f t="shared" si="9"/>
        <v>1583.5325008474799</v>
      </c>
      <c r="AW68" s="16">
        <f t="shared" si="10"/>
        <v>2427.1770576884801</v>
      </c>
      <c r="AX68" s="18">
        <f t="shared" si="11"/>
        <v>1387.5981724597602</v>
      </c>
      <c r="AZ68" s="7">
        <f t="shared" si="12"/>
        <v>2290.2144353763197</v>
      </c>
      <c r="BA68" s="8">
        <f t="shared" si="13"/>
        <v>1400.1361375875199</v>
      </c>
      <c r="BB68"/>
      <c r="BC68" s="19">
        <f t="shared" si="14"/>
        <v>2097.427299443375</v>
      </c>
      <c r="BD68" s="20">
        <f t="shared" si="15"/>
        <v>1730.9021463035999</v>
      </c>
      <c r="BE68"/>
      <c r="BF68" s="21">
        <f t="shared" si="16"/>
        <v>2018.2653535887064</v>
      </c>
      <c r="BG68" s="22">
        <f t="shared" si="17"/>
        <v>1583.5325008474799</v>
      </c>
    </row>
    <row r="69" spans="1:59" x14ac:dyDescent="0.35">
      <c r="A69">
        <v>52</v>
      </c>
      <c r="B69" t="s">
        <v>317</v>
      </c>
      <c r="C69" s="2">
        <v>45022.724351851852</v>
      </c>
      <c r="D69" t="s">
        <v>314</v>
      </c>
      <c r="E69" t="s">
        <v>13</v>
      </c>
      <c r="F69">
        <v>0</v>
      </c>
      <c r="G69">
        <v>5.9960000000000004</v>
      </c>
      <c r="H69" s="3">
        <v>1340165</v>
      </c>
      <c r="I69">
        <v>2.74</v>
      </c>
      <c r="J69" t="s">
        <v>14</v>
      </c>
      <c r="K69" t="s">
        <v>14</v>
      </c>
      <c r="L69" t="s">
        <v>14</v>
      </c>
      <c r="M69" t="s">
        <v>14</v>
      </c>
      <c r="O69">
        <v>52</v>
      </c>
      <c r="P69" t="s">
        <v>317</v>
      </c>
      <c r="Q69" s="2">
        <v>45022.724351851852</v>
      </c>
      <c r="R69" t="s">
        <v>314</v>
      </c>
      <c r="S69" t="s">
        <v>13</v>
      </c>
      <c r="T69">
        <v>0</v>
      </c>
      <c r="U69">
        <v>5.95</v>
      </c>
      <c r="V69" s="3">
        <v>10695</v>
      </c>
      <c r="W69">
        <v>2.5840000000000001</v>
      </c>
      <c r="X69" t="s">
        <v>14</v>
      </c>
      <c r="Y69" t="s">
        <v>14</v>
      </c>
      <c r="Z69" t="s">
        <v>14</v>
      </c>
      <c r="AA69" t="s">
        <v>14</v>
      </c>
      <c r="AC69">
        <v>52</v>
      </c>
      <c r="AD69" t="s">
        <v>317</v>
      </c>
      <c r="AE69" s="2">
        <v>45022.724351851852</v>
      </c>
      <c r="AF69" t="s">
        <v>314</v>
      </c>
      <c r="AG69" t="s">
        <v>13</v>
      </c>
      <c r="AH69">
        <v>0</v>
      </c>
      <c r="AI69">
        <v>12.188000000000001</v>
      </c>
      <c r="AJ69" s="3">
        <v>10245</v>
      </c>
      <c r="AK69">
        <v>2.4990000000000001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S69" s="11">
        <v>61</v>
      </c>
      <c r="AT69" s="21">
        <f t="shared" si="8"/>
        <v>2596.4393912072342</v>
      </c>
      <c r="AU69" s="22">
        <f t="shared" si="9"/>
        <v>2317.9059775567503</v>
      </c>
      <c r="AW69" s="16">
        <f t="shared" si="10"/>
        <v>3026.0023326882501</v>
      </c>
      <c r="AX69" s="18">
        <f t="shared" si="11"/>
        <v>1953.2793499935001</v>
      </c>
      <c r="AZ69" s="7">
        <f t="shared" si="12"/>
        <v>2867.3177569755003</v>
      </c>
      <c r="BA69" s="8">
        <f t="shared" si="13"/>
        <v>2011.2629201619995</v>
      </c>
      <c r="BB69"/>
      <c r="BC69" s="19">
        <f t="shared" si="14"/>
        <v>2720.6137145736152</v>
      </c>
      <c r="BD69" s="20">
        <f t="shared" si="15"/>
        <v>2430.1877325975001</v>
      </c>
      <c r="BE69"/>
      <c r="BF69" s="21">
        <f t="shared" si="16"/>
        <v>2596.4393912072342</v>
      </c>
      <c r="BG69" s="22">
        <f t="shared" si="17"/>
        <v>2317.9059775567503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4"/>
  <sheetViews>
    <sheetView topLeftCell="N25" workbookViewId="0">
      <selection activeCell="Z45" sqref="Z45"/>
    </sheetView>
  </sheetViews>
  <sheetFormatPr defaultRowHeight="14.5" x14ac:dyDescent="0.35"/>
  <cols>
    <col min="4" max="4" width="28.453125" customWidth="1"/>
  </cols>
  <sheetData>
    <row r="1" spans="1:33" x14ac:dyDescent="0.35">
      <c r="A1" t="s">
        <v>71</v>
      </c>
      <c r="O1" t="s">
        <v>72</v>
      </c>
    </row>
    <row r="3" spans="1:33" ht="145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9</v>
      </c>
      <c r="K3" t="s">
        <v>10</v>
      </c>
      <c r="L3" t="s">
        <v>11</v>
      </c>
      <c r="M3" t="s">
        <v>12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44</v>
      </c>
      <c r="X3" t="s">
        <v>9</v>
      </c>
      <c r="Y3" t="s">
        <v>10</v>
      </c>
      <c r="Z3" t="s">
        <v>11</v>
      </c>
      <c r="AA3" t="s">
        <v>12</v>
      </c>
      <c r="AC3" s="4" t="s">
        <v>18</v>
      </c>
      <c r="AD3" s="4" t="s">
        <v>19</v>
      </c>
      <c r="AE3" t="s">
        <v>41</v>
      </c>
      <c r="AF3" s="5"/>
      <c r="AG3" s="5" t="s">
        <v>73</v>
      </c>
    </row>
    <row r="4" spans="1:33" x14ac:dyDescent="0.35">
      <c r="A4">
        <v>1</v>
      </c>
      <c r="B4" t="s">
        <v>45</v>
      </c>
      <c r="C4" s="2">
        <v>44791.37840277778</v>
      </c>
      <c r="D4" t="s">
        <v>46</v>
      </c>
      <c r="E4" t="s">
        <v>20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O4">
        <v>1</v>
      </c>
      <c r="P4" t="s">
        <v>45</v>
      </c>
      <c r="Q4" s="2">
        <v>44791.37840277778</v>
      </c>
      <c r="R4" t="s">
        <v>46</v>
      </c>
      <c r="S4" t="s">
        <v>20</v>
      </c>
      <c r="T4">
        <v>1</v>
      </c>
      <c r="U4" t="s">
        <v>14</v>
      </c>
      <c r="V4" s="3" t="s">
        <v>14</v>
      </c>
      <c r="W4" t="s">
        <v>14</v>
      </c>
      <c r="X4">
        <v>0</v>
      </c>
      <c r="Y4">
        <v>0</v>
      </c>
      <c r="Z4" t="s">
        <v>14</v>
      </c>
      <c r="AA4" t="s">
        <v>14</v>
      </c>
      <c r="AC4">
        <v>1</v>
      </c>
      <c r="AE4">
        <v>1</v>
      </c>
      <c r="AF4" s="6"/>
      <c r="AG4" s="13" t="str">
        <f t="shared" ref="AG4:AG11" si="0">W4</f>
        <v>-----</v>
      </c>
    </row>
    <row r="5" spans="1:33" x14ac:dyDescent="0.35">
      <c r="A5">
        <v>2</v>
      </c>
      <c r="B5" t="s">
        <v>47</v>
      </c>
      <c r="C5" s="2">
        <v>44791.38795138889</v>
      </c>
      <c r="D5" t="s">
        <v>46</v>
      </c>
      <c r="E5" t="s">
        <v>20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O5">
        <v>2</v>
      </c>
      <c r="P5" t="s">
        <v>47</v>
      </c>
      <c r="Q5" s="2">
        <v>44791.38795138889</v>
      </c>
      <c r="R5" t="s">
        <v>46</v>
      </c>
      <c r="S5" t="s">
        <v>20</v>
      </c>
      <c r="T5">
        <v>1</v>
      </c>
      <c r="U5" t="s">
        <v>14</v>
      </c>
      <c r="V5" s="3" t="s">
        <v>14</v>
      </c>
      <c r="W5" t="s">
        <v>14</v>
      </c>
      <c r="X5">
        <v>0</v>
      </c>
      <c r="Y5">
        <v>0</v>
      </c>
      <c r="Z5" t="s">
        <v>14</v>
      </c>
      <c r="AA5" t="s">
        <v>14</v>
      </c>
      <c r="AC5">
        <v>1</v>
      </c>
      <c r="AE5">
        <v>2</v>
      </c>
      <c r="AF5" s="6"/>
      <c r="AG5" s="13" t="str">
        <f t="shared" si="0"/>
        <v>-----</v>
      </c>
    </row>
    <row r="6" spans="1:33" x14ac:dyDescent="0.35">
      <c r="A6">
        <v>3</v>
      </c>
      <c r="B6" t="s">
        <v>48</v>
      </c>
      <c r="C6" s="2">
        <v>44791.397488425922</v>
      </c>
      <c r="D6" t="s">
        <v>46</v>
      </c>
      <c r="E6" t="s">
        <v>20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O6">
        <v>3</v>
      </c>
      <c r="P6" t="s">
        <v>48</v>
      </c>
      <c r="Q6" s="2">
        <v>44791.397488425922</v>
      </c>
      <c r="R6" t="s">
        <v>46</v>
      </c>
      <c r="S6" t="s">
        <v>20</v>
      </c>
      <c r="T6">
        <v>1</v>
      </c>
      <c r="U6" t="s">
        <v>14</v>
      </c>
      <c r="V6" s="3" t="s">
        <v>14</v>
      </c>
      <c r="W6" t="s">
        <v>14</v>
      </c>
      <c r="X6">
        <v>0</v>
      </c>
      <c r="Y6">
        <v>0</v>
      </c>
      <c r="Z6" t="s">
        <v>14</v>
      </c>
      <c r="AA6" t="s">
        <v>14</v>
      </c>
      <c r="AC6">
        <v>1</v>
      </c>
      <c r="AE6">
        <v>3</v>
      </c>
      <c r="AF6" s="6"/>
      <c r="AG6" s="13" t="str">
        <f t="shared" si="0"/>
        <v>-----</v>
      </c>
    </row>
    <row r="7" spans="1:33" x14ac:dyDescent="0.35">
      <c r="A7">
        <v>4</v>
      </c>
      <c r="B7" t="s">
        <v>49</v>
      </c>
      <c r="C7" s="2">
        <v>44791.407037037039</v>
      </c>
      <c r="D7" t="s">
        <v>50</v>
      </c>
      <c r="E7" t="s">
        <v>20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O7">
        <v>4</v>
      </c>
      <c r="P7" t="s">
        <v>49</v>
      </c>
      <c r="Q7" s="2">
        <v>44791.407037037039</v>
      </c>
      <c r="R7" t="s">
        <v>50</v>
      </c>
      <c r="S7" t="s">
        <v>20</v>
      </c>
      <c r="T7">
        <v>2</v>
      </c>
      <c r="U7">
        <v>7.5460000000000003</v>
      </c>
      <c r="V7" s="3">
        <v>58902</v>
      </c>
      <c r="W7">
        <v>0.32900000000000001</v>
      </c>
      <c r="X7">
        <v>0.34</v>
      </c>
      <c r="Y7">
        <v>1</v>
      </c>
      <c r="Z7">
        <v>96.9</v>
      </c>
      <c r="AA7">
        <v>-1.0999999999999999E-2</v>
      </c>
      <c r="AC7">
        <v>1</v>
      </c>
      <c r="AE7">
        <v>4</v>
      </c>
      <c r="AF7" s="6"/>
      <c r="AG7" s="13">
        <f t="shared" si="0"/>
        <v>0.32900000000000001</v>
      </c>
    </row>
    <row r="8" spans="1:33" x14ac:dyDescent="0.35">
      <c r="A8">
        <v>5</v>
      </c>
      <c r="B8" t="s">
        <v>51</v>
      </c>
      <c r="C8" s="2">
        <v>44791.416574074072</v>
      </c>
      <c r="D8" t="s">
        <v>52</v>
      </c>
      <c r="E8" t="s">
        <v>20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O8">
        <v>5</v>
      </c>
      <c r="P8" t="s">
        <v>51</v>
      </c>
      <c r="Q8" s="2">
        <v>44791.416574074072</v>
      </c>
      <c r="R8" t="s">
        <v>52</v>
      </c>
      <c r="S8" t="s">
        <v>20</v>
      </c>
      <c r="T8">
        <v>3</v>
      </c>
      <c r="U8">
        <v>7.5490000000000004</v>
      </c>
      <c r="V8" s="3">
        <v>120969</v>
      </c>
      <c r="W8">
        <v>0.67700000000000005</v>
      </c>
      <c r="X8">
        <v>0.68</v>
      </c>
      <c r="Y8">
        <v>1</v>
      </c>
      <c r="Z8">
        <v>99.6</v>
      </c>
      <c r="AA8">
        <v>-3.0000000000000001E-3</v>
      </c>
      <c r="AC8">
        <v>1</v>
      </c>
      <c r="AE8">
        <v>5</v>
      </c>
      <c r="AF8" s="6"/>
      <c r="AG8" s="13">
        <f t="shared" si="0"/>
        <v>0.67700000000000005</v>
      </c>
    </row>
    <row r="9" spans="1:33" x14ac:dyDescent="0.35">
      <c r="A9">
        <v>6</v>
      </c>
      <c r="B9" t="s">
        <v>53</v>
      </c>
      <c r="C9" s="2">
        <v>44791.426041666666</v>
      </c>
      <c r="D9" t="s">
        <v>54</v>
      </c>
      <c r="E9" t="s">
        <v>20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O9">
        <v>6</v>
      </c>
      <c r="P9" t="s">
        <v>53</v>
      </c>
      <c r="Q9" s="2">
        <v>44791.426041666666</v>
      </c>
      <c r="R9" t="s">
        <v>54</v>
      </c>
      <c r="S9" t="s">
        <v>20</v>
      </c>
      <c r="T9">
        <v>4</v>
      </c>
      <c r="U9">
        <v>7.5490000000000004</v>
      </c>
      <c r="V9" s="3">
        <v>250665</v>
      </c>
      <c r="W9">
        <v>1.407</v>
      </c>
      <c r="X9">
        <v>1.36</v>
      </c>
      <c r="Y9">
        <v>1</v>
      </c>
      <c r="Z9">
        <v>103.5</v>
      </c>
      <c r="AA9">
        <v>4.7E-2</v>
      </c>
      <c r="AC9">
        <v>1</v>
      </c>
      <c r="AE9">
        <v>6</v>
      </c>
      <c r="AF9" s="6"/>
      <c r="AG9" s="13">
        <f t="shared" si="0"/>
        <v>1.407</v>
      </c>
    </row>
    <row r="10" spans="1:33" x14ac:dyDescent="0.35">
      <c r="A10">
        <v>7</v>
      </c>
      <c r="B10" t="s">
        <v>55</v>
      </c>
      <c r="C10" s="2">
        <v>44791.435578703706</v>
      </c>
      <c r="D10" t="s">
        <v>56</v>
      </c>
      <c r="E10" t="s">
        <v>20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O10">
        <v>7</v>
      </c>
      <c r="P10" t="s">
        <v>55</v>
      </c>
      <c r="Q10" s="2">
        <v>44791.435578703706</v>
      </c>
      <c r="R10" t="s">
        <v>56</v>
      </c>
      <c r="S10" t="s">
        <v>20</v>
      </c>
      <c r="T10">
        <v>5</v>
      </c>
      <c r="U10">
        <v>7.55</v>
      </c>
      <c r="V10" s="3">
        <v>481457</v>
      </c>
      <c r="W10">
        <v>2.7149999999999999</v>
      </c>
      <c r="X10">
        <v>2.7</v>
      </c>
      <c r="Y10">
        <v>1</v>
      </c>
      <c r="Z10">
        <v>100.5</v>
      </c>
      <c r="AA10">
        <v>1.4999999999999999E-2</v>
      </c>
      <c r="AC10">
        <v>1</v>
      </c>
      <c r="AE10">
        <v>7</v>
      </c>
      <c r="AF10" s="6"/>
      <c r="AG10" s="13">
        <f t="shared" si="0"/>
        <v>2.7149999999999999</v>
      </c>
    </row>
    <row r="11" spans="1:33" x14ac:dyDescent="0.35">
      <c r="A11">
        <v>8</v>
      </c>
      <c r="B11" t="s">
        <v>57</v>
      </c>
      <c r="C11" s="2">
        <v>44791.445104166669</v>
      </c>
      <c r="D11" t="s">
        <v>58</v>
      </c>
      <c r="E11" t="s">
        <v>20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O11">
        <v>8</v>
      </c>
      <c r="P11" t="s">
        <v>57</v>
      </c>
      <c r="Q11" s="2">
        <v>44791.445104166669</v>
      </c>
      <c r="R11" t="s">
        <v>58</v>
      </c>
      <c r="S11" t="s">
        <v>20</v>
      </c>
      <c r="T11">
        <v>6</v>
      </c>
      <c r="U11">
        <v>7.55</v>
      </c>
      <c r="V11" s="3">
        <v>934037</v>
      </c>
      <c r="W11">
        <v>5.3129999999999997</v>
      </c>
      <c r="X11">
        <v>5.35</v>
      </c>
      <c r="Y11">
        <v>1</v>
      </c>
      <c r="Z11">
        <v>99.3</v>
      </c>
      <c r="AA11">
        <v>-3.6999999999999998E-2</v>
      </c>
      <c r="AC11">
        <v>1</v>
      </c>
      <c r="AE11">
        <v>8</v>
      </c>
      <c r="AF11" s="6"/>
      <c r="AG11" s="13">
        <f t="shared" si="0"/>
        <v>5.3129999999999997</v>
      </c>
    </row>
    <row r="12" spans="1:33" x14ac:dyDescent="0.35">
      <c r="A12">
        <v>9</v>
      </c>
      <c r="B12" t="s">
        <v>59</v>
      </c>
      <c r="C12" s="2">
        <v>44791.454618055555</v>
      </c>
      <c r="D12" t="s">
        <v>60</v>
      </c>
      <c r="E12" t="s">
        <v>20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O12">
        <v>9</v>
      </c>
      <c r="P12" t="s">
        <v>59</v>
      </c>
      <c r="Q12" s="2">
        <v>44791.454618055555</v>
      </c>
      <c r="R12" t="s">
        <v>60</v>
      </c>
      <c r="S12" t="s">
        <v>20</v>
      </c>
      <c r="T12">
        <v>7</v>
      </c>
      <c r="U12">
        <v>7.5490000000000004</v>
      </c>
      <c r="V12" s="3">
        <v>1416792</v>
      </c>
      <c r="W12">
        <v>8.1359999999999992</v>
      </c>
      <c r="X12">
        <v>7.95</v>
      </c>
      <c r="Y12">
        <v>1</v>
      </c>
      <c r="Z12">
        <v>102.3</v>
      </c>
      <c r="AA12">
        <v>0.186</v>
      </c>
      <c r="AC12">
        <v>1</v>
      </c>
      <c r="AE12">
        <v>9</v>
      </c>
      <c r="AF12" s="6"/>
      <c r="AG12" s="13">
        <f t="shared" ref="AG12:AG74" si="1">W12</f>
        <v>8.1359999999999992</v>
      </c>
    </row>
    <row r="13" spans="1:33" x14ac:dyDescent="0.35">
      <c r="A13">
        <v>10</v>
      </c>
      <c r="B13" t="s">
        <v>61</v>
      </c>
      <c r="C13" s="2">
        <v>44791.464108796295</v>
      </c>
      <c r="D13" t="s">
        <v>62</v>
      </c>
      <c r="E13" t="s">
        <v>20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O13">
        <v>10</v>
      </c>
      <c r="P13" t="s">
        <v>61</v>
      </c>
      <c r="Q13" s="2">
        <v>44791.464108796295</v>
      </c>
      <c r="R13" t="s">
        <v>62</v>
      </c>
      <c r="S13" t="s">
        <v>20</v>
      </c>
      <c r="T13">
        <v>8</v>
      </c>
      <c r="U13">
        <v>7.5510000000000002</v>
      </c>
      <c r="V13" s="3">
        <v>1756438</v>
      </c>
      <c r="W13">
        <v>10.157</v>
      </c>
      <c r="X13">
        <v>10.5</v>
      </c>
      <c r="Y13">
        <v>1</v>
      </c>
      <c r="Z13">
        <v>96.7</v>
      </c>
      <c r="AA13">
        <v>-0.34300000000000003</v>
      </c>
      <c r="AC13">
        <v>1</v>
      </c>
      <c r="AE13">
        <v>10</v>
      </c>
      <c r="AF13" s="6"/>
      <c r="AG13" s="13">
        <f t="shared" si="1"/>
        <v>10.157</v>
      </c>
    </row>
    <row r="14" spans="1:33" x14ac:dyDescent="0.35">
      <c r="A14">
        <v>11</v>
      </c>
      <c r="B14" t="s">
        <v>63</v>
      </c>
      <c r="C14" s="2">
        <v>44791.473622685182</v>
      </c>
      <c r="D14" t="s">
        <v>64</v>
      </c>
      <c r="E14" t="s">
        <v>20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O14">
        <v>11</v>
      </c>
      <c r="P14" t="s">
        <v>63</v>
      </c>
      <c r="Q14" s="2">
        <v>44791.473622685182</v>
      </c>
      <c r="R14" t="s">
        <v>64</v>
      </c>
      <c r="S14" t="s">
        <v>20</v>
      </c>
      <c r="T14">
        <v>9</v>
      </c>
      <c r="U14">
        <v>7.5510000000000002</v>
      </c>
      <c r="V14" s="3">
        <v>2249779</v>
      </c>
      <c r="W14">
        <v>13.144</v>
      </c>
      <c r="X14">
        <v>13</v>
      </c>
      <c r="Y14">
        <v>1</v>
      </c>
      <c r="Z14">
        <v>101.1</v>
      </c>
      <c r="AA14">
        <v>0.14399999999999999</v>
      </c>
      <c r="AC14">
        <v>1</v>
      </c>
      <c r="AE14">
        <v>11</v>
      </c>
      <c r="AF14" s="6"/>
      <c r="AG14" s="13">
        <f t="shared" si="1"/>
        <v>13.144</v>
      </c>
    </row>
    <row r="15" spans="1:33" x14ac:dyDescent="0.35">
      <c r="A15">
        <v>12</v>
      </c>
      <c r="B15" t="s">
        <v>74</v>
      </c>
      <c r="C15" s="2">
        <v>44903.413136574076</v>
      </c>
      <c r="D15" t="s">
        <v>65</v>
      </c>
      <c r="E15" t="s">
        <v>13</v>
      </c>
      <c r="F15">
        <v>1</v>
      </c>
      <c r="G15">
        <v>2.9870000000000001</v>
      </c>
      <c r="H15" s="3">
        <v>19151086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O15">
        <v>12</v>
      </c>
      <c r="P15" t="s">
        <v>74</v>
      </c>
      <c r="Q15" s="2">
        <v>44903.413136574076</v>
      </c>
      <c r="R15" t="s">
        <v>65</v>
      </c>
      <c r="S15" t="s">
        <v>13</v>
      </c>
      <c r="T15">
        <v>1</v>
      </c>
      <c r="U15">
        <v>7.5510000000000002</v>
      </c>
      <c r="V15" s="3">
        <v>62064</v>
      </c>
      <c r="W15">
        <v>0.34699999999999998</v>
      </c>
      <c r="X15" t="s">
        <v>14</v>
      </c>
      <c r="Y15" t="s">
        <v>14</v>
      </c>
      <c r="Z15" t="s">
        <v>14</v>
      </c>
      <c r="AA15" t="s">
        <v>14</v>
      </c>
      <c r="AC15">
        <v>1</v>
      </c>
      <c r="AE15">
        <v>12</v>
      </c>
      <c r="AF15" s="6"/>
      <c r="AG15" s="13">
        <f t="shared" si="1"/>
        <v>0.34699999999999998</v>
      </c>
    </row>
    <row r="16" spans="1:33" x14ac:dyDescent="0.35">
      <c r="A16">
        <v>13</v>
      </c>
      <c r="B16" t="s">
        <v>75</v>
      </c>
      <c r="C16" s="2">
        <v>44903.422500000001</v>
      </c>
      <c r="D16" t="s">
        <v>66</v>
      </c>
      <c r="E16" t="s">
        <v>13</v>
      </c>
      <c r="F16">
        <v>1</v>
      </c>
      <c r="G16">
        <v>2.9860000000000002</v>
      </c>
      <c r="H16" s="3">
        <v>18710827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O16">
        <v>13</v>
      </c>
      <c r="P16" t="s">
        <v>75</v>
      </c>
      <c r="Q16" s="2">
        <v>44903.422500000001</v>
      </c>
      <c r="R16" t="s">
        <v>66</v>
      </c>
      <c r="S16" t="s">
        <v>13</v>
      </c>
      <c r="T16">
        <v>1</v>
      </c>
      <c r="U16">
        <v>7.5469999999999997</v>
      </c>
      <c r="V16" s="3">
        <v>63887</v>
      </c>
      <c r="W16">
        <v>0.35699999999999998</v>
      </c>
      <c r="X16" t="s">
        <v>14</v>
      </c>
      <c r="Y16" t="s">
        <v>14</v>
      </c>
      <c r="Z16" t="s">
        <v>14</v>
      </c>
      <c r="AA16" t="s">
        <v>14</v>
      </c>
      <c r="AC16">
        <v>1</v>
      </c>
      <c r="AE16">
        <v>13</v>
      </c>
      <c r="AF16" s="6"/>
      <c r="AG16" s="13">
        <f t="shared" si="1"/>
        <v>0.35699999999999998</v>
      </c>
    </row>
    <row r="17" spans="1:33" x14ac:dyDescent="0.35">
      <c r="A17">
        <v>14</v>
      </c>
      <c r="B17" t="s">
        <v>76</v>
      </c>
      <c r="C17" s="2">
        <v>44903.431886574072</v>
      </c>
      <c r="D17" t="s">
        <v>67</v>
      </c>
      <c r="E17" t="s">
        <v>13</v>
      </c>
      <c r="F17">
        <v>1</v>
      </c>
      <c r="G17">
        <v>2.9849999999999999</v>
      </c>
      <c r="H17" s="3">
        <v>18666748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O17">
        <v>14</v>
      </c>
      <c r="P17" t="s">
        <v>76</v>
      </c>
      <c r="Q17" s="2">
        <v>44903.431886574072</v>
      </c>
      <c r="R17" t="s">
        <v>67</v>
      </c>
      <c r="S17" t="s">
        <v>13</v>
      </c>
      <c r="T17">
        <v>1</v>
      </c>
      <c r="U17">
        <v>7.5469999999999997</v>
      </c>
      <c r="V17" s="3">
        <v>100551</v>
      </c>
      <c r="W17">
        <v>0.56299999999999994</v>
      </c>
      <c r="X17" t="s">
        <v>14</v>
      </c>
      <c r="Y17" t="s">
        <v>14</v>
      </c>
      <c r="Z17" t="s">
        <v>14</v>
      </c>
      <c r="AA17" t="s">
        <v>14</v>
      </c>
      <c r="AC17">
        <v>1</v>
      </c>
      <c r="AE17">
        <v>14</v>
      </c>
      <c r="AF17" s="6"/>
      <c r="AG17" s="13">
        <f t="shared" si="1"/>
        <v>0.56299999999999994</v>
      </c>
    </row>
    <row r="18" spans="1:33" x14ac:dyDescent="0.35">
      <c r="A18">
        <v>15</v>
      </c>
      <c r="B18" t="s">
        <v>77</v>
      </c>
      <c r="C18" s="2">
        <v>44903.44122685185</v>
      </c>
      <c r="D18" t="s">
        <v>67</v>
      </c>
      <c r="E18" t="s">
        <v>13</v>
      </c>
      <c r="F18">
        <v>1</v>
      </c>
      <c r="G18">
        <v>2.9929999999999999</v>
      </c>
      <c r="H18" s="3">
        <v>18807410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O18">
        <v>15</v>
      </c>
      <c r="P18" t="s">
        <v>77</v>
      </c>
      <c r="Q18" s="2">
        <v>44903.44122685185</v>
      </c>
      <c r="R18" t="s">
        <v>67</v>
      </c>
      <c r="S18" t="s">
        <v>13</v>
      </c>
      <c r="T18">
        <v>1</v>
      </c>
      <c r="U18">
        <v>7.5510000000000002</v>
      </c>
      <c r="V18" s="3">
        <v>97861</v>
      </c>
      <c r="W18">
        <v>0.54800000000000004</v>
      </c>
      <c r="X18" t="s">
        <v>14</v>
      </c>
      <c r="Y18" t="s">
        <v>14</v>
      </c>
      <c r="Z18" t="s">
        <v>14</v>
      </c>
      <c r="AA18" t="s">
        <v>14</v>
      </c>
      <c r="AC18">
        <v>1</v>
      </c>
      <c r="AE18">
        <v>15</v>
      </c>
      <c r="AF18" s="6"/>
      <c r="AG18" s="13">
        <f t="shared" si="1"/>
        <v>0.54800000000000004</v>
      </c>
    </row>
    <row r="19" spans="1:33" x14ac:dyDescent="0.35">
      <c r="A19">
        <v>16</v>
      </c>
      <c r="B19" t="s">
        <v>78</v>
      </c>
      <c r="C19" s="2">
        <v>44903.450601851851</v>
      </c>
      <c r="D19" t="s">
        <v>67</v>
      </c>
      <c r="E19" t="s">
        <v>13</v>
      </c>
      <c r="F19">
        <v>1</v>
      </c>
      <c r="G19">
        <v>2.9860000000000002</v>
      </c>
      <c r="H19" s="3">
        <v>18955595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O19">
        <v>16</v>
      </c>
      <c r="P19" t="s">
        <v>78</v>
      </c>
      <c r="Q19" s="2">
        <v>44903.450601851851</v>
      </c>
      <c r="R19" t="s">
        <v>67</v>
      </c>
      <c r="S19" t="s">
        <v>13</v>
      </c>
      <c r="T19">
        <v>1</v>
      </c>
      <c r="U19">
        <v>7.5570000000000004</v>
      </c>
      <c r="V19" s="3">
        <v>91527</v>
      </c>
      <c r="W19">
        <v>0.51200000000000001</v>
      </c>
      <c r="X19" t="s">
        <v>14</v>
      </c>
      <c r="Y19" t="s">
        <v>14</v>
      </c>
      <c r="Z19" t="s">
        <v>14</v>
      </c>
      <c r="AA19" t="s">
        <v>14</v>
      </c>
      <c r="AC19">
        <v>1</v>
      </c>
      <c r="AE19">
        <v>16</v>
      </c>
      <c r="AF19" s="6"/>
      <c r="AG19" s="13">
        <f t="shared" si="1"/>
        <v>0.51200000000000001</v>
      </c>
    </row>
    <row r="20" spans="1:33" x14ac:dyDescent="0.35">
      <c r="A20">
        <v>17</v>
      </c>
      <c r="B20" t="s">
        <v>79</v>
      </c>
      <c r="C20" s="2">
        <v>44903.459965277776</v>
      </c>
      <c r="D20" t="s">
        <v>68</v>
      </c>
      <c r="E20" t="s">
        <v>13</v>
      </c>
      <c r="F20">
        <v>1</v>
      </c>
      <c r="G20">
        <v>2.9929999999999999</v>
      </c>
      <c r="H20" s="3">
        <v>18643958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O20">
        <v>17</v>
      </c>
      <c r="P20" t="s">
        <v>79</v>
      </c>
      <c r="Q20" s="2">
        <v>44903.459965277776</v>
      </c>
      <c r="R20" t="s">
        <v>68</v>
      </c>
      <c r="S20" t="s">
        <v>13</v>
      </c>
      <c r="T20">
        <v>1</v>
      </c>
      <c r="U20">
        <v>7.5510000000000002</v>
      </c>
      <c r="V20" s="3">
        <v>396510</v>
      </c>
      <c r="W20">
        <v>2.2320000000000002</v>
      </c>
      <c r="X20" t="s">
        <v>14</v>
      </c>
      <c r="Y20" t="s">
        <v>14</v>
      </c>
      <c r="Z20" t="s">
        <v>14</v>
      </c>
      <c r="AA20" t="s">
        <v>14</v>
      </c>
      <c r="AC20">
        <v>1</v>
      </c>
      <c r="AE20">
        <v>17</v>
      </c>
      <c r="AF20" s="6"/>
      <c r="AG20" s="13">
        <f t="shared" si="1"/>
        <v>2.2320000000000002</v>
      </c>
    </row>
    <row r="21" spans="1:33" x14ac:dyDescent="0.35">
      <c r="A21">
        <v>18</v>
      </c>
      <c r="B21" t="s">
        <v>80</v>
      </c>
      <c r="C21" s="2">
        <v>44903.469340277778</v>
      </c>
      <c r="D21" t="s">
        <v>69</v>
      </c>
      <c r="E21" t="s">
        <v>13</v>
      </c>
      <c r="F21">
        <v>1</v>
      </c>
      <c r="G21">
        <v>2.9849999999999999</v>
      </c>
      <c r="H21" s="3">
        <v>18918132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O21">
        <v>18</v>
      </c>
      <c r="P21" t="s">
        <v>80</v>
      </c>
      <c r="Q21" s="2">
        <v>44903.469340277778</v>
      </c>
      <c r="R21" t="s">
        <v>69</v>
      </c>
      <c r="S21" t="s">
        <v>13</v>
      </c>
      <c r="T21">
        <v>1</v>
      </c>
      <c r="U21">
        <v>7.5510000000000002</v>
      </c>
      <c r="V21" s="3">
        <v>1324730</v>
      </c>
      <c r="W21">
        <v>7.593</v>
      </c>
      <c r="X21" t="s">
        <v>14</v>
      </c>
      <c r="Y21" t="s">
        <v>14</v>
      </c>
      <c r="Z21" t="s">
        <v>14</v>
      </c>
      <c r="AA21" t="s">
        <v>14</v>
      </c>
      <c r="AC21">
        <v>1</v>
      </c>
      <c r="AE21">
        <v>18</v>
      </c>
      <c r="AF21" s="6"/>
      <c r="AG21" s="13">
        <f t="shared" si="1"/>
        <v>7.593</v>
      </c>
    </row>
    <row r="22" spans="1:33" x14ac:dyDescent="0.35">
      <c r="A22">
        <v>19</v>
      </c>
      <c r="B22" t="s">
        <v>81</v>
      </c>
      <c r="C22" s="2">
        <v>44903.478726851848</v>
      </c>
      <c r="D22" t="s">
        <v>40</v>
      </c>
      <c r="E22" t="s">
        <v>13</v>
      </c>
      <c r="F22">
        <v>1</v>
      </c>
      <c r="G22">
        <v>2.9940000000000002</v>
      </c>
      <c r="H22" s="3">
        <v>19023110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19</v>
      </c>
      <c r="P22" t="s">
        <v>81</v>
      </c>
      <c r="Q22" s="2">
        <v>44903.478726851848</v>
      </c>
      <c r="R22" t="s">
        <v>40</v>
      </c>
      <c r="S22" t="s">
        <v>13</v>
      </c>
      <c r="T22">
        <v>1</v>
      </c>
      <c r="U22">
        <v>7.5449999999999999</v>
      </c>
      <c r="V22" s="3">
        <v>97077</v>
      </c>
      <c r="W22">
        <v>0.54300000000000004</v>
      </c>
      <c r="X22" t="s">
        <v>14</v>
      </c>
      <c r="Y22" t="s">
        <v>14</v>
      </c>
      <c r="Z22" t="s">
        <v>14</v>
      </c>
      <c r="AA22" t="s">
        <v>14</v>
      </c>
      <c r="AC22">
        <v>1</v>
      </c>
      <c r="AE22">
        <v>19</v>
      </c>
      <c r="AF22" s="6"/>
      <c r="AG22" s="13">
        <f t="shared" si="1"/>
        <v>0.54300000000000004</v>
      </c>
    </row>
    <row r="23" spans="1:33" x14ac:dyDescent="0.35">
      <c r="A23">
        <v>20</v>
      </c>
      <c r="B23" t="s">
        <v>82</v>
      </c>
      <c r="C23" s="2">
        <v>44903.48810185185</v>
      </c>
      <c r="D23" t="s">
        <v>40</v>
      </c>
      <c r="E23" t="s">
        <v>13</v>
      </c>
      <c r="F23">
        <v>1</v>
      </c>
      <c r="G23">
        <v>2.9870000000000001</v>
      </c>
      <c r="H23" s="3">
        <v>18958073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O23">
        <v>20</v>
      </c>
      <c r="P23" t="s">
        <v>82</v>
      </c>
      <c r="Q23" s="2">
        <v>44903.48810185185</v>
      </c>
      <c r="R23" t="s">
        <v>40</v>
      </c>
      <c r="S23" t="s">
        <v>13</v>
      </c>
      <c r="T23">
        <v>1</v>
      </c>
      <c r="U23">
        <v>7.5490000000000004</v>
      </c>
      <c r="V23" s="3">
        <v>86666</v>
      </c>
      <c r="W23">
        <v>0.48499999999999999</v>
      </c>
      <c r="X23" t="s">
        <v>14</v>
      </c>
      <c r="Y23" t="s">
        <v>14</v>
      </c>
      <c r="Z23" t="s">
        <v>14</v>
      </c>
      <c r="AA23" t="s">
        <v>14</v>
      </c>
      <c r="AC23">
        <v>1</v>
      </c>
      <c r="AE23">
        <v>20</v>
      </c>
      <c r="AF23" s="6"/>
      <c r="AG23" s="13">
        <f t="shared" si="1"/>
        <v>0.48499999999999999</v>
      </c>
    </row>
    <row r="24" spans="1:33" x14ac:dyDescent="0.35">
      <c r="A24">
        <v>21</v>
      </c>
      <c r="B24" t="s">
        <v>83</v>
      </c>
      <c r="C24" s="2">
        <v>44903.497453703705</v>
      </c>
      <c r="D24" t="s">
        <v>40</v>
      </c>
      <c r="E24" t="s">
        <v>13</v>
      </c>
      <c r="F24">
        <v>1</v>
      </c>
      <c r="G24">
        <v>2.984</v>
      </c>
      <c r="H24" s="3">
        <v>19219559</v>
      </c>
      <c r="I24">
        <v>0</v>
      </c>
      <c r="J24" t="s">
        <v>14</v>
      </c>
      <c r="K24" t="s">
        <v>14</v>
      </c>
      <c r="L24" t="s">
        <v>14</v>
      </c>
      <c r="M24" t="s">
        <v>14</v>
      </c>
      <c r="O24">
        <v>21</v>
      </c>
      <c r="P24" t="s">
        <v>83</v>
      </c>
      <c r="Q24" s="2">
        <v>44903.497453703705</v>
      </c>
      <c r="R24" t="s">
        <v>40</v>
      </c>
      <c r="S24" t="s">
        <v>13</v>
      </c>
      <c r="T24">
        <v>1</v>
      </c>
      <c r="U24">
        <v>7.5490000000000004</v>
      </c>
      <c r="V24" s="3">
        <v>95141</v>
      </c>
      <c r="W24">
        <v>0.53300000000000003</v>
      </c>
      <c r="X24" t="s">
        <v>14</v>
      </c>
      <c r="Y24" t="s">
        <v>14</v>
      </c>
      <c r="Z24" t="s">
        <v>14</v>
      </c>
      <c r="AA24" t="s">
        <v>14</v>
      </c>
      <c r="AC24">
        <v>1</v>
      </c>
      <c r="AE24">
        <v>21</v>
      </c>
      <c r="AF24" s="6"/>
      <c r="AG24" s="13">
        <f t="shared" si="1"/>
        <v>0.53300000000000003</v>
      </c>
    </row>
    <row r="25" spans="1:33" x14ac:dyDescent="0.35">
      <c r="A25">
        <v>22</v>
      </c>
      <c r="B25" t="s">
        <v>84</v>
      </c>
      <c r="C25" s="2">
        <v>44903.506828703707</v>
      </c>
      <c r="D25" t="s">
        <v>85</v>
      </c>
      <c r="E25" t="s">
        <v>13</v>
      </c>
      <c r="F25">
        <v>1</v>
      </c>
      <c r="G25">
        <v>2.9980000000000002</v>
      </c>
      <c r="H25" s="3">
        <v>18194897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O25">
        <v>22</v>
      </c>
      <c r="P25" t="s">
        <v>84</v>
      </c>
      <c r="Q25" s="2">
        <v>44903.506828703707</v>
      </c>
      <c r="R25" t="s">
        <v>85</v>
      </c>
      <c r="S25" t="s">
        <v>13</v>
      </c>
      <c r="T25">
        <v>1</v>
      </c>
      <c r="U25">
        <v>7.5549999999999997</v>
      </c>
      <c r="V25" s="3">
        <v>46615</v>
      </c>
      <c r="W25">
        <v>0.26100000000000001</v>
      </c>
      <c r="X25" t="s">
        <v>14</v>
      </c>
      <c r="Y25" t="s">
        <v>14</v>
      </c>
      <c r="Z25" t="s">
        <v>14</v>
      </c>
      <c r="AA25" t="s">
        <v>14</v>
      </c>
      <c r="AC25">
        <v>1</v>
      </c>
      <c r="AE25">
        <v>22</v>
      </c>
      <c r="AF25" s="6"/>
      <c r="AG25" s="13">
        <f t="shared" si="1"/>
        <v>0.26100000000000001</v>
      </c>
    </row>
    <row r="26" spans="1:33" x14ac:dyDescent="0.35">
      <c r="A26">
        <v>23</v>
      </c>
      <c r="B26" t="s">
        <v>86</v>
      </c>
      <c r="C26" s="2">
        <v>44903.516226851854</v>
      </c>
      <c r="D26" t="s">
        <v>87</v>
      </c>
      <c r="E26" t="s">
        <v>13</v>
      </c>
      <c r="F26">
        <v>1</v>
      </c>
      <c r="G26">
        <v>2.9950000000000001</v>
      </c>
      <c r="H26" s="3">
        <v>18294316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O26">
        <v>23</v>
      </c>
      <c r="P26" t="s">
        <v>86</v>
      </c>
      <c r="Q26" s="2">
        <v>44903.516226851854</v>
      </c>
      <c r="R26" t="s">
        <v>87</v>
      </c>
      <c r="S26" t="s">
        <v>13</v>
      </c>
      <c r="T26">
        <v>1</v>
      </c>
      <c r="U26">
        <v>7.5529999999999999</v>
      </c>
      <c r="V26" s="3">
        <v>62816</v>
      </c>
      <c r="W26">
        <v>0.35099999999999998</v>
      </c>
      <c r="X26" t="s">
        <v>14</v>
      </c>
      <c r="Y26" t="s">
        <v>14</v>
      </c>
      <c r="Z26" t="s">
        <v>14</v>
      </c>
      <c r="AA26" t="s">
        <v>14</v>
      </c>
      <c r="AC26">
        <v>1</v>
      </c>
      <c r="AE26">
        <v>23</v>
      </c>
      <c r="AF26" s="6"/>
      <c r="AG26" s="13">
        <f t="shared" si="1"/>
        <v>0.35099999999999998</v>
      </c>
    </row>
    <row r="27" spans="1:33" x14ac:dyDescent="0.35">
      <c r="A27">
        <v>24</v>
      </c>
      <c r="B27" t="s">
        <v>88</v>
      </c>
      <c r="C27" s="2">
        <v>44903.525613425925</v>
      </c>
      <c r="D27" t="s">
        <v>89</v>
      </c>
      <c r="E27" t="s">
        <v>13</v>
      </c>
      <c r="F27">
        <v>1</v>
      </c>
      <c r="G27">
        <v>3.0049999999999999</v>
      </c>
      <c r="H27" s="3">
        <v>17649861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O27">
        <v>24</v>
      </c>
      <c r="P27" t="s">
        <v>88</v>
      </c>
      <c r="Q27" s="2">
        <v>44903.525613425925</v>
      </c>
      <c r="R27" t="s">
        <v>89</v>
      </c>
      <c r="S27" t="s">
        <v>13</v>
      </c>
      <c r="T27">
        <v>1</v>
      </c>
      <c r="U27">
        <v>7.5469999999999997</v>
      </c>
      <c r="V27" s="3">
        <v>49528</v>
      </c>
      <c r="W27">
        <v>0.27700000000000002</v>
      </c>
      <c r="X27" t="s">
        <v>14</v>
      </c>
      <c r="Y27" t="s">
        <v>14</v>
      </c>
      <c r="Z27" t="s">
        <v>14</v>
      </c>
      <c r="AA27" t="s">
        <v>14</v>
      </c>
      <c r="AC27">
        <v>1</v>
      </c>
      <c r="AE27">
        <v>24</v>
      </c>
      <c r="AF27" s="6"/>
      <c r="AG27" s="13">
        <f t="shared" si="1"/>
        <v>0.27700000000000002</v>
      </c>
    </row>
    <row r="28" spans="1:33" x14ac:dyDescent="0.35">
      <c r="A28">
        <v>25</v>
      </c>
      <c r="B28" t="s">
        <v>90</v>
      </c>
      <c r="C28" s="2">
        <v>44903.53502314815</v>
      </c>
      <c r="D28" t="s">
        <v>91</v>
      </c>
      <c r="E28" t="s">
        <v>13</v>
      </c>
      <c r="F28">
        <v>1</v>
      </c>
      <c r="G28">
        <v>2.9929999999999999</v>
      </c>
      <c r="H28" s="3">
        <v>17728821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25</v>
      </c>
      <c r="P28" t="s">
        <v>90</v>
      </c>
      <c r="Q28" s="2">
        <v>44903.53502314815</v>
      </c>
      <c r="R28" t="s">
        <v>91</v>
      </c>
      <c r="S28" t="s">
        <v>13</v>
      </c>
      <c r="T28">
        <v>1</v>
      </c>
      <c r="U28">
        <v>7.5449999999999999</v>
      </c>
      <c r="V28" s="3">
        <v>109481</v>
      </c>
      <c r="W28">
        <v>0.61299999999999999</v>
      </c>
      <c r="X28" t="s">
        <v>14</v>
      </c>
      <c r="Y28" t="s">
        <v>14</v>
      </c>
      <c r="Z28" t="s">
        <v>14</v>
      </c>
      <c r="AA28" t="s">
        <v>14</v>
      </c>
      <c r="AC28">
        <v>1</v>
      </c>
      <c r="AE28">
        <v>25</v>
      </c>
      <c r="AF28" s="6"/>
      <c r="AG28" s="13">
        <f t="shared" si="1"/>
        <v>0.61299999999999999</v>
      </c>
    </row>
    <row r="29" spans="1:33" x14ac:dyDescent="0.35">
      <c r="A29">
        <v>26</v>
      </c>
      <c r="B29" t="s">
        <v>92</v>
      </c>
      <c r="C29" s="2">
        <v>44903.544421296298</v>
      </c>
      <c r="D29" t="s">
        <v>93</v>
      </c>
      <c r="E29" t="s">
        <v>13</v>
      </c>
      <c r="F29">
        <v>1</v>
      </c>
      <c r="G29">
        <v>2.9940000000000002</v>
      </c>
      <c r="H29" s="3">
        <v>18106496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26</v>
      </c>
      <c r="P29" t="s">
        <v>92</v>
      </c>
      <c r="Q29" s="2">
        <v>44903.544421296298</v>
      </c>
      <c r="R29" t="s">
        <v>93</v>
      </c>
      <c r="S29" t="s">
        <v>13</v>
      </c>
      <c r="T29">
        <v>1</v>
      </c>
      <c r="U29">
        <v>7.548</v>
      </c>
      <c r="V29" s="3">
        <v>70406</v>
      </c>
      <c r="W29">
        <v>0.39400000000000002</v>
      </c>
      <c r="X29" t="s">
        <v>14</v>
      </c>
      <c r="Y29" t="s">
        <v>14</v>
      </c>
      <c r="Z29" t="s">
        <v>14</v>
      </c>
      <c r="AA29" t="s">
        <v>14</v>
      </c>
      <c r="AC29">
        <v>1</v>
      </c>
      <c r="AE29">
        <v>26</v>
      </c>
      <c r="AF29" s="6"/>
      <c r="AG29" s="13">
        <f t="shared" si="1"/>
        <v>0.39400000000000002</v>
      </c>
    </row>
    <row r="30" spans="1:33" x14ac:dyDescent="0.35">
      <c r="A30">
        <v>27</v>
      </c>
      <c r="B30" t="s">
        <v>94</v>
      </c>
      <c r="C30" s="2">
        <v>44903.553807870368</v>
      </c>
      <c r="D30" t="s">
        <v>95</v>
      </c>
      <c r="E30" t="s">
        <v>13</v>
      </c>
      <c r="F30">
        <v>1</v>
      </c>
      <c r="G30">
        <v>3.0030000000000001</v>
      </c>
      <c r="H30" s="3">
        <v>18223074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O30">
        <v>27</v>
      </c>
      <c r="P30" t="s">
        <v>94</v>
      </c>
      <c r="Q30" s="2">
        <v>44903.553807870368</v>
      </c>
      <c r="R30" t="s">
        <v>95</v>
      </c>
      <c r="S30" t="s">
        <v>13</v>
      </c>
      <c r="T30">
        <v>1</v>
      </c>
      <c r="U30">
        <v>7.5510000000000002</v>
      </c>
      <c r="V30" s="3">
        <v>57449</v>
      </c>
      <c r="W30">
        <v>0.32100000000000001</v>
      </c>
      <c r="X30" t="s">
        <v>14</v>
      </c>
      <c r="Y30" t="s">
        <v>14</v>
      </c>
      <c r="Z30" t="s">
        <v>14</v>
      </c>
      <c r="AA30" t="s">
        <v>14</v>
      </c>
      <c r="AC30">
        <v>1</v>
      </c>
      <c r="AE30">
        <v>27</v>
      </c>
      <c r="AF30" s="6"/>
      <c r="AG30" s="13">
        <f t="shared" si="1"/>
        <v>0.32100000000000001</v>
      </c>
    </row>
    <row r="31" spans="1:33" x14ac:dyDescent="0.35">
      <c r="A31">
        <v>28</v>
      </c>
      <c r="B31" t="s">
        <v>96</v>
      </c>
      <c r="C31" s="2">
        <v>44903.563206018516</v>
      </c>
      <c r="D31" t="s">
        <v>97</v>
      </c>
      <c r="E31" t="s">
        <v>13</v>
      </c>
      <c r="F31">
        <v>1</v>
      </c>
      <c r="G31">
        <v>3.0030000000000001</v>
      </c>
      <c r="H31" s="3">
        <v>18290757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28</v>
      </c>
      <c r="P31" t="s">
        <v>96</v>
      </c>
      <c r="Q31" s="2">
        <v>44903.563206018516</v>
      </c>
      <c r="R31" t="s">
        <v>97</v>
      </c>
      <c r="S31" t="s">
        <v>13</v>
      </c>
      <c r="T31">
        <v>1</v>
      </c>
      <c r="U31">
        <v>7.5549999999999997</v>
      </c>
      <c r="V31" s="3">
        <v>97551</v>
      </c>
      <c r="W31">
        <v>0.54600000000000004</v>
      </c>
      <c r="X31" t="s">
        <v>14</v>
      </c>
      <c r="Y31" t="s">
        <v>14</v>
      </c>
      <c r="Z31" t="s">
        <v>14</v>
      </c>
      <c r="AA31" t="s">
        <v>14</v>
      </c>
      <c r="AC31">
        <v>1</v>
      </c>
      <c r="AE31">
        <v>28</v>
      </c>
      <c r="AF31" s="6"/>
      <c r="AG31" s="13">
        <f t="shared" si="1"/>
        <v>0.54600000000000004</v>
      </c>
    </row>
    <row r="32" spans="1:33" x14ac:dyDescent="0.35">
      <c r="A32">
        <v>29</v>
      </c>
      <c r="B32" t="s">
        <v>98</v>
      </c>
      <c r="C32" s="2">
        <v>44903.572581018518</v>
      </c>
      <c r="D32" t="s">
        <v>99</v>
      </c>
      <c r="E32" t="s">
        <v>13</v>
      </c>
      <c r="F32">
        <v>1</v>
      </c>
      <c r="G32">
        <v>2.9940000000000002</v>
      </c>
      <c r="H32" s="3">
        <v>18234534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29</v>
      </c>
      <c r="P32" t="s">
        <v>98</v>
      </c>
      <c r="Q32" s="2">
        <v>44903.572581018518</v>
      </c>
      <c r="R32" t="s">
        <v>99</v>
      </c>
      <c r="S32" t="s">
        <v>13</v>
      </c>
      <c r="T32">
        <v>1</v>
      </c>
      <c r="U32">
        <v>7.5510000000000002</v>
      </c>
      <c r="V32" s="3">
        <v>47306</v>
      </c>
      <c r="W32">
        <v>0.26500000000000001</v>
      </c>
      <c r="X32" t="s">
        <v>14</v>
      </c>
      <c r="Y32" t="s">
        <v>14</v>
      </c>
      <c r="Z32" t="s">
        <v>14</v>
      </c>
      <c r="AA32" t="s">
        <v>14</v>
      </c>
      <c r="AC32">
        <v>1</v>
      </c>
      <c r="AE32">
        <v>29</v>
      </c>
      <c r="AF32" s="6"/>
      <c r="AG32" s="13">
        <f t="shared" si="1"/>
        <v>0.26500000000000001</v>
      </c>
    </row>
    <row r="33" spans="1:33" x14ac:dyDescent="0.35">
      <c r="A33">
        <v>30</v>
      </c>
      <c r="B33" t="s">
        <v>100</v>
      </c>
      <c r="C33" s="2">
        <v>44903.581956018519</v>
      </c>
      <c r="D33" t="s">
        <v>101</v>
      </c>
      <c r="E33" t="s">
        <v>13</v>
      </c>
      <c r="F33">
        <v>1</v>
      </c>
      <c r="G33">
        <v>3.0019999999999998</v>
      </c>
      <c r="H33" s="3">
        <v>18295369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O33">
        <v>30</v>
      </c>
      <c r="P33" t="s">
        <v>100</v>
      </c>
      <c r="Q33" s="2">
        <v>44903.581956018519</v>
      </c>
      <c r="R33" t="s">
        <v>101</v>
      </c>
      <c r="S33" t="s">
        <v>13</v>
      </c>
      <c r="T33">
        <v>1</v>
      </c>
      <c r="U33">
        <v>7.5490000000000004</v>
      </c>
      <c r="V33" s="3">
        <v>82834</v>
      </c>
      <c r="W33">
        <v>0.46400000000000002</v>
      </c>
      <c r="X33" t="s">
        <v>14</v>
      </c>
      <c r="Y33" t="s">
        <v>14</v>
      </c>
      <c r="Z33" t="s">
        <v>14</v>
      </c>
      <c r="AA33" t="s">
        <v>14</v>
      </c>
      <c r="AC33">
        <v>1</v>
      </c>
      <c r="AE33">
        <v>30</v>
      </c>
      <c r="AF33" s="6"/>
      <c r="AG33" s="13">
        <f t="shared" si="1"/>
        <v>0.46400000000000002</v>
      </c>
    </row>
    <row r="34" spans="1:33" x14ac:dyDescent="0.35">
      <c r="A34">
        <v>31</v>
      </c>
      <c r="B34" t="s">
        <v>102</v>
      </c>
      <c r="C34" s="2">
        <v>44903.591319444444</v>
      </c>
      <c r="D34" t="s">
        <v>103</v>
      </c>
      <c r="E34" t="s">
        <v>13</v>
      </c>
      <c r="F34">
        <v>1</v>
      </c>
      <c r="G34">
        <v>3.0049999999999999</v>
      </c>
      <c r="H34" s="3">
        <v>18038958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O34">
        <v>31</v>
      </c>
      <c r="P34" t="s">
        <v>102</v>
      </c>
      <c r="Q34" s="2">
        <v>44903.591319444444</v>
      </c>
      <c r="R34" t="s">
        <v>103</v>
      </c>
      <c r="S34" t="s">
        <v>13</v>
      </c>
      <c r="T34">
        <v>1</v>
      </c>
      <c r="U34">
        <v>7.5519999999999996</v>
      </c>
      <c r="V34" s="3">
        <v>200668</v>
      </c>
      <c r="W34">
        <v>1.125</v>
      </c>
      <c r="X34" t="s">
        <v>14</v>
      </c>
      <c r="Y34" t="s">
        <v>14</v>
      </c>
      <c r="Z34" t="s">
        <v>14</v>
      </c>
      <c r="AA34" t="s">
        <v>14</v>
      </c>
      <c r="AC34">
        <v>1</v>
      </c>
      <c r="AE34">
        <v>31</v>
      </c>
      <c r="AF34" s="6"/>
      <c r="AG34" s="13">
        <f t="shared" si="1"/>
        <v>1.125</v>
      </c>
    </row>
    <row r="35" spans="1:33" x14ac:dyDescent="0.35">
      <c r="A35">
        <v>32</v>
      </c>
      <c r="B35" t="s">
        <v>104</v>
      </c>
      <c r="C35" s="2">
        <v>44903.600694444445</v>
      </c>
      <c r="D35" t="s">
        <v>105</v>
      </c>
      <c r="E35" t="s">
        <v>13</v>
      </c>
      <c r="F35">
        <v>1</v>
      </c>
      <c r="G35">
        <v>2.9950000000000001</v>
      </c>
      <c r="H35" s="3">
        <v>18244780</v>
      </c>
      <c r="I35">
        <v>0</v>
      </c>
      <c r="J35" t="s">
        <v>14</v>
      </c>
      <c r="K35" t="s">
        <v>14</v>
      </c>
      <c r="L35" t="s">
        <v>14</v>
      </c>
      <c r="M35" t="s">
        <v>14</v>
      </c>
      <c r="O35">
        <v>32</v>
      </c>
      <c r="P35" t="s">
        <v>104</v>
      </c>
      <c r="Q35" s="2">
        <v>44903.600694444445</v>
      </c>
      <c r="R35" t="s">
        <v>105</v>
      </c>
      <c r="S35" t="s">
        <v>13</v>
      </c>
      <c r="T35">
        <v>1</v>
      </c>
      <c r="U35">
        <v>7.5519999999999996</v>
      </c>
      <c r="V35" s="3">
        <v>105916</v>
      </c>
      <c r="W35">
        <v>0.59299999999999997</v>
      </c>
      <c r="X35" t="s">
        <v>14</v>
      </c>
      <c r="Y35" t="s">
        <v>14</v>
      </c>
      <c r="Z35" t="s">
        <v>14</v>
      </c>
      <c r="AA35" t="s">
        <v>14</v>
      </c>
      <c r="AC35">
        <v>1</v>
      </c>
      <c r="AE35">
        <v>32</v>
      </c>
      <c r="AF35" s="6"/>
      <c r="AG35" s="13">
        <f t="shared" si="1"/>
        <v>0.59299999999999997</v>
      </c>
    </row>
    <row r="36" spans="1:33" x14ac:dyDescent="0.35">
      <c r="A36">
        <v>33</v>
      </c>
      <c r="B36" t="s">
        <v>106</v>
      </c>
      <c r="C36" s="2">
        <v>44903.610046296293</v>
      </c>
      <c r="D36" t="s">
        <v>107</v>
      </c>
      <c r="E36" t="s">
        <v>13</v>
      </c>
      <c r="F36">
        <v>1</v>
      </c>
      <c r="G36">
        <v>2.9940000000000002</v>
      </c>
      <c r="H36" s="3">
        <v>17950576</v>
      </c>
      <c r="I36">
        <v>0</v>
      </c>
      <c r="J36" t="s">
        <v>14</v>
      </c>
      <c r="K36" t="s">
        <v>14</v>
      </c>
      <c r="L36" t="s">
        <v>14</v>
      </c>
      <c r="M36" t="s">
        <v>14</v>
      </c>
      <c r="O36">
        <v>33</v>
      </c>
      <c r="P36" t="s">
        <v>106</v>
      </c>
      <c r="Q36" s="2">
        <v>44903.610046296293</v>
      </c>
      <c r="R36" t="s">
        <v>107</v>
      </c>
      <c r="S36" t="s">
        <v>13</v>
      </c>
      <c r="T36">
        <v>1</v>
      </c>
      <c r="U36">
        <v>7.5490000000000004</v>
      </c>
      <c r="V36" s="3">
        <v>56768</v>
      </c>
      <c r="W36">
        <v>0.318</v>
      </c>
      <c r="X36" t="s">
        <v>14</v>
      </c>
      <c r="Y36" t="s">
        <v>14</v>
      </c>
      <c r="Z36" t="s">
        <v>14</v>
      </c>
      <c r="AA36" t="s">
        <v>14</v>
      </c>
      <c r="AC36">
        <v>1</v>
      </c>
      <c r="AE36">
        <v>33</v>
      </c>
      <c r="AF36" s="6"/>
      <c r="AG36" s="13">
        <f t="shared" si="1"/>
        <v>0.318</v>
      </c>
    </row>
    <row r="37" spans="1:33" x14ac:dyDescent="0.35">
      <c r="A37">
        <v>34</v>
      </c>
      <c r="B37" t="s">
        <v>108</v>
      </c>
      <c r="C37" s="2">
        <v>44903.619444444441</v>
      </c>
      <c r="D37" t="s">
        <v>109</v>
      </c>
      <c r="E37" t="s">
        <v>13</v>
      </c>
      <c r="F37">
        <v>1</v>
      </c>
      <c r="G37">
        <v>2.9969999999999999</v>
      </c>
      <c r="H37" s="3">
        <v>18018234</v>
      </c>
      <c r="I37">
        <v>0</v>
      </c>
      <c r="J37" t="s">
        <v>14</v>
      </c>
      <c r="K37" t="s">
        <v>14</v>
      </c>
      <c r="L37" t="s">
        <v>14</v>
      </c>
      <c r="M37" t="s">
        <v>14</v>
      </c>
      <c r="O37">
        <v>34</v>
      </c>
      <c r="P37" t="s">
        <v>108</v>
      </c>
      <c r="Q37" s="2">
        <v>44903.619444444441</v>
      </c>
      <c r="R37" t="s">
        <v>109</v>
      </c>
      <c r="S37" t="s">
        <v>13</v>
      </c>
      <c r="T37">
        <v>1</v>
      </c>
      <c r="U37">
        <v>7.5570000000000004</v>
      </c>
      <c r="V37" s="3">
        <v>53720</v>
      </c>
      <c r="W37">
        <v>0.3</v>
      </c>
      <c r="X37" t="s">
        <v>14</v>
      </c>
      <c r="Y37" t="s">
        <v>14</v>
      </c>
      <c r="Z37" t="s">
        <v>14</v>
      </c>
      <c r="AA37" t="s">
        <v>14</v>
      </c>
      <c r="AC37">
        <v>1</v>
      </c>
      <c r="AE37">
        <v>34</v>
      </c>
      <c r="AF37" s="6"/>
      <c r="AG37" s="13">
        <f t="shared" si="1"/>
        <v>0.3</v>
      </c>
    </row>
    <row r="38" spans="1:33" x14ac:dyDescent="0.35">
      <c r="A38">
        <v>35</v>
      </c>
      <c r="B38" t="s">
        <v>110</v>
      </c>
      <c r="C38" s="2">
        <v>44903.628796296296</v>
      </c>
      <c r="D38" t="s">
        <v>111</v>
      </c>
      <c r="E38" t="s">
        <v>13</v>
      </c>
      <c r="F38">
        <v>1</v>
      </c>
      <c r="G38">
        <v>2.996</v>
      </c>
      <c r="H38" s="3">
        <v>18375532</v>
      </c>
      <c r="I38">
        <v>0</v>
      </c>
      <c r="J38" t="s">
        <v>14</v>
      </c>
      <c r="K38" t="s">
        <v>14</v>
      </c>
      <c r="L38" t="s">
        <v>14</v>
      </c>
      <c r="M38" t="s">
        <v>14</v>
      </c>
      <c r="O38">
        <v>35</v>
      </c>
      <c r="P38" t="s">
        <v>110</v>
      </c>
      <c r="Q38" s="2">
        <v>44903.628796296296</v>
      </c>
      <c r="R38" t="s">
        <v>111</v>
      </c>
      <c r="S38" t="s">
        <v>13</v>
      </c>
      <c r="T38">
        <v>1</v>
      </c>
      <c r="U38">
        <v>7.5410000000000004</v>
      </c>
      <c r="V38" s="3">
        <v>47998</v>
      </c>
      <c r="W38">
        <v>0.26800000000000002</v>
      </c>
      <c r="X38" t="s">
        <v>14</v>
      </c>
      <c r="Y38" t="s">
        <v>14</v>
      </c>
      <c r="Z38" t="s">
        <v>14</v>
      </c>
      <c r="AA38" t="s">
        <v>14</v>
      </c>
      <c r="AC38">
        <v>1</v>
      </c>
      <c r="AE38">
        <v>35</v>
      </c>
      <c r="AF38" s="6"/>
      <c r="AG38" s="13">
        <f t="shared" si="1"/>
        <v>0.26800000000000002</v>
      </c>
    </row>
    <row r="39" spans="1:33" x14ac:dyDescent="0.35">
      <c r="A39">
        <v>36</v>
      </c>
      <c r="B39" t="s">
        <v>112</v>
      </c>
      <c r="C39" s="2">
        <v>44903.63821759259</v>
      </c>
      <c r="D39" t="s">
        <v>113</v>
      </c>
      <c r="E39" t="s">
        <v>13</v>
      </c>
      <c r="F39">
        <v>1</v>
      </c>
      <c r="G39">
        <v>2.9940000000000002</v>
      </c>
      <c r="H39" s="3">
        <v>18743255</v>
      </c>
      <c r="I39">
        <v>0</v>
      </c>
      <c r="J39" t="s">
        <v>14</v>
      </c>
      <c r="K39" t="s">
        <v>14</v>
      </c>
      <c r="L39" t="s">
        <v>14</v>
      </c>
      <c r="M39" t="s">
        <v>14</v>
      </c>
      <c r="O39">
        <v>36</v>
      </c>
      <c r="P39" t="s">
        <v>112</v>
      </c>
      <c r="Q39" s="2">
        <v>44903.63821759259</v>
      </c>
      <c r="R39" t="s">
        <v>113</v>
      </c>
      <c r="S39" t="s">
        <v>13</v>
      </c>
      <c r="T39">
        <v>1</v>
      </c>
      <c r="U39">
        <v>7.5590000000000002</v>
      </c>
      <c r="V39" s="3">
        <v>63031</v>
      </c>
      <c r="W39">
        <v>0.35299999999999998</v>
      </c>
      <c r="X39" t="s">
        <v>14</v>
      </c>
      <c r="Y39" t="s">
        <v>14</v>
      </c>
      <c r="Z39" t="s">
        <v>14</v>
      </c>
      <c r="AA39" t="s">
        <v>14</v>
      </c>
      <c r="AC39">
        <v>1</v>
      </c>
      <c r="AE39">
        <v>36</v>
      </c>
      <c r="AF39" s="6"/>
      <c r="AG39" s="13">
        <f t="shared" si="1"/>
        <v>0.35299999999999998</v>
      </c>
    </row>
    <row r="40" spans="1:33" x14ac:dyDescent="0.35">
      <c r="A40">
        <v>37</v>
      </c>
      <c r="B40" t="s">
        <v>114</v>
      </c>
      <c r="C40" s="2">
        <v>44903.647581018522</v>
      </c>
      <c r="D40" t="s">
        <v>115</v>
      </c>
      <c r="E40" t="s">
        <v>13</v>
      </c>
      <c r="F40">
        <v>1</v>
      </c>
      <c r="G40">
        <v>2.9990000000000001</v>
      </c>
      <c r="H40" s="3">
        <v>23835207</v>
      </c>
      <c r="I40">
        <v>0</v>
      </c>
      <c r="J40" t="s">
        <v>14</v>
      </c>
      <c r="K40" t="s">
        <v>14</v>
      </c>
      <c r="L40" t="s">
        <v>14</v>
      </c>
      <c r="M40" t="s">
        <v>14</v>
      </c>
      <c r="O40">
        <v>37</v>
      </c>
      <c r="P40" t="s">
        <v>114</v>
      </c>
      <c r="Q40" s="2">
        <v>44903.647581018522</v>
      </c>
      <c r="R40" t="s">
        <v>115</v>
      </c>
      <c r="S40" t="s">
        <v>13</v>
      </c>
      <c r="T40">
        <v>1</v>
      </c>
      <c r="U40">
        <v>7.5490000000000004</v>
      </c>
      <c r="V40" s="3">
        <v>70459</v>
      </c>
      <c r="W40">
        <v>0.39400000000000002</v>
      </c>
      <c r="X40" t="s">
        <v>14</v>
      </c>
      <c r="Y40" t="s">
        <v>14</v>
      </c>
      <c r="Z40" t="s">
        <v>14</v>
      </c>
      <c r="AA40" t="s">
        <v>14</v>
      </c>
      <c r="AC40">
        <v>1</v>
      </c>
      <c r="AE40">
        <v>37</v>
      </c>
      <c r="AF40" s="6"/>
      <c r="AG40" s="13">
        <f t="shared" si="1"/>
        <v>0.39400000000000002</v>
      </c>
    </row>
    <row r="41" spans="1:33" x14ac:dyDescent="0.35">
      <c r="A41">
        <v>38</v>
      </c>
      <c r="B41" t="s">
        <v>116</v>
      </c>
      <c r="C41" s="2">
        <v>44903.656990740739</v>
      </c>
      <c r="D41" t="s">
        <v>117</v>
      </c>
      <c r="E41" t="s">
        <v>13</v>
      </c>
      <c r="F41">
        <v>1</v>
      </c>
      <c r="G41">
        <v>2.9980000000000002</v>
      </c>
      <c r="H41" s="3">
        <v>18085874</v>
      </c>
      <c r="I41">
        <v>0</v>
      </c>
      <c r="J41" t="s">
        <v>14</v>
      </c>
      <c r="K41" t="s">
        <v>14</v>
      </c>
      <c r="L41" t="s">
        <v>14</v>
      </c>
      <c r="M41" t="s">
        <v>14</v>
      </c>
      <c r="O41">
        <v>38</v>
      </c>
      <c r="P41" t="s">
        <v>116</v>
      </c>
      <c r="Q41" s="2">
        <v>44903.656990740739</v>
      </c>
      <c r="R41" t="s">
        <v>117</v>
      </c>
      <c r="S41" t="s">
        <v>13</v>
      </c>
      <c r="T41">
        <v>1</v>
      </c>
      <c r="U41">
        <v>7.5519999999999996</v>
      </c>
      <c r="V41" s="3">
        <v>116943</v>
      </c>
      <c r="W41">
        <v>0.65500000000000003</v>
      </c>
      <c r="X41" t="s">
        <v>14</v>
      </c>
      <c r="Y41" t="s">
        <v>14</v>
      </c>
      <c r="Z41" t="s">
        <v>14</v>
      </c>
      <c r="AA41" t="s">
        <v>14</v>
      </c>
      <c r="AC41">
        <v>1</v>
      </c>
      <c r="AE41">
        <v>38</v>
      </c>
      <c r="AF41" s="6"/>
      <c r="AG41" s="13">
        <f t="shared" si="1"/>
        <v>0.65500000000000003</v>
      </c>
    </row>
    <row r="42" spans="1:33" x14ac:dyDescent="0.35">
      <c r="A42">
        <v>39</v>
      </c>
      <c r="B42" t="s">
        <v>118</v>
      </c>
      <c r="C42" s="2">
        <v>44903.666365740741</v>
      </c>
      <c r="D42" t="s">
        <v>119</v>
      </c>
      <c r="E42" t="s">
        <v>13</v>
      </c>
      <c r="F42">
        <v>1</v>
      </c>
      <c r="G42">
        <v>3.0049999999999999</v>
      </c>
      <c r="H42" s="3">
        <v>18485327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39</v>
      </c>
      <c r="P42" t="s">
        <v>118</v>
      </c>
      <c r="Q42" s="2">
        <v>44903.666365740741</v>
      </c>
      <c r="R42" t="s">
        <v>119</v>
      </c>
      <c r="S42" t="s">
        <v>13</v>
      </c>
      <c r="T42">
        <v>1</v>
      </c>
      <c r="U42">
        <v>7.5510000000000002</v>
      </c>
      <c r="V42" s="3">
        <v>65573</v>
      </c>
      <c r="W42">
        <v>0.36699999999999999</v>
      </c>
      <c r="X42" t="s">
        <v>14</v>
      </c>
      <c r="Y42" t="s">
        <v>14</v>
      </c>
      <c r="Z42" t="s">
        <v>14</v>
      </c>
      <c r="AA42" t="s">
        <v>14</v>
      </c>
      <c r="AC42">
        <v>1</v>
      </c>
      <c r="AE42">
        <v>39</v>
      </c>
      <c r="AF42" s="6"/>
      <c r="AG42" s="13">
        <f t="shared" si="1"/>
        <v>0.36699999999999999</v>
      </c>
    </row>
    <row r="43" spans="1:33" x14ac:dyDescent="0.35">
      <c r="A43">
        <v>40</v>
      </c>
      <c r="B43" t="s">
        <v>120</v>
      </c>
      <c r="C43" s="2">
        <v>44903.675729166665</v>
      </c>
      <c r="D43" t="s">
        <v>121</v>
      </c>
      <c r="E43" t="s">
        <v>13</v>
      </c>
      <c r="F43">
        <v>1</v>
      </c>
      <c r="G43">
        <v>3.0059999999999998</v>
      </c>
      <c r="H43" s="3">
        <v>18307569</v>
      </c>
      <c r="I43">
        <v>0</v>
      </c>
      <c r="J43" t="s">
        <v>14</v>
      </c>
      <c r="K43" t="s">
        <v>14</v>
      </c>
      <c r="L43" t="s">
        <v>14</v>
      </c>
      <c r="M43" t="s">
        <v>14</v>
      </c>
      <c r="O43">
        <v>40</v>
      </c>
      <c r="P43" t="s">
        <v>120</v>
      </c>
      <c r="Q43" s="2">
        <v>44903.675729166665</v>
      </c>
      <c r="R43" t="s">
        <v>121</v>
      </c>
      <c r="S43" t="s">
        <v>13</v>
      </c>
      <c r="T43">
        <v>1</v>
      </c>
      <c r="U43">
        <v>7.5410000000000004</v>
      </c>
      <c r="V43" s="3">
        <v>52453</v>
      </c>
      <c r="W43">
        <v>0.29299999999999998</v>
      </c>
      <c r="X43" t="s">
        <v>14</v>
      </c>
      <c r="Y43" t="s">
        <v>14</v>
      </c>
      <c r="Z43" t="s">
        <v>14</v>
      </c>
      <c r="AA43" t="s">
        <v>14</v>
      </c>
      <c r="AC43">
        <v>1</v>
      </c>
      <c r="AE43">
        <v>40</v>
      </c>
      <c r="AF43" s="6"/>
      <c r="AG43" s="13">
        <f t="shared" si="1"/>
        <v>0.29299999999999998</v>
      </c>
    </row>
    <row r="44" spans="1:33" x14ac:dyDescent="0.35">
      <c r="A44">
        <v>41</v>
      </c>
      <c r="B44" t="s">
        <v>122</v>
      </c>
      <c r="C44" s="2">
        <v>44903.685081018521</v>
      </c>
      <c r="D44" t="s">
        <v>123</v>
      </c>
      <c r="E44" t="s">
        <v>13</v>
      </c>
      <c r="F44">
        <v>1</v>
      </c>
      <c r="G44">
        <v>3.0049999999999999</v>
      </c>
      <c r="H44" s="3">
        <v>18401038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O44">
        <v>41</v>
      </c>
      <c r="P44" t="s">
        <v>122</v>
      </c>
      <c r="Q44" s="2">
        <v>44903.685081018521</v>
      </c>
      <c r="R44" t="s">
        <v>123</v>
      </c>
      <c r="S44" t="s">
        <v>13</v>
      </c>
      <c r="T44">
        <v>1</v>
      </c>
      <c r="U44">
        <v>7.5469999999999997</v>
      </c>
      <c r="V44" s="3">
        <v>114632</v>
      </c>
      <c r="W44">
        <v>0.64200000000000002</v>
      </c>
      <c r="X44" t="s">
        <v>14</v>
      </c>
      <c r="Y44" t="s">
        <v>14</v>
      </c>
      <c r="Z44" t="s">
        <v>14</v>
      </c>
      <c r="AA44" t="s">
        <v>14</v>
      </c>
      <c r="AC44">
        <v>1</v>
      </c>
      <c r="AE44">
        <v>41</v>
      </c>
      <c r="AF44" s="6"/>
      <c r="AG44" s="13">
        <f t="shared" si="1"/>
        <v>0.64200000000000002</v>
      </c>
    </row>
    <row r="45" spans="1:33" x14ac:dyDescent="0.35">
      <c r="A45">
        <v>42</v>
      </c>
      <c r="B45" t="s">
        <v>124</v>
      </c>
      <c r="C45" s="2">
        <v>44903.694479166668</v>
      </c>
      <c r="D45" t="s">
        <v>125</v>
      </c>
      <c r="E45" t="s">
        <v>13</v>
      </c>
      <c r="F45">
        <v>1</v>
      </c>
      <c r="G45">
        <v>3.0110000000000001</v>
      </c>
      <c r="H45" s="3">
        <v>17671881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O45">
        <v>42</v>
      </c>
      <c r="P45" t="s">
        <v>124</v>
      </c>
      <c r="Q45" s="2">
        <v>44903.694479166668</v>
      </c>
      <c r="R45" t="s">
        <v>125</v>
      </c>
      <c r="S45" t="s">
        <v>13</v>
      </c>
      <c r="T45">
        <v>1</v>
      </c>
      <c r="U45">
        <v>7.5549999999999997</v>
      </c>
      <c r="V45" s="3">
        <v>48485</v>
      </c>
      <c r="W45">
        <v>0.27100000000000002</v>
      </c>
      <c r="X45" t="s">
        <v>14</v>
      </c>
      <c r="Y45" t="s">
        <v>14</v>
      </c>
      <c r="Z45" t="s">
        <v>14</v>
      </c>
      <c r="AA45" t="s">
        <v>14</v>
      </c>
      <c r="AC45">
        <v>1</v>
      </c>
      <c r="AE45">
        <v>42</v>
      </c>
      <c r="AF45" s="6"/>
      <c r="AG45" s="13">
        <f t="shared" si="1"/>
        <v>0.27100000000000002</v>
      </c>
    </row>
    <row r="46" spans="1:33" x14ac:dyDescent="0.35">
      <c r="A46">
        <v>43</v>
      </c>
      <c r="B46" t="s">
        <v>126</v>
      </c>
      <c r="C46" s="2">
        <v>44903.703842592593</v>
      </c>
      <c r="D46" t="s">
        <v>127</v>
      </c>
      <c r="E46" t="s">
        <v>13</v>
      </c>
      <c r="F46">
        <v>1</v>
      </c>
      <c r="G46">
        <v>3.0089999999999999</v>
      </c>
      <c r="H46" s="3">
        <v>18050780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43</v>
      </c>
      <c r="P46" t="s">
        <v>126</v>
      </c>
      <c r="Q46" s="2">
        <v>44903.703842592593</v>
      </c>
      <c r="R46" t="s">
        <v>127</v>
      </c>
      <c r="S46" t="s">
        <v>13</v>
      </c>
      <c r="T46">
        <v>1</v>
      </c>
      <c r="U46">
        <v>7.5490000000000004</v>
      </c>
      <c r="V46" s="3">
        <v>114194</v>
      </c>
      <c r="W46">
        <v>0.63900000000000001</v>
      </c>
      <c r="X46" t="s">
        <v>14</v>
      </c>
      <c r="Y46" t="s">
        <v>14</v>
      </c>
      <c r="Z46" t="s">
        <v>14</v>
      </c>
      <c r="AA46" t="s">
        <v>14</v>
      </c>
      <c r="AC46">
        <v>1</v>
      </c>
      <c r="AE46">
        <v>43</v>
      </c>
      <c r="AF46" s="6"/>
      <c r="AG46" s="13">
        <f t="shared" si="1"/>
        <v>0.63900000000000001</v>
      </c>
    </row>
    <row r="47" spans="1:33" x14ac:dyDescent="0.35">
      <c r="A47">
        <v>44</v>
      </c>
      <c r="B47" t="s">
        <v>128</v>
      </c>
      <c r="C47" s="2">
        <v>44903.713252314818</v>
      </c>
      <c r="D47" t="s">
        <v>129</v>
      </c>
      <c r="E47" t="s">
        <v>13</v>
      </c>
      <c r="F47">
        <v>1</v>
      </c>
      <c r="G47">
        <v>2.9990000000000001</v>
      </c>
      <c r="H47" s="3">
        <v>18119086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44</v>
      </c>
      <c r="P47" t="s">
        <v>128</v>
      </c>
      <c r="Q47" s="2">
        <v>44903.713252314818</v>
      </c>
      <c r="R47" t="s">
        <v>129</v>
      </c>
      <c r="S47" t="s">
        <v>13</v>
      </c>
      <c r="T47">
        <v>1</v>
      </c>
      <c r="U47">
        <v>7.5460000000000003</v>
      </c>
      <c r="V47" s="3">
        <v>91385</v>
      </c>
      <c r="W47">
        <v>0.51100000000000001</v>
      </c>
      <c r="X47" t="s">
        <v>14</v>
      </c>
      <c r="Y47" t="s">
        <v>14</v>
      </c>
      <c r="Z47" t="s">
        <v>14</v>
      </c>
      <c r="AA47" t="s">
        <v>14</v>
      </c>
      <c r="AC47">
        <v>1</v>
      </c>
      <c r="AE47">
        <v>44</v>
      </c>
      <c r="AF47" s="6"/>
      <c r="AG47" s="13">
        <f t="shared" si="1"/>
        <v>0.51100000000000001</v>
      </c>
    </row>
    <row r="48" spans="1:33" x14ac:dyDescent="0.35">
      <c r="A48">
        <v>45</v>
      </c>
      <c r="B48" t="s">
        <v>130</v>
      </c>
      <c r="C48" s="2">
        <v>44903.722627314812</v>
      </c>
      <c r="D48" t="s">
        <v>131</v>
      </c>
      <c r="E48" t="s">
        <v>13</v>
      </c>
      <c r="F48">
        <v>1</v>
      </c>
      <c r="G48">
        <v>2.9969999999999999</v>
      </c>
      <c r="H48" s="3">
        <v>18122247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45</v>
      </c>
      <c r="P48" t="s">
        <v>130</v>
      </c>
      <c r="Q48" s="2">
        <v>44903.722627314812</v>
      </c>
      <c r="R48" t="s">
        <v>131</v>
      </c>
      <c r="S48" t="s">
        <v>13</v>
      </c>
      <c r="T48">
        <v>1</v>
      </c>
      <c r="U48">
        <v>7.5490000000000004</v>
      </c>
      <c r="V48" s="3">
        <v>58355</v>
      </c>
      <c r="W48">
        <v>0.32600000000000001</v>
      </c>
      <c r="X48" t="s">
        <v>14</v>
      </c>
      <c r="Y48" t="s">
        <v>14</v>
      </c>
      <c r="Z48" t="s">
        <v>14</v>
      </c>
      <c r="AA48" t="s">
        <v>14</v>
      </c>
      <c r="AC48">
        <v>1</v>
      </c>
      <c r="AE48">
        <v>45</v>
      </c>
      <c r="AF48" s="6"/>
      <c r="AG48" s="13">
        <f t="shared" si="1"/>
        <v>0.32600000000000001</v>
      </c>
    </row>
    <row r="49" spans="1:33" x14ac:dyDescent="0.35">
      <c r="A49">
        <v>46</v>
      </c>
      <c r="B49" t="s">
        <v>132</v>
      </c>
      <c r="C49" s="2">
        <v>44903.73201388889</v>
      </c>
      <c r="D49" t="s">
        <v>133</v>
      </c>
      <c r="E49" t="s">
        <v>13</v>
      </c>
      <c r="F49">
        <v>1</v>
      </c>
      <c r="G49">
        <v>3.0089999999999999</v>
      </c>
      <c r="H49" s="3">
        <v>18153252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O49">
        <v>46</v>
      </c>
      <c r="P49" t="s">
        <v>132</v>
      </c>
      <c r="Q49" s="2">
        <v>44903.73201388889</v>
      </c>
      <c r="R49" t="s">
        <v>133</v>
      </c>
      <c r="S49" t="s">
        <v>13</v>
      </c>
      <c r="T49">
        <v>1</v>
      </c>
      <c r="U49">
        <v>7.5510000000000002</v>
      </c>
      <c r="V49" s="3">
        <v>104714</v>
      </c>
      <c r="W49">
        <v>0.58599999999999997</v>
      </c>
      <c r="X49" t="s">
        <v>14</v>
      </c>
      <c r="Y49" t="s">
        <v>14</v>
      </c>
      <c r="Z49" t="s">
        <v>14</v>
      </c>
      <c r="AA49" t="s">
        <v>14</v>
      </c>
      <c r="AC49">
        <v>1</v>
      </c>
      <c r="AE49">
        <v>46</v>
      </c>
      <c r="AF49" s="6"/>
      <c r="AG49" s="13">
        <f t="shared" si="1"/>
        <v>0.58599999999999997</v>
      </c>
    </row>
    <row r="50" spans="1:33" x14ac:dyDescent="0.35">
      <c r="A50">
        <v>47</v>
      </c>
      <c r="B50" t="s">
        <v>134</v>
      </c>
      <c r="C50" s="2">
        <v>44903.741400462961</v>
      </c>
      <c r="D50" t="s">
        <v>135</v>
      </c>
      <c r="E50" t="s">
        <v>13</v>
      </c>
      <c r="F50">
        <v>1</v>
      </c>
      <c r="G50">
        <v>2.9980000000000002</v>
      </c>
      <c r="H50" s="3">
        <v>17957038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O50">
        <v>47</v>
      </c>
      <c r="P50" t="s">
        <v>134</v>
      </c>
      <c r="Q50" s="2">
        <v>44903.741400462961</v>
      </c>
      <c r="R50" t="s">
        <v>135</v>
      </c>
      <c r="S50" t="s">
        <v>13</v>
      </c>
      <c r="T50">
        <v>1</v>
      </c>
      <c r="U50">
        <v>7.5570000000000004</v>
      </c>
      <c r="V50" s="3">
        <v>59442</v>
      </c>
      <c r="W50">
        <v>0.33200000000000002</v>
      </c>
      <c r="X50" t="s">
        <v>14</v>
      </c>
      <c r="Y50" t="s">
        <v>14</v>
      </c>
      <c r="Z50" t="s">
        <v>14</v>
      </c>
      <c r="AA50" t="s">
        <v>14</v>
      </c>
      <c r="AC50">
        <v>1</v>
      </c>
      <c r="AE50">
        <v>47</v>
      </c>
      <c r="AF50" s="6"/>
      <c r="AG50" s="13">
        <f t="shared" si="1"/>
        <v>0.33200000000000002</v>
      </c>
    </row>
    <row r="51" spans="1:33" x14ac:dyDescent="0.35">
      <c r="A51">
        <v>48</v>
      </c>
      <c r="B51" t="s">
        <v>136</v>
      </c>
      <c r="C51" s="2">
        <v>44903.750787037039</v>
      </c>
      <c r="D51" t="s">
        <v>137</v>
      </c>
      <c r="E51" t="s">
        <v>13</v>
      </c>
      <c r="F51">
        <v>1</v>
      </c>
      <c r="G51">
        <v>3.01</v>
      </c>
      <c r="H51" s="3">
        <v>18440359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O51">
        <v>48</v>
      </c>
      <c r="P51" t="s">
        <v>136</v>
      </c>
      <c r="Q51" s="2">
        <v>44903.750787037039</v>
      </c>
      <c r="R51" t="s">
        <v>137</v>
      </c>
      <c r="S51" t="s">
        <v>13</v>
      </c>
      <c r="T51">
        <v>1</v>
      </c>
      <c r="U51">
        <v>7.55</v>
      </c>
      <c r="V51" s="3">
        <v>64602</v>
      </c>
      <c r="W51">
        <v>0.36099999999999999</v>
      </c>
      <c r="X51" t="s">
        <v>14</v>
      </c>
      <c r="Y51" t="s">
        <v>14</v>
      </c>
      <c r="Z51" t="s">
        <v>14</v>
      </c>
      <c r="AA51" t="s">
        <v>14</v>
      </c>
      <c r="AC51">
        <v>1</v>
      </c>
      <c r="AE51">
        <v>48</v>
      </c>
      <c r="AF51" s="6"/>
      <c r="AG51" s="13">
        <f t="shared" si="1"/>
        <v>0.36099999999999999</v>
      </c>
    </row>
    <row r="52" spans="1:33" x14ac:dyDescent="0.35">
      <c r="A52">
        <v>49</v>
      </c>
      <c r="B52" t="s">
        <v>138</v>
      </c>
      <c r="C52" s="2">
        <v>44903.760150462964</v>
      </c>
      <c r="D52" t="s">
        <v>139</v>
      </c>
      <c r="E52" t="s">
        <v>13</v>
      </c>
      <c r="F52">
        <v>1</v>
      </c>
      <c r="G52">
        <v>3</v>
      </c>
      <c r="H52" s="3">
        <v>17812477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O52">
        <v>49</v>
      </c>
      <c r="P52" t="s">
        <v>138</v>
      </c>
      <c r="Q52" s="2">
        <v>44903.760150462964</v>
      </c>
      <c r="R52" t="s">
        <v>139</v>
      </c>
      <c r="S52" t="s">
        <v>13</v>
      </c>
      <c r="T52">
        <v>1</v>
      </c>
      <c r="U52">
        <v>7.5449999999999999</v>
      </c>
      <c r="V52" s="3">
        <v>59343</v>
      </c>
      <c r="W52">
        <v>0.33200000000000002</v>
      </c>
      <c r="X52" t="s">
        <v>14</v>
      </c>
      <c r="Y52" t="s">
        <v>14</v>
      </c>
      <c r="Z52" t="s">
        <v>14</v>
      </c>
      <c r="AA52" t="s">
        <v>14</v>
      </c>
      <c r="AC52">
        <v>1</v>
      </c>
      <c r="AE52">
        <v>49</v>
      </c>
      <c r="AF52" s="6"/>
      <c r="AG52" s="13">
        <f t="shared" si="1"/>
        <v>0.33200000000000002</v>
      </c>
    </row>
    <row r="53" spans="1:33" x14ac:dyDescent="0.35">
      <c r="A53">
        <v>50</v>
      </c>
      <c r="B53" t="s">
        <v>140</v>
      </c>
      <c r="C53" s="2">
        <v>44903.769537037035</v>
      </c>
      <c r="D53" t="s">
        <v>141</v>
      </c>
      <c r="E53" t="s">
        <v>13</v>
      </c>
      <c r="F53">
        <v>1</v>
      </c>
      <c r="G53">
        <v>3.004</v>
      </c>
      <c r="H53" s="3">
        <v>18240410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O53">
        <v>50</v>
      </c>
      <c r="P53" t="s">
        <v>140</v>
      </c>
      <c r="Q53" s="2">
        <v>44903.769537037035</v>
      </c>
      <c r="R53" t="s">
        <v>141</v>
      </c>
      <c r="S53" t="s">
        <v>13</v>
      </c>
      <c r="T53">
        <v>1</v>
      </c>
      <c r="U53">
        <v>7.5590000000000002</v>
      </c>
      <c r="V53" s="3">
        <v>54073</v>
      </c>
      <c r="W53">
        <v>0.30199999999999999</v>
      </c>
      <c r="X53" t="s">
        <v>14</v>
      </c>
      <c r="Y53" t="s">
        <v>14</v>
      </c>
      <c r="Z53" t="s">
        <v>14</v>
      </c>
      <c r="AA53" t="s">
        <v>14</v>
      </c>
      <c r="AC53">
        <v>1</v>
      </c>
      <c r="AE53">
        <v>50</v>
      </c>
      <c r="AF53" s="6"/>
      <c r="AG53" s="13">
        <f t="shared" si="1"/>
        <v>0.30199999999999999</v>
      </c>
    </row>
    <row r="54" spans="1:33" x14ac:dyDescent="0.35">
      <c r="A54">
        <v>51</v>
      </c>
      <c r="B54" t="s">
        <v>142</v>
      </c>
      <c r="C54" s="2">
        <v>44903.778935185182</v>
      </c>
      <c r="D54" t="s">
        <v>143</v>
      </c>
      <c r="E54" t="s">
        <v>13</v>
      </c>
      <c r="F54">
        <v>1</v>
      </c>
      <c r="G54">
        <v>3.0169999999999999</v>
      </c>
      <c r="H54" s="3">
        <v>18100857</v>
      </c>
      <c r="I54">
        <v>0</v>
      </c>
      <c r="J54" t="s">
        <v>14</v>
      </c>
      <c r="K54" t="s">
        <v>14</v>
      </c>
      <c r="L54" t="s">
        <v>14</v>
      </c>
      <c r="M54" t="s">
        <v>14</v>
      </c>
      <c r="O54">
        <v>51</v>
      </c>
      <c r="P54" t="s">
        <v>142</v>
      </c>
      <c r="Q54" s="2">
        <v>44903.778935185182</v>
      </c>
      <c r="R54" t="s">
        <v>143</v>
      </c>
      <c r="S54" t="s">
        <v>13</v>
      </c>
      <c r="T54">
        <v>1</v>
      </c>
      <c r="U54">
        <v>7.5449999999999999</v>
      </c>
      <c r="V54" s="3">
        <v>64689</v>
      </c>
      <c r="W54">
        <v>0.36199999999999999</v>
      </c>
      <c r="X54" t="s">
        <v>14</v>
      </c>
      <c r="Y54" t="s">
        <v>14</v>
      </c>
      <c r="Z54" t="s">
        <v>14</v>
      </c>
      <c r="AA54" t="s">
        <v>14</v>
      </c>
      <c r="AC54">
        <v>1</v>
      </c>
      <c r="AE54">
        <v>51</v>
      </c>
      <c r="AF54" s="6"/>
      <c r="AG54" s="13">
        <f t="shared" si="1"/>
        <v>0.36199999999999999</v>
      </c>
    </row>
    <row r="55" spans="1:33" x14ac:dyDescent="0.35">
      <c r="A55">
        <v>52</v>
      </c>
      <c r="B55" t="s">
        <v>144</v>
      </c>
      <c r="C55" s="2">
        <v>44903.788287037038</v>
      </c>
      <c r="D55" t="s">
        <v>145</v>
      </c>
      <c r="E55" t="s">
        <v>13</v>
      </c>
      <c r="F55">
        <v>1</v>
      </c>
      <c r="G55">
        <v>3.0070000000000001</v>
      </c>
      <c r="H55" s="3">
        <v>17972146</v>
      </c>
      <c r="I55">
        <v>0</v>
      </c>
      <c r="J55" t="s">
        <v>14</v>
      </c>
      <c r="K55" t="s">
        <v>14</v>
      </c>
      <c r="L55" t="s">
        <v>14</v>
      </c>
      <c r="M55" t="s">
        <v>14</v>
      </c>
      <c r="O55">
        <v>52</v>
      </c>
      <c r="P55" t="s">
        <v>144</v>
      </c>
      <c r="Q55" s="2">
        <v>44903.788287037038</v>
      </c>
      <c r="R55" t="s">
        <v>145</v>
      </c>
      <c r="S55" t="s">
        <v>13</v>
      </c>
      <c r="T55">
        <v>1</v>
      </c>
      <c r="U55">
        <v>7.5490000000000004</v>
      </c>
      <c r="V55" s="3">
        <v>103791</v>
      </c>
      <c r="W55">
        <v>0.58099999999999996</v>
      </c>
      <c r="X55" t="s">
        <v>14</v>
      </c>
      <c r="Y55" t="s">
        <v>14</v>
      </c>
      <c r="Z55" t="s">
        <v>14</v>
      </c>
      <c r="AA55" t="s">
        <v>14</v>
      </c>
      <c r="AC55">
        <v>1</v>
      </c>
      <c r="AE55">
        <v>52</v>
      </c>
      <c r="AF55" s="6"/>
      <c r="AG55" s="13">
        <f t="shared" si="1"/>
        <v>0.58099999999999996</v>
      </c>
    </row>
    <row r="56" spans="1:33" x14ac:dyDescent="0.35">
      <c r="A56">
        <v>53</v>
      </c>
      <c r="B56" t="s">
        <v>146</v>
      </c>
      <c r="C56" s="2">
        <v>44903.797743055555</v>
      </c>
      <c r="D56" t="s">
        <v>147</v>
      </c>
      <c r="E56" t="s">
        <v>13</v>
      </c>
      <c r="F56">
        <v>1</v>
      </c>
      <c r="G56">
        <v>3.0049999999999999</v>
      </c>
      <c r="H56" s="3">
        <v>18119658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53</v>
      </c>
      <c r="P56" t="s">
        <v>146</v>
      </c>
      <c r="Q56" s="2">
        <v>44903.797743055555</v>
      </c>
      <c r="R56" t="s">
        <v>147</v>
      </c>
      <c r="S56" t="s">
        <v>13</v>
      </c>
      <c r="T56">
        <v>1</v>
      </c>
      <c r="U56">
        <v>7.5510000000000002</v>
      </c>
      <c r="V56" s="3">
        <v>90458</v>
      </c>
      <c r="W56">
        <v>0.50600000000000001</v>
      </c>
      <c r="X56" t="s">
        <v>14</v>
      </c>
      <c r="Y56" t="s">
        <v>14</v>
      </c>
      <c r="Z56" t="s">
        <v>14</v>
      </c>
      <c r="AA56" t="s">
        <v>14</v>
      </c>
      <c r="AC56">
        <v>1</v>
      </c>
      <c r="AE56">
        <v>53</v>
      </c>
      <c r="AF56" s="6"/>
      <c r="AG56" s="13">
        <f t="shared" si="1"/>
        <v>0.50600000000000001</v>
      </c>
    </row>
    <row r="57" spans="1:33" x14ac:dyDescent="0.35">
      <c r="A57">
        <v>54</v>
      </c>
      <c r="B57" t="s">
        <v>148</v>
      </c>
      <c r="C57" s="2">
        <v>44903.807118055556</v>
      </c>
      <c r="D57" t="s">
        <v>149</v>
      </c>
      <c r="E57" t="s">
        <v>13</v>
      </c>
      <c r="F57">
        <v>1</v>
      </c>
      <c r="G57">
        <v>3.0030000000000001</v>
      </c>
      <c r="H57" s="3">
        <v>17663105</v>
      </c>
      <c r="I57">
        <v>0</v>
      </c>
      <c r="J57" t="s">
        <v>14</v>
      </c>
      <c r="K57" t="s">
        <v>14</v>
      </c>
      <c r="L57" t="s">
        <v>14</v>
      </c>
      <c r="M57" t="s">
        <v>14</v>
      </c>
      <c r="O57">
        <v>54</v>
      </c>
      <c r="P57" t="s">
        <v>148</v>
      </c>
      <c r="Q57" s="2">
        <v>44903.807118055556</v>
      </c>
      <c r="R57" t="s">
        <v>149</v>
      </c>
      <c r="S57" t="s">
        <v>13</v>
      </c>
      <c r="T57">
        <v>1</v>
      </c>
      <c r="U57">
        <v>7.55</v>
      </c>
      <c r="V57" s="3">
        <v>50937</v>
      </c>
      <c r="W57">
        <v>0.28499999999999998</v>
      </c>
      <c r="X57" t="s">
        <v>14</v>
      </c>
      <c r="Y57" t="s">
        <v>14</v>
      </c>
      <c r="Z57" t="s">
        <v>14</v>
      </c>
      <c r="AA57" t="s">
        <v>14</v>
      </c>
      <c r="AC57">
        <v>1</v>
      </c>
      <c r="AE57">
        <v>54</v>
      </c>
      <c r="AF57" s="6"/>
      <c r="AG57" s="13">
        <f t="shared" si="1"/>
        <v>0.28499999999999998</v>
      </c>
    </row>
    <row r="58" spans="1:33" x14ac:dyDescent="0.35">
      <c r="A58">
        <v>55</v>
      </c>
      <c r="B58" t="s">
        <v>150</v>
      </c>
      <c r="C58" s="2">
        <v>44903.816516203704</v>
      </c>
      <c r="D58" t="s">
        <v>151</v>
      </c>
      <c r="E58" t="s">
        <v>13</v>
      </c>
      <c r="F58">
        <v>1</v>
      </c>
      <c r="G58">
        <v>2.996</v>
      </c>
      <c r="H58" s="3">
        <v>18302013</v>
      </c>
      <c r="I58">
        <v>0</v>
      </c>
      <c r="J58" t="s">
        <v>14</v>
      </c>
      <c r="K58" t="s">
        <v>14</v>
      </c>
      <c r="L58" t="s">
        <v>14</v>
      </c>
      <c r="M58" t="s">
        <v>14</v>
      </c>
      <c r="O58">
        <v>55</v>
      </c>
      <c r="P58" t="s">
        <v>150</v>
      </c>
      <c r="Q58" s="2">
        <v>44903.816516203704</v>
      </c>
      <c r="R58" t="s">
        <v>151</v>
      </c>
      <c r="S58" t="s">
        <v>13</v>
      </c>
      <c r="T58">
        <v>1</v>
      </c>
      <c r="U58">
        <v>7.5510000000000002</v>
      </c>
      <c r="V58" s="3">
        <v>58245</v>
      </c>
      <c r="W58">
        <v>0.32600000000000001</v>
      </c>
      <c r="X58" t="s">
        <v>14</v>
      </c>
      <c r="Y58" t="s">
        <v>14</v>
      </c>
      <c r="Z58" t="s">
        <v>14</v>
      </c>
      <c r="AA58" t="s">
        <v>14</v>
      </c>
      <c r="AC58">
        <v>1</v>
      </c>
      <c r="AE58">
        <v>55</v>
      </c>
      <c r="AF58" s="6"/>
      <c r="AG58" s="13">
        <f t="shared" si="1"/>
        <v>0.32600000000000001</v>
      </c>
    </row>
    <row r="59" spans="1:33" x14ac:dyDescent="0.35">
      <c r="A59">
        <v>56</v>
      </c>
      <c r="B59" t="s">
        <v>152</v>
      </c>
      <c r="C59" s="2">
        <v>44903.825914351852</v>
      </c>
      <c r="D59" t="s">
        <v>153</v>
      </c>
      <c r="E59" t="s">
        <v>13</v>
      </c>
      <c r="F59">
        <v>1</v>
      </c>
      <c r="G59">
        <v>3.0089999999999999</v>
      </c>
      <c r="H59" s="3">
        <v>18077271</v>
      </c>
      <c r="I59">
        <v>0</v>
      </c>
      <c r="J59" t="s">
        <v>14</v>
      </c>
      <c r="K59" t="s">
        <v>14</v>
      </c>
      <c r="L59" t="s">
        <v>14</v>
      </c>
      <c r="M59" t="s">
        <v>14</v>
      </c>
      <c r="O59">
        <v>56</v>
      </c>
      <c r="P59" t="s">
        <v>152</v>
      </c>
      <c r="Q59" s="2">
        <v>44903.825914351852</v>
      </c>
      <c r="R59" t="s">
        <v>153</v>
      </c>
      <c r="S59" t="s">
        <v>13</v>
      </c>
      <c r="T59">
        <v>1</v>
      </c>
      <c r="U59">
        <v>7.5510000000000002</v>
      </c>
      <c r="V59" s="3">
        <v>49795</v>
      </c>
      <c r="W59">
        <v>0.27800000000000002</v>
      </c>
      <c r="X59" t="s">
        <v>14</v>
      </c>
      <c r="Y59" t="s">
        <v>14</v>
      </c>
      <c r="Z59" t="s">
        <v>14</v>
      </c>
      <c r="AA59" t="s">
        <v>14</v>
      </c>
      <c r="AC59">
        <v>1</v>
      </c>
      <c r="AE59">
        <v>56</v>
      </c>
      <c r="AF59" s="6"/>
      <c r="AG59" s="13">
        <f t="shared" si="1"/>
        <v>0.27800000000000002</v>
      </c>
    </row>
    <row r="60" spans="1:33" x14ac:dyDescent="0.35">
      <c r="A60">
        <v>57</v>
      </c>
      <c r="B60" t="s">
        <v>154</v>
      </c>
      <c r="C60" s="2">
        <v>44903.835312499999</v>
      </c>
      <c r="D60" t="s">
        <v>155</v>
      </c>
      <c r="E60" t="s">
        <v>13</v>
      </c>
      <c r="F60">
        <v>1</v>
      </c>
      <c r="G60">
        <v>2.9950000000000001</v>
      </c>
      <c r="H60" s="3">
        <v>18405693</v>
      </c>
      <c r="I60">
        <v>0</v>
      </c>
      <c r="J60" t="s">
        <v>14</v>
      </c>
      <c r="K60" t="s">
        <v>14</v>
      </c>
      <c r="L60" t="s">
        <v>14</v>
      </c>
      <c r="M60" t="s">
        <v>14</v>
      </c>
      <c r="O60">
        <v>57</v>
      </c>
      <c r="P60" t="s">
        <v>154</v>
      </c>
      <c r="Q60" s="2">
        <v>44903.835312499999</v>
      </c>
      <c r="R60" t="s">
        <v>155</v>
      </c>
      <c r="S60" t="s">
        <v>13</v>
      </c>
      <c r="T60">
        <v>1</v>
      </c>
      <c r="U60">
        <v>7.5549999999999997</v>
      </c>
      <c r="V60" s="3">
        <v>105019</v>
      </c>
      <c r="W60">
        <v>0.58799999999999997</v>
      </c>
      <c r="X60" t="s">
        <v>14</v>
      </c>
      <c r="Y60" t="s">
        <v>14</v>
      </c>
      <c r="Z60" t="s">
        <v>14</v>
      </c>
      <c r="AA60" t="s">
        <v>14</v>
      </c>
      <c r="AC60">
        <v>1</v>
      </c>
      <c r="AE60">
        <v>57</v>
      </c>
      <c r="AF60" s="6"/>
      <c r="AG60" s="13">
        <f t="shared" si="1"/>
        <v>0.58799999999999997</v>
      </c>
    </row>
    <row r="61" spans="1:33" x14ac:dyDescent="0.35">
      <c r="A61">
        <v>58</v>
      </c>
      <c r="B61" t="s">
        <v>156</v>
      </c>
      <c r="C61" s="2">
        <v>44903.844641203701</v>
      </c>
      <c r="D61" t="s">
        <v>157</v>
      </c>
      <c r="E61" t="s">
        <v>13</v>
      </c>
      <c r="F61">
        <v>1</v>
      </c>
      <c r="G61">
        <v>3.01</v>
      </c>
      <c r="H61" s="3">
        <v>18124205</v>
      </c>
      <c r="I61">
        <v>0</v>
      </c>
      <c r="J61" t="s">
        <v>14</v>
      </c>
      <c r="K61" t="s">
        <v>14</v>
      </c>
      <c r="L61" t="s">
        <v>14</v>
      </c>
      <c r="M61" t="s">
        <v>14</v>
      </c>
      <c r="O61">
        <v>58</v>
      </c>
      <c r="P61" t="s">
        <v>156</v>
      </c>
      <c r="Q61" s="2">
        <v>44903.844641203701</v>
      </c>
      <c r="R61" t="s">
        <v>157</v>
      </c>
      <c r="S61" t="s">
        <v>13</v>
      </c>
      <c r="T61">
        <v>1</v>
      </c>
      <c r="U61">
        <v>7.5529999999999999</v>
      </c>
      <c r="V61" s="3">
        <v>81959</v>
      </c>
      <c r="W61">
        <v>0.45900000000000002</v>
      </c>
      <c r="X61" t="s">
        <v>14</v>
      </c>
      <c r="Y61" t="s">
        <v>14</v>
      </c>
      <c r="Z61" t="s">
        <v>14</v>
      </c>
      <c r="AA61" t="s">
        <v>14</v>
      </c>
      <c r="AC61">
        <v>1</v>
      </c>
      <c r="AE61">
        <v>58</v>
      </c>
      <c r="AF61" s="6"/>
      <c r="AG61" s="13">
        <f t="shared" si="1"/>
        <v>0.45900000000000002</v>
      </c>
    </row>
    <row r="62" spans="1:33" x14ac:dyDescent="0.35">
      <c r="A62">
        <v>59</v>
      </c>
      <c r="B62" t="s">
        <v>158</v>
      </c>
      <c r="C62" s="2">
        <v>44903.854027777779</v>
      </c>
      <c r="D62" t="s">
        <v>159</v>
      </c>
      <c r="E62" t="s">
        <v>13</v>
      </c>
      <c r="F62">
        <v>1</v>
      </c>
      <c r="G62">
        <v>2.996</v>
      </c>
      <c r="H62" s="3">
        <v>18301137</v>
      </c>
      <c r="I62">
        <v>0</v>
      </c>
      <c r="J62" t="s">
        <v>14</v>
      </c>
      <c r="K62" t="s">
        <v>14</v>
      </c>
      <c r="L62" t="s">
        <v>14</v>
      </c>
      <c r="M62" t="s">
        <v>14</v>
      </c>
      <c r="O62">
        <v>59</v>
      </c>
      <c r="P62" t="s">
        <v>158</v>
      </c>
      <c r="Q62" s="2">
        <v>44903.854027777779</v>
      </c>
      <c r="R62" t="s">
        <v>159</v>
      </c>
      <c r="S62" t="s">
        <v>13</v>
      </c>
      <c r="T62">
        <v>1</v>
      </c>
      <c r="U62">
        <v>7.5449999999999999</v>
      </c>
      <c r="V62" s="3">
        <v>57145</v>
      </c>
      <c r="W62">
        <v>0.32</v>
      </c>
      <c r="X62" t="s">
        <v>14</v>
      </c>
      <c r="Y62" t="s">
        <v>14</v>
      </c>
      <c r="Z62" t="s">
        <v>14</v>
      </c>
      <c r="AA62" t="s">
        <v>14</v>
      </c>
      <c r="AC62">
        <v>1</v>
      </c>
      <c r="AE62">
        <v>59</v>
      </c>
      <c r="AF62" s="6"/>
      <c r="AG62" s="13">
        <f t="shared" si="1"/>
        <v>0.32</v>
      </c>
    </row>
    <row r="63" spans="1:33" x14ac:dyDescent="0.35">
      <c r="A63">
        <v>60</v>
      </c>
      <c r="B63" t="s">
        <v>160</v>
      </c>
      <c r="C63" s="2">
        <v>44903.863391203704</v>
      </c>
      <c r="D63" t="s">
        <v>161</v>
      </c>
      <c r="E63" t="s">
        <v>13</v>
      </c>
      <c r="F63">
        <v>1</v>
      </c>
      <c r="G63">
        <v>3.0110000000000001</v>
      </c>
      <c r="H63" s="3">
        <v>18461748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O63">
        <v>60</v>
      </c>
      <c r="P63" t="s">
        <v>160</v>
      </c>
      <c r="Q63" s="2">
        <v>44903.863391203704</v>
      </c>
      <c r="R63" t="s">
        <v>161</v>
      </c>
      <c r="S63" t="s">
        <v>13</v>
      </c>
      <c r="T63">
        <v>1</v>
      </c>
      <c r="U63">
        <v>7.5570000000000004</v>
      </c>
      <c r="V63" s="3">
        <v>61075</v>
      </c>
      <c r="W63">
        <v>0.34200000000000003</v>
      </c>
      <c r="X63" t="s">
        <v>14</v>
      </c>
      <c r="Y63" t="s">
        <v>14</v>
      </c>
      <c r="Z63" t="s">
        <v>14</v>
      </c>
      <c r="AA63" t="s">
        <v>14</v>
      </c>
      <c r="AC63">
        <v>1</v>
      </c>
      <c r="AE63">
        <v>60</v>
      </c>
      <c r="AF63" s="6"/>
      <c r="AG63" s="13">
        <f t="shared" si="1"/>
        <v>0.34200000000000003</v>
      </c>
    </row>
    <row r="64" spans="1:33" x14ac:dyDescent="0.35">
      <c r="A64">
        <v>61</v>
      </c>
      <c r="B64" t="s">
        <v>162</v>
      </c>
      <c r="C64" s="2">
        <v>44903.872800925928</v>
      </c>
      <c r="D64" t="s">
        <v>163</v>
      </c>
      <c r="E64" t="s">
        <v>13</v>
      </c>
      <c r="F64">
        <v>1</v>
      </c>
      <c r="G64">
        <v>2.996</v>
      </c>
      <c r="H64" s="3">
        <v>18642065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O64">
        <v>61</v>
      </c>
      <c r="P64" t="s">
        <v>162</v>
      </c>
      <c r="Q64" s="2">
        <v>44903.872800925928</v>
      </c>
      <c r="R64" t="s">
        <v>163</v>
      </c>
      <c r="S64" t="s">
        <v>13</v>
      </c>
      <c r="T64">
        <v>1</v>
      </c>
      <c r="U64">
        <v>7.5439999999999996</v>
      </c>
      <c r="V64" s="3">
        <v>58480</v>
      </c>
      <c r="W64">
        <v>0.32700000000000001</v>
      </c>
      <c r="X64" t="s">
        <v>14</v>
      </c>
      <c r="Y64" t="s">
        <v>14</v>
      </c>
      <c r="Z64" t="s">
        <v>14</v>
      </c>
      <c r="AA64" t="s">
        <v>14</v>
      </c>
      <c r="AC64">
        <v>1</v>
      </c>
      <c r="AE64">
        <v>61</v>
      </c>
      <c r="AF64" s="6"/>
      <c r="AG64" s="13">
        <f t="shared" si="1"/>
        <v>0.32700000000000001</v>
      </c>
    </row>
    <row r="65" spans="1:33" x14ac:dyDescent="0.35">
      <c r="A65">
        <v>62</v>
      </c>
      <c r="B65" t="s">
        <v>164</v>
      </c>
      <c r="C65" s="2">
        <v>44903.882175925923</v>
      </c>
      <c r="D65" t="s">
        <v>165</v>
      </c>
      <c r="E65" t="s">
        <v>13</v>
      </c>
      <c r="F65">
        <v>1</v>
      </c>
      <c r="G65">
        <v>3.0110000000000001</v>
      </c>
      <c r="H65" s="3">
        <v>18143104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O65">
        <v>62</v>
      </c>
      <c r="P65" t="s">
        <v>164</v>
      </c>
      <c r="Q65" s="2">
        <v>44903.882175925923</v>
      </c>
      <c r="R65" t="s">
        <v>165</v>
      </c>
      <c r="S65" t="s">
        <v>13</v>
      </c>
      <c r="T65">
        <v>1</v>
      </c>
      <c r="U65">
        <v>7.548</v>
      </c>
      <c r="V65" s="3">
        <v>61150</v>
      </c>
      <c r="W65">
        <v>0.34200000000000003</v>
      </c>
      <c r="X65" t="s">
        <v>14</v>
      </c>
      <c r="Y65" t="s">
        <v>14</v>
      </c>
      <c r="Z65" t="s">
        <v>14</v>
      </c>
      <c r="AA65" t="s">
        <v>14</v>
      </c>
      <c r="AC65">
        <v>1</v>
      </c>
      <c r="AE65">
        <v>62</v>
      </c>
      <c r="AF65" s="6"/>
      <c r="AG65" s="13">
        <f t="shared" si="1"/>
        <v>0.34200000000000003</v>
      </c>
    </row>
    <row r="66" spans="1:33" x14ac:dyDescent="0.35">
      <c r="A66">
        <v>63</v>
      </c>
      <c r="B66" t="s">
        <v>166</v>
      </c>
      <c r="C66" s="2">
        <v>44903.891550925924</v>
      </c>
      <c r="D66" t="s">
        <v>167</v>
      </c>
      <c r="E66" t="s">
        <v>13</v>
      </c>
      <c r="F66">
        <v>1</v>
      </c>
      <c r="G66">
        <v>3.0129999999999999</v>
      </c>
      <c r="H66" s="3">
        <v>18726641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O66">
        <v>63</v>
      </c>
      <c r="P66" t="s">
        <v>166</v>
      </c>
      <c r="Q66" s="2">
        <v>44903.891550925924</v>
      </c>
      <c r="R66" t="s">
        <v>167</v>
      </c>
      <c r="S66" t="s">
        <v>13</v>
      </c>
      <c r="T66">
        <v>1</v>
      </c>
      <c r="U66">
        <v>7.5540000000000003</v>
      </c>
      <c r="V66" s="3">
        <v>68512</v>
      </c>
      <c r="W66">
        <v>0.38300000000000001</v>
      </c>
      <c r="X66" t="s">
        <v>14</v>
      </c>
      <c r="Y66" t="s">
        <v>14</v>
      </c>
      <c r="Z66" t="s">
        <v>14</v>
      </c>
      <c r="AA66" t="s">
        <v>14</v>
      </c>
      <c r="AC66">
        <v>1</v>
      </c>
      <c r="AE66">
        <v>63</v>
      </c>
      <c r="AF66" s="6"/>
      <c r="AG66" s="13">
        <f t="shared" si="1"/>
        <v>0.38300000000000001</v>
      </c>
    </row>
    <row r="67" spans="1:33" x14ac:dyDescent="0.35">
      <c r="A67">
        <v>64</v>
      </c>
      <c r="B67" t="s">
        <v>168</v>
      </c>
      <c r="C67" s="2">
        <v>44903.900937500002</v>
      </c>
      <c r="D67" t="s">
        <v>169</v>
      </c>
      <c r="E67" t="s">
        <v>13</v>
      </c>
      <c r="F67">
        <v>1</v>
      </c>
      <c r="G67">
        <v>3.0070000000000001</v>
      </c>
      <c r="H67" s="3">
        <v>18508959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O67">
        <v>64</v>
      </c>
      <c r="P67" t="s">
        <v>168</v>
      </c>
      <c r="Q67" s="2">
        <v>44903.900937500002</v>
      </c>
      <c r="R67" t="s">
        <v>169</v>
      </c>
      <c r="S67" t="s">
        <v>13</v>
      </c>
      <c r="T67">
        <v>1</v>
      </c>
      <c r="U67">
        <v>7.5549999999999997</v>
      </c>
      <c r="V67" s="3">
        <v>88282</v>
      </c>
      <c r="W67">
        <v>0.49399999999999999</v>
      </c>
      <c r="X67" t="s">
        <v>14</v>
      </c>
      <c r="Y67" t="s">
        <v>14</v>
      </c>
      <c r="Z67" t="s">
        <v>14</v>
      </c>
      <c r="AA67" t="s">
        <v>14</v>
      </c>
      <c r="AC67">
        <v>1</v>
      </c>
      <c r="AE67">
        <v>64</v>
      </c>
      <c r="AF67" s="6"/>
      <c r="AG67" s="13">
        <f t="shared" si="1"/>
        <v>0.49399999999999999</v>
      </c>
    </row>
    <row r="68" spans="1:33" x14ac:dyDescent="0.35">
      <c r="A68">
        <v>65</v>
      </c>
      <c r="B68" t="s">
        <v>170</v>
      </c>
      <c r="C68" s="2">
        <v>44903.910300925927</v>
      </c>
      <c r="D68" t="s">
        <v>171</v>
      </c>
      <c r="E68" t="s">
        <v>13</v>
      </c>
      <c r="F68">
        <v>1</v>
      </c>
      <c r="G68">
        <v>3.0049999999999999</v>
      </c>
      <c r="H68" s="3">
        <v>18582136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O68">
        <v>65</v>
      </c>
      <c r="P68" t="s">
        <v>170</v>
      </c>
      <c r="Q68" s="2">
        <v>44903.910300925927</v>
      </c>
      <c r="R68" t="s">
        <v>171</v>
      </c>
      <c r="S68" t="s">
        <v>13</v>
      </c>
      <c r="T68">
        <v>1</v>
      </c>
      <c r="U68">
        <v>7.55</v>
      </c>
      <c r="V68" s="3">
        <v>58528</v>
      </c>
      <c r="W68">
        <v>0.32700000000000001</v>
      </c>
      <c r="X68" t="s">
        <v>14</v>
      </c>
      <c r="Y68" t="s">
        <v>14</v>
      </c>
      <c r="Z68" t="s">
        <v>14</v>
      </c>
      <c r="AA68" t="s">
        <v>14</v>
      </c>
      <c r="AC68">
        <v>1</v>
      </c>
      <c r="AE68">
        <v>65</v>
      </c>
      <c r="AF68" s="6"/>
      <c r="AG68" s="13">
        <f t="shared" si="1"/>
        <v>0.32700000000000001</v>
      </c>
    </row>
    <row r="69" spans="1:33" x14ac:dyDescent="0.35">
      <c r="A69">
        <v>66</v>
      </c>
      <c r="B69" t="s">
        <v>172</v>
      </c>
      <c r="C69" s="2">
        <v>44903.919675925928</v>
      </c>
      <c r="D69" t="s">
        <v>173</v>
      </c>
      <c r="E69" t="s">
        <v>13</v>
      </c>
      <c r="F69">
        <v>1</v>
      </c>
      <c r="G69">
        <v>2.9910000000000001</v>
      </c>
      <c r="H69" s="3">
        <v>18329022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O69">
        <v>66</v>
      </c>
      <c r="P69" t="s">
        <v>172</v>
      </c>
      <c r="Q69" s="2">
        <v>44903.919675925928</v>
      </c>
      <c r="R69" t="s">
        <v>173</v>
      </c>
      <c r="S69" t="s">
        <v>13</v>
      </c>
      <c r="T69">
        <v>1</v>
      </c>
      <c r="U69">
        <v>7.55</v>
      </c>
      <c r="V69" s="3">
        <v>54729</v>
      </c>
      <c r="W69">
        <v>0.30599999999999999</v>
      </c>
      <c r="X69" t="s">
        <v>14</v>
      </c>
      <c r="Y69" t="s">
        <v>14</v>
      </c>
      <c r="Z69" t="s">
        <v>14</v>
      </c>
      <c r="AA69" t="s">
        <v>14</v>
      </c>
      <c r="AC69">
        <v>1</v>
      </c>
      <c r="AE69">
        <v>66</v>
      </c>
      <c r="AF69" s="6"/>
      <c r="AG69" s="13">
        <f t="shared" si="1"/>
        <v>0.30599999999999999</v>
      </c>
    </row>
    <row r="70" spans="1:33" x14ac:dyDescent="0.35">
      <c r="A70">
        <v>67</v>
      </c>
      <c r="B70" t="s">
        <v>174</v>
      </c>
      <c r="C70" s="2">
        <v>44903.929074074076</v>
      </c>
      <c r="D70" t="s">
        <v>175</v>
      </c>
      <c r="E70" t="s">
        <v>13</v>
      </c>
      <c r="F70">
        <v>1</v>
      </c>
      <c r="G70">
        <v>3.0049999999999999</v>
      </c>
      <c r="H70" s="3">
        <v>18365574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O70">
        <v>67</v>
      </c>
      <c r="P70" t="s">
        <v>174</v>
      </c>
      <c r="Q70" s="2">
        <v>44903.929074074076</v>
      </c>
      <c r="R70" t="s">
        <v>175</v>
      </c>
      <c r="S70" t="s">
        <v>13</v>
      </c>
      <c r="T70">
        <v>1</v>
      </c>
      <c r="U70">
        <v>7.55</v>
      </c>
      <c r="V70" s="3">
        <v>55906</v>
      </c>
      <c r="W70">
        <v>0.313</v>
      </c>
      <c r="X70" t="s">
        <v>14</v>
      </c>
      <c r="Y70" t="s">
        <v>14</v>
      </c>
      <c r="Z70" t="s">
        <v>14</v>
      </c>
      <c r="AA70" t="s">
        <v>14</v>
      </c>
      <c r="AC70">
        <v>1</v>
      </c>
      <c r="AE70">
        <v>67</v>
      </c>
      <c r="AF70" s="6"/>
      <c r="AG70" s="13">
        <f t="shared" si="1"/>
        <v>0.313</v>
      </c>
    </row>
    <row r="71" spans="1:33" x14ac:dyDescent="0.35">
      <c r="A71">
        <v>68</v>
      </c>
      <c r="B71" t="s">
        <v>176</v>
      </c>
      <c r="C71" s="2">
        <v>44903.938460648147</v>
      </c>
      <c r="D71" t="s">
        <v>177</v>
      </c>
      <c r="E71" t="s">
        <v>13</v>
      </c>
      <c r="F71">
        <v>1</v>
      </c>
      <c r="G71">
        <v>2.996</v>
      </c>
      <c r="H71" s="3">
        <v>18718488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O71">
        <v>68</v>
      </c>
      <c r="P71" t="s">
        <v>176</v>
      </c>
      <c r="Q71" s="2">
        <v>44903.938460648147</v>
      </c>
      <c r="R71" t="s">
        <v>177</v>
      </c>
      <c r="S71" t="s">
        <v>13</v>
      </c>
      <c r="T71">
        <v>1</v>
      </c>
      <c r="U71">
        <v>7.5469999999999997</v>
      </c>
      <c r="V71" s="3">
        <v>54033</v>
      </c>
      <c r="W71">
        <v>0.30199999999999999</v>
      </c>
      <c r="X71" t="s">
        <v>14</v>
      </c>
      <c r="Y71" t="s">
        <v>14</v>
      </c>
      <c r="Z71" t="s">
        <v>14</v>
      </c>
      <c r="AA71" t="s">
        <v>14</v>
      </c>
      <c r="AC71">
        <v>1</v>
      </c>
      <c r="AE71">
        <v>68</v>
      </c>
      <c r="AF71" s="6"/>
      <c r="AG71" s="13">
        <f t="shared" si="1"/>
        <v>0.30199999999999999</v>
      </c>
    </row>
    <row r="72" spans="1:33" x14ac:dyDescent="0.35">
      <c r="A72">
        <v>69</v>
      </c>
      <c r="B72" t="s">
        <v>178</v>
      </c>
      <c r="C72" s="2">
        <v>44903.947847222225</v>
      </c>
      <c r="D72" t="s">
        <v>70</v>
      </c>
      <c r="E72" t="s">
        <v>13</v>
      </c>
      <c r="F72">
        <v>1</v>
      </c>
      <c r="G72">
        <v>3.0019999999999998</v>
      </c>
      <c r="H72" s="3">
        <v>18229941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O72">
        <v>69</v>
      </c>
      <c r="P72" t="s">
        <v>178</v>
      </c>
      <c r="Q72" s="2">
        <v>44903.947847222225</v>
      </c>
      <c r="R72" t="s">
        <v>70</v>
      </c>
      <c r="S72" t="s">
        <v>13</v>
      </c>
      <c r="T72">
        <v>1</v>
      </c>
      <c r="U72">
        <v>7.5439999999999996</v>
      </c>
      <c r="V72" s="3">
        <v>51884</v>
      </c>
      <c r="W72">
        <v>0.28999999999999998</v>
      </c>
      <c r="X72" t="s">
        <v>14</v>
      </c>
      <c r="Y72" t="s">
        <v>14</v>
      </c>
      <c r="Z72" t="s">
        <v>14</v>
      </c>
      <c r="AA72" t="s">
        <v>14</v>
      </c>
      <c r="AC72">
        <v>1</v>
      </c>
      <c r="AE72">
        <v>69</v>
      </c>
      <c r="AF72" s="6"/>
      <c r="AG72" s="13">
        <f t="shared" si="1"/>
        <v>0.28999999999999998</v>
      </c>
    </row>
    <row r="73" spans="1:33" x14ac:dyDescent="0.35">
      <c r="A73">
        <v>70</v>
      </c>
      <c r="B73" t="s">
        <v>179</v>
      </c>
      <c r="C73" s="2">
        <v>44903.957233796296</v>
      </c>
      <c r="D73" t="s">
        <v>180</v>
      </c>
      <c r="E73" t="s">
        <v>13</v>
      </c>
      <c r="F73">
        <v>1</v>
      </c>
      <c r="G73">
        <v>3.0129999999999999</v>
      </c>
      <c r="H73" s="3">
        <v>18205064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O73">
        <v>70</v>
      </c>
      <c r="P73" t="s">
        <v>179</v>
      </c>
      <c r="Q73" s="2">
        <v>44903.957233796296</v>
      </c>
      <c r="R73" t="s">
        <v>180</v>
      </c>
      <c r="S73" t="s">
        <v>13</v>
      </c>
      <c r="T73">
        <v>1</v>
      </c>
      <c r="U73">
        <v>7.5549999999999997</v>
      </c>
      <c r="V73" s="3">
        <v>95324</v>
      </c>
      <c r="W73">
        <v>0.53400000000000003</v>
      </c>
      <c r="X73" t="s">
        <v>14</v>
      </c>
      <c r="Y73" t="s">
        <v>14</v>
      </c>
      <c r="Z73" t="s">
        <v>14</v>
      </c>
      <c r="AA73" t="s">
        <v>14</v>
      </c>
      <c r="AC73">
        <v>1</v>
      </c>
      <c r="AE73">
        <v>70</v>
      </c>
      <c r="AF73" s="6"/>
      <c r="AG73" s="13">
        <f t="shared" si="1"/>
        <v>0.53400000000000003</v>
      </c>
    </row>
    <row r="74" spans="1:33" x14ac:dyDescent="0.35">
      <c r="A74">
        <v>71</v>
      </c>
      <c r="B74" t="s">
        <v>181</v>
      </c>
      <c r="C74" s="2">
        <v>44903.966574074075</v>
      </c>
      <c r="D74" t="s">
        <v>182</v>
      </c>
      <c r="E74" t="s">
        <v>13</v>
      </c>
      <c r="F74">
        <v>1</v>
      </c>
      <c r="G74">
        <v>2.9950000000000001</v>
      </c>
      <c r="H74" s="3">
        <v>18859708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O74">
        <v>71</v>
      </c>
      <c r="P74" t="s">
        <v>181</v>
      </c>
      <c r="Q74" s="2">
        <v>44903.966574074075</v>
      </c>
      <c r="R74" t="s">
        <v>182</v>
      </c>
      <c r="S74" t="s">
        <v>13</v>
      </c>
      <c r="T74">
        <v>1</v>
      </c>
      <c r="U74">
        <v>7.5529999999999999</v>
      </c>
      <c r="V74" s="3">
        <v>57218</v>
      </c>
      <c r="W74">
        <v>0.32</v>
      </c>
      <c r="X74" t="s">
        <v>14</v>
      </c>
      <c r="Y74" t="s">
        <v>14</v>
      </c>
      <c r="Z74" t="s">
        <v>14</v>
      </c>
      <c r="AA74" t="s">
        <v>14</v>
      </c>
      <c r="AC74">
        <v>1</v>
      </c>
      <c r="AE74">
        <v>71</v>
      </c>
      <c r="AF74" s="6"/>
      <c r="AG74" s="13">
        <f t="shared" si="1"/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serum CH4 CO2</vt:lpstr>
      <vt:lpstr>exetainer CH4 CO2</vt:lpstr>
      <vt:lpstr>serum N2O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2023-07-27T15:36:00Z</dcterms:modified>
</cp:coreProperties>
</file>