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GC 2023\"/>
    </mc:Choice>
  </mc:AlternateContent>
  <xr:revisionPtr revIDLastSave="0" documentId="13_ncr:1_{82EAA9B7-7F1F-47B9-AA29-8A3867D18B16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41" i="1"/>
  <c r="AU41" i="1"/>
  <c r="AW41" i="1"/>
  <c r="AX41" i="1"/>
  <c r="AZ41" i="1"/>
  <c r="BA41" i="1"/>
  <c r="BC41" i="1"/>
  <c r="BD41" i="1"/>
  <c r="BF41" i="1"/>
  <c r="BG41" i="1"/>
  <c r="AT42" i="1"/>
  <c r="AU42" i="1"/>
  <c r="AW42" i="1"/>
  <c r="AX42" i="1"/>
  <c r="AZ42" i="1"/>
  <c r="BA42" i="1"/>
  <c r="BC42" i="1"/>
  <c r="BD42" i="1"/>
  <c r="BF42" i="1"/>
  <c r="BG42" i="1"/>
  <c r="AT43" i="1"/>
  <c r="AU43" i="1"/>
  <c r="AW43" i="1"/>
  <c r="AX43" i="1"/>
  <c r="AZ43" i="1"/>
  <c r="BA43" i="1"/>
  <c r="BC43" i="1"/>
  <c r="BD43" i="1"/>
  <c r="BF43" i="1"/>
  <c r="BG43" i="1"/>
  <c r="AT44" i="1"/>
  <c r="AU44" i="1"/>
  <c r="AW44" i="1"/>
  <c r="AX44" i="1"/>
  <c r="AZ44" i="1"/>
  <c r="BA44" i="1"/>
  <c r="BC44" i="1"/>
  <c r="BD44" i="1"/>
  <c r="BF44" i="1"/>
  <c r="BG44" i="1"/>
  <c r="AT45" i="1"/>
  <c r="AU45" i="1"/>
  <c r="AW45" i="1"/>
  <c r="AX45" i="1"/>
  <c r="AZ45" i="1"/>
  <c r="BA45" i="1"/>
  <c r="BC45" i="1"/>
  <c r="BD45" i="1"/>
  <c r="BF45" i="1"/>
  <c r="BG45" i="1"/>
  <c r="AT46" i="1"/>
  <c r="AU46" i="1"/>
  <c r="AW46" i="1"/>
  <c r="AX46" i="1"/>
  <c r="AZ46" i="1"/>
  <c r="BA46" i="1"/>
  <c r="BC46" i="1"/>
  <c r="BD46" i="1"/>
  <c r="BF46" i="1"/>
  <c r="BG46" i="1"/>
  <c r="AT47" i="1"/>
  <c r="AU47" i="1"/>
  <c r="AW47" i="1"/>
  <c r="AX47" i="1"/>
  <c r="AZ47" i="1"/>
  <c r="BA47" i="1"/>
  <c r="BC47" i="1"/>
  <c r="BD47" i="1"/>
  <c r="BF47" i="1"/>
  <c r="BG47" i="1"/>
  <c r="AT48" i="1"/>
  <c r="AU48" i="1"/>
  <c r="AW48" i="1"/>
  <c r="AX48" i="1"/>
  <c r="AZ48" i="1"/>
  <c r="BA48" i="1"/>
  <c r="BC48" i="1"/>
  <c r="BD48" i="1"/>
  <c r="BF48" i="1"/>
  <c r="BG48" i="1"/>
</calcChain>
</file>

<file path=xl/sharedStrings.xml><?xml version="1.0" encoding="utf-8"?>
<sst xmlns="http://schemas.openxmlformats.org/spreadsheetml/2006/main" count="1178" uniqueCount="86">
  <si>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</si>
  <si>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</si>
  <si>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</si>
  <si>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</si>
  <si>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</si>
  <si>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</si>
  <si>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</si>
  <si>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</si>
  <si>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</si>
  <si>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</si>
  <si>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</si>
  <si>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</si>
  <si>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</si>
  <si>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</si>
  <si>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</si>
  <si>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</si>
  <si>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</si>
  <si>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</si>
  <si>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</si>
  <si>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</si>
  <si>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</si>
  <si>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</si>
  <si>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</si>
  <si>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</si>
  <si>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</si>
  <si>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</si>
  <si>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</si>
  <si>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</si>
  <si>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</si>
  <si>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</si>
  <si>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</si>
  <si>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</si>
  <si>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BRN27sep23_001.gcd</t>
  </si>
  <si>
    <t>QC outside air</t>
  </si>
  <si>
    <t>BRN27sep23_002.gcd</t>
  </si>
  <si>
    <t xml:space="preserve">QC spiked air </t>
  </si>
  <si>
    <t>BRN27sep23_003.gcd</t>
  </si>
  <si>
    <t xml:space="preserve">QC reference tank </t>
  </si>
  <si>
    <t>BRN27sep23_004.gcd</t>
  </si>
  <si>
    <t>BRN27sep23_005.gcd</t>
  </si>
  <si>
    <t>BRN27sep23_006.gcd</t>
  </si>
  <si>
    <t>BRN27sep23_007.gcd</t>
  </si>
  <si>
    <t>BRN27sep23_008.gcd</t>
  </si>
  <si>
    <t>BRN27sep23_009.gcd</t>
  </si>
  <si>
    <t>BRN27sep23_010.gcd</t>
  </si>
  <si>
    <t>BRN27sep23_011.gcd</t>
  </si>
  <si>
    <t>BRN27sep23_012.gcd</t>
  </si>
  <si>
    <t>BRN27sep23_013.gcd</t>
  </si>
  <si>
    <t>BRN27sep23_014.gcd</t>
  </si>
  <si>
    <t>BRN27sep23_015.gcd</t>
  </si>
  <si>
    <t>BRN27sep23_016.gcd</t>
  </si>
  <si>
    <t>BRN27sep23_017.gcd</t>
  </si>
  <si>
    <t>BRN27sep23_018.gcd</t>
  </si>
  <si>
    <t>BRN27sep23_019.gcd</t>
  </si>
  <si>
    <t>BRN27sep23_020.gcd</t>
  </si>
  <si>
    <t>BRN27sep23_021.gcd</t>
  </si>
  <si>
    <t>BRN27sep23_022.gcd</t>
  </si>
  <si>
    <t>BRN27sep23_023.gcd</t>
  </si>
  <si>
    <t>BRN27sep23_024.gcd</t>
  </si>
  <si>
    <t>BRN27sep23_025.gcd</t>
  </si>
  <si>
    <t>BRN27sep23_026.gcd</t>
  </si>
  <si>
    <t>BRN27sep23_027.gcd</t>
  </si>
  <si>
    <t>BRN27sep23_028.gcd</t>
  </si>
  <si>
    <t>BRN27sep23_029.gcd</t>
  </si>
  <si>
    <t>KXPR27sep23_040.gcd</t>
  </si>
  <si>
    <t>K423</t>
  </si>
  <si>
    <t>KXPR27sep23_041.gcd</t>
  </si>
  <si>
    <t>K426</t>
  </si>
  <si>
    <t>KXPR27sep23_042.gcd</t>
  </si>
  <si>
    <t>K418</t>
  </si>
  <si>
    <t>KXPR27sep23_043.gcd</t>
  </si>
  <si>
    <t>K421</t>
  </si>
  <si>
    <t>KXPR27sep23_044.gcd</t>
  </si>
  <si>
    <t>K420</t>
  </si>
  <si>
    <t>KXPR27sep23_045.gcd</t>
  </si>
  <si>
    <t>K105</t>
  </si>
  <si>
    <t>KXPR27sep23_046.gcd</t>
  </si>
  <si>
    <t>K293</t>
  </si>
  <si>
    <t>KXPR27sep23_047.gcd</t>
  </si>
  <si>
    <t>K234</t>
  </si>
  <si>
    <t>KXPR27sep23_048.gcd</t>
  </si>
  <si>
    <t>K428</t>
  </si>
  <si>
    <t>KXPR27sep23_049.gcd</t>
  </si>
  <si>
    <t>K278</t>
  </si>
  <si>
    <t>KXPR27sep23_050.gcd</t>
  </si>
  <si>
    <t>K160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</si>
</sst>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48"/>
  <sheetViews>
    <sheetView tabSelected="1" topLeftCell="A7" workbookViewId="0">
      <selection activeCell="A38" sqref="A38:XFD48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49</v>
      </c>
      <c r="B9" t="s">
        <v>32</v>
      </c>
      <c r="C9" s="2">
        <v>45196.498877314814</v>
      </c>
      <c r="D9" t="s">
        <v>33</v>
      </c>
      <c r="E9" t="s">
        <v>13</v>
      </c>
      <c r="F9">
        <v>0</v>
      </c>
      <c r="G9">
        <v>6.08</v>
      </c>
      <c r="H9" s="3">
        <v>2145</v>
      </c>
      <c r="I9">
        <v>-3.0000000000000001E-3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32</v>
      </c>
      <c r="Q9" s="2">
        <v>45196.498877314814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32</v>
      </c>
      <c r="AE9" s="2">
        <v>45196.498877314814</v>
      </c>
      <c r="AF9" t="s">
        <v>33</v>
      </c>
      <c r="AG9" t="s">
        <v>13</v>
      </c>
      <c r="AH9">
        <v>0</v>
      </c>
      <c r="AI9">
        <v>12.217000000000001</v>
      </c>
      <c r="AJ9" s="3">
        <v>4272</v>
      </c>
      <c r="AK9">
        <v>0.93899999999999995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49</v>
      </c>
      <c r="AT9" s="12">
        <f t="shared" ref="AT9:AT34" si="0">IF(H9&lt;10000,((H9^2*0.00000054)+(H9*-0.004765)+(12.72)),(IF(H9&lt;200000,((H9^2*-0.000000001577)+(H9*0.003043)+(-10.42)),(IF(H9&lt;8000000,((H9^2*-0.0000000000186)+(H9*0.00194)+(154.1)),((V9^2*-0.00000002)+(V9*0.2565)+(-1032)))))))</f>
        <v>4.9836285</v>
      </c>
      <c r="AU9" s="13">
        <f t="shared" ref="AU9:AU34" si="1">IF(AJ9&lt;45000,((-0.0000004561*AJ9^2)+(0.244*AJ9)+(-21.72)),((-0.0000000409*AJ9^2)+(0.2477*AJ9)+(-1777)))</f>
        <v>1012.3241822975999</v>
      </c>
      <c r="AW9" s="6">
        <f t="shared" ref="AW9:AW37" si="2">IF(H9&lt;15000,((0.00000002125*H9^2)+(0.002705*H9)+(-4.371)),(IF(H9&lt;700000,((-0.0000000008162*H9^2)+(0.003141*H9)+(0.4702)), ((0.000000003285*V9^2)+(0.1899*V9)+(559.5)))))</f>
        <v>1.5289967812499992</v>
      </c>
      <c r="AX9" s="15">
        <f t="shared" ref="AX9:AX37" si="3">((-0.00000006277*AJ9^2)+(0.1854*AJ9)+(34.83))</f>
        <v>825.71324850432006</v>
      </c>
      <c r="AZ9" s="14">
        <f t="shared" ref="AZ9:AZ37" si="4">IF(H9&lt;10000,((-0.00000005795*H9^2)+(0.003823*H9)+(-6.715)),(IF(H9&lt;700000,((-0.0000000001209*H9^2)+(0.002635*H9)+(-0.4111)), ((-0.00000002007*V9^2)+(0.2564*V9)+(286.1)))))</f>
        <v>1.2187056012500008</v>
      </c>
      <c r="BA9" s="16">
        <f t="shared" ref="BA9:BA37" si="5">(-0.00000001626*AJ9^2)+(0.1912*AJ9)+(-3.858)</f>
        <v>812.65165526016006</v>
      </c>
      <c r="BC9" s="7">
        <f t="shared" ref="BC9:BC37" si="6">IF(H9&lt;10000,((0.0000001453*H9^2)+(0.0008349*H9)+(-1.805)),(IF(H9&lt;700000,((-0.00000000008054*H9^2)+(0.002348*H9)+(-2.47)), ((-0.00000001938*V9^2)+(0.2471*V9)+(226.8)))))</f>
        <v>0.65438943250000015</v>
      </c>
      <c r="BD9" s="8">
        <f t="shared" ref="BD9:BD37" si="7">(-0.00000002552*AJ9^2)+(0.2067*AJ9)+(-103.7)</f>
        <v>778.85666040831995</v>
      </c>
      <c r="BF9" s="12">
        <f t="shared" ref="BF9:BF33" si="8">IF(H9&lt;10000,((H9^2*0.00000054)+(H9*-0.004765)+(12.72)),(IF(H9&lt;200000,((H9^2*-0.000000001577)+(H9*0.003043)+(-10.42)),(IF(H9&lt;8000000,((H9^2*-0.0000000000186)+(H9*0.00194)+(154.1)),((V9^2*-0.00000002)+(V9*0.2565)+(-1032)))))))</f>
        <v>4.9836285</v>
      </c>
      <c r="BG9" s="13">
        <f t="shared" ref="BG9:BG33" si="9">IF(AJ9&lt;45000,((-0.0000004561*AJ9^2)+(0.244*AJ9)+(-21.72)),((-0.0000000409*AJ9^2)+(0.2477*AJ9)+(-1777)))</f>
        <v>1012.3241822975999</v>
      </c>
      <c r="BI9">
        <v>49</v>
      </c>
      <c r="BJ9" t="s">
        <v>32</v>
      </c>
      <c r="BK9" s="2">
        <v>45196.498877314814</v>
      </c>
      <c r="BL9" t="s">
        <v>33</v>
      </c>
      <c r="BM9" t="s">
        <v>13</v>
      </c>
      <c r="BN9">
        <v>0</v>
      </c>
      <c r="BO9">
        <v>2.7149999999999999</v>
      </c>
      <c r="BP9" s="3">
        <v>5684847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50</v>
      </c>
      <c r="B10" t="s">
        <v>34</v>
      </c>
      <c r="C10" s="2">
        <v>45196.520162037035</v>
      </c>
      <c r="D10" t="s">
        <v>35</v>
      </c>
      <c r="E10" t="s">
        <v>13</v>
      </c>
      <c r="F10">
        <v>0</v>
      </c>
      <c r="G10">
        <v>6.0149999999999997</v>
      </c>
      <c r="H10" s="3">
        <v>1051122</v>
      </c>
      <c r="I10">
        <v>2.2509999999999999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34</v>
      </c>
      <c r="Q10" s="2">
        <v>45196.520162037035</v>
      </c>
      <c r="R10" t="s">
        <v>35</v>
      </c>
      <c r="S10" t="s">
        <v>13</v>
      </c>
      <c r="T10">
        <v>0</v>
      </c>
      <c r="U10">
        <v>5.97</v>
      </c>
      <c r="V10" s="3">
        <v>8808</v>
      </c>
      <c r="W10">
        <v>2.2330000000000001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34</v>
      </c>
      <c r="AE10" s="2">
        <v>45196.520162037035</v>
      </c>
      <c r="AF10" t="s">
        <v>35</v>
      </c>
      <c r="AG10" t="s">
        <v>13</v>
      </c>
      <c r="AH10">
        <v>0</v>
      </c>
      <c r="AI10">
        <v>12.182</v>
      </c>
      <c r="AJ10" s="3">
        <v>12717</v>
      </c>
      <c r="AK10">
        <v>3.2770000000000001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50</v>
      </c>
      <c r="AT10" s="12">
        <f t="shared" si="0"/>
        <v>2172.7263312647578</v>
      </c>
      <c r="AU10" s="13">
        <f t="shared" si="1"/>
        <v>3007.4665552071001</v>
      </c>
      <c r="AW10" s="6">
        <f t="shared" si="2"/>
        <v>2232.39405313824</v>
      </c>
      <c r="AX10" s="15">
        <f t="shared" si="3"/>
        <v>2382.4105044734702</v>
      </c>
      <c r="AZ10" s="14">
        <f t="shared" si="4"/>
        <v>2542.9141520595199</v>
      </c>
      <c r="BA10" s="16">
        <f t="shared" si="5"/>
        <v>2425.0027988328598</v>
      </c>
      <c r="BC10" s="7">
        <f t="shared" si="6"/>
        <v>2401.75328285568</v>
      </c>
      <c r="BD10" s="8">
        <f t="shared" si="7"/>
        <v>2520.7767522887202</v>
      </c>
      <c r="BF10" s="12">
        <f t="shared" si="8"/>
        <v>2172.7263312647578</v>
      </c>
      <c r="BG10" s="13">
        <f t="shared" si="9"/>
        <v>3007.4665552071001</v>
      </c>
      <c r="BI10">
        <v>50</v>
      </c>
      <c r="BJ10" t="s">
        <v>34</v>
      </c>
      <c r="BK10" s="2">
        <v>45196.520162037035</v>
      </c>
      <c r="BL10" t="s">
        <v>35</v>
      </c>
      <c r="BM10" t="s">
        <v>13</v>
      </c>
      <c r="BN10">
        <v>0</v>
      </c>
      <c r="BO10">
        <v>2.7280000000000002</v>
      </c>
      <c r="BP10" s="3">
        <v>5078726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51</v>
      </c>
      <c r="B11" t="s">
        <v>36</v>
      </c>
      <c r="C11" s="2">
        <v>45196.541458333333</v>
      </c>
      <c r="D11" t="s">
        <v>37</v>
      </c>
      <c r="E11" t="s">
        <v>13</v>
      </c>
      <c r="F11">
        <v>0</v>
      </c>
      <c r="G11">
        <v>6.0439999999999996</v>
      </c>
      <c r="H11" s="3">
        <v>3281</v>
      </c>
      <c r="I11">
        <v>0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36</v>
      </c>
      <c r="Q11" s="2">
        <v>45196.541458333333</v>
      </c>
      <c r="R11" t="s">
        <v>37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36</v>
      </c>
      <c r="AE11" s="2">
        <v>45196.541458333333</v>
      </c>
      <c r="AF11" t="s">
        <v>37</v>
      </c>
      <c r="AG11" t="s">
        <v>13</v>
      </c>
      <c r="AH11">
        <v>0</v>
      </c>
      <c r="AI11">
        <v>12.170999999999999</v>
      </c>
      <c r="AJ11" s="3">
        <v>862</v>
      </c>
      <c r="AK11">
        <v>-1.2E-2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51</v>
      </c>
      <c r="AT11" s="12">
        <f t="shared" si="0"/>
        <v>2.8991139400000012</v>
      </c>
      <c r="AU11" s="13">
        <f t="shared" si="1"/>
        <v>188.2690976316</v>
      </c>
      <c r="AW11" s="6">
        <f t="shared" si="2"/>
        <v>4.732860421249999</v>
      </c>
      <c r="AX11" s="15">
        <f t="shared" si="3"/>
        <v>194.59815912812002</v>
      </c>
      <c r="AZ11" s="14">
        <f t="shared" si="4"/>
        <v>5.2044335100500003</v>
      </c>
      <c r="BA11" s="16">
        <f t="shared" si="5"/>
        <v>160.94431810456001</v>
      </c>
      <c r="BC11" s="7">
        <f t="shared" si="6"/>
        <v>2.4984557333000001</v>
      </c>
      <c r="BD11" s="8">
        <f t="shared" si="7"/>
        <v>74.456437517119994</v>
      </c>
      <c r="BF11" s="12">
        <f t="shared" si="8"/>
        <v>2.8991139400000012</v>
      </c>
      <c r="BG11" s="13">
        <f t="shared" si="9"/>
        <v>188.2690976316</v>
      </c>
      <c r="BI11">
        <v>51</v>
      </c>
      <c r="BJ11" t="s">
        <v>36</v>
      </c>
      <c r="BK11" s="2">
        <v>45196.541458333333</v>
      </c>
      <c r="BL11" t="s">
        <v>37</v>
      </c>
      <c r="BM11" t="s">
        <v>13</v>
      </c>
      <c r="BN11">
        <v>0</v>
      </c>
      <c r="BO11">
        <v>2.7240000000000002</v>
      </c>
      <c r="BP11" s="3">
        <v>5013260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52</v>
      </c>
      <c r="B12" t="s">
        <v>38</v>
      </c>
      <c r="C12" s="2">
        <v>45196.562731481485</v>
      </c>
      <c r="D12">
        <v>378</v>
      </c>
      <c r="E12" t="s">
        <v>13</v>
      </c>
      <c r="F12">
        <v>0</v>
      </c>
      <c r="G12">
        <v>5.9059999999999997</v>
      </c>
      <c r="H12" s="3">
        <v>27186044</v>
      </c>
      <c r="I12">
        <v>61.622999999999998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38</v>
      </c>
      <c r="Q12" s="2">
        <v>45196.562731481485</v>
      </c>
      <c r="R12">
        <v>378</v>
      </c>
      <c r="S12" t="s">
        <v>13</v>
      </c>
      <c r="T12">
        <v>0</v>
      </c>
      <c r="U12">
        <v>5.88</v>
      </c>
      <c r="V12" s="3">
        <v>271876</v>
      </c>
      <c r="W12">
        <v>67.953999999999994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38</v>
      </c>
      <c r="AE12" s="2">
        <v>45196.562731481485</v>
      </c>
      <c r="AF12">
        <v>378</v>
      </c>
      <c r="AG12" t="s">
        <v>13</v>
      </c>
      <c r="AH12">
        <v>0</v>
      </c>
      <c r="AI12">
        <v>12.007</v>
      </c>
      <c r="AJ12" s="3">
        <v>169335</v>
      </c>
      <c r="AK12">
        <v>43.01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52</v>
      </c>
      <c r="AT12" s="12">
        <f t="shared" si="0"/>
        <v>67225.862812480002</v>
      </c>
      <c r="AU12" s="13">
        <f t="shared" si="1"/>
        <v>38994.498902997504</v>
      </c>
      <c r="AW12" s="6">
        <f t="shared" si="2"/>
        <v>52431.568297550162</v>
      </c>
      <c r="AX12" s="15">
        <f t="shared" si="3"/>
        <v>29629.650538536753</v>
      </c>
      <c r="AZ12" s="14">
        <f t="shared" si="4"/>
        <v>68511.601053323684</v>
      </c>
      <c r="BA12" s="16">
        <f t="shared" si="5"/>
        <v>31906.749195421504</v>
      </c>
      <c r="BC12" s="7">
        <f t="shared" si="6"/>
        <v>65974.856679293123</v>
      </c>
      <c r="BD12" s="8">
        <f t="shared" si="7"/>
        <v>34166.075286417996</v>
      </c>
      <c r="BF12" s="12">
        <f t="shared" si="8"/>
        <v>67225.862812480002</v>
      </c>
      <c r="BG12" s="13">
        <f t="shared" si="9"/>
        <v>38994.498902997504</v>
      </c>
      <c r="BI12">
        <v>52</v>
      </c>
      <c r="BJ12" t="s">
        <v>38</v>
      </c>
      <c r="BK12" s="2">
        <v>45196.562731481485</v>
      </c>
      <c r="BL12">
        <v>378</v>
      </c>
      <c r="BM12" t="s">
        <v>13</v>
      </c>
      <c r="BN12">
        <v>0</v>
      </c>
      <c r="BO12">
        <v>2.8889999999999998</v>
      </c>
      <c r="BP12" s="3">
        <v>543068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53</v>
      </c>
      <c r="B13" t="s">
        <v>39</v>
      </c>
      <c r="C13" s="2">
        <v>45196.584050925929</v>
      </c>
      <c r="D13">
        <v>141</v>
      </c>
      <c r="E13" t="s">
        <v>13</v>
      </c>
      <c r="F13">
        <v>0</v>
      </c>
      <c r="G13">
        <v>5.9939999999999998</v>
      </c>
      <c r="H13" s="3">
        <v>73272</v>
      </c>
      <c r="I13">
        <v>0.15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39</v>
      </c>
      <c r="Q13" s="2">
        <v>45196.584050925929</v>
      </c>
      <c r="R13">
        <v>141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39</v>
      </c>
      <c r="AE13" s="2">
        <v>45196.584050925929</v>
      </c>
      <c r="AF13">
        <v>141</v>
      </c>
      <c r="AG13" t="s">
        <v>13</v>
      </c>
      <c r="AH13">
        <v>0</v>
      </c>
      <c r="AI13">
        <v>11.98</v>
      </c>
      <c r="AJ13" s="3">
        <v>183180</v>
      </c>
      <c r="AK13">
        <v>46.244999999999997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53</v>
      </c>
      <c r="AT13" s="12">
        <f t="shared" si="0"/>
        <v>204.08012050323202</v>
      </c>
      <c r="AU13" s="13">
        <f t="shared" si="1"/>
        <v>42224.290082840002</v>
      </c>
      <c r="AW13" s="6">
        <f t="shared" si="2"/>
        <v>226.23554887985921</v>
      </c>
      <c r="AX13" s="15">
        <f t="shared" si="3"/>
        <v>31890.160148652001</v>
      </c>
      <c r="AZ13" s="14">
        <f t="shared" si="4"/>
        <v>192.01153377453443</v>
      </c>
      <c r="BA13" s="16">
        <f t="shared" si="5"/>
        <v>34474.555124376006</v>
      </c>
      <c r="BC13" s="7">
        <f t="shared" si="6"/>
        <v>169.14025397684864</v>
      </c>
      <c r="BD13" s="8">
        <f t="shared" si="7"/>
        <v>36903.284635552001</v>
      </c>
      <c r="BF13" s="12">
        <f t="shared" si="8"/>
        <v>204.08012050323202</v>
      </c>
      <c r="BG13" s="13">
        <f t="shared" si="9"/>
        <v>42224.290082840002</v>
      </c>
      <c r="BI13">
        <v>53</v>
      </c>
      <c r="BJ13" t="s">
        <v>39</v>
      </c>
      <c r="BK13" s="2">
        <v>45196.584050925929</v>
      </c>
      <c r="BL13">
        <v>141</v>
      </c>
      <c r="BM13" t="s">
        <v>13</v>
      </c>
      <c r="BN13">
        <v>0</v>
      </c>
      <c r="BO13">
        <v>2.867</v>
      </c>
      <c r="BP13" s="3">
        <v>619718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54</v>
      </c>
      <c r="B14" t="s">
        <v>40</v>
      </c>
      <c r="C14" s="2">
        <v>45196.605358796296</v>
      </c>
      <c r="D14">
        <v>59</v>
      </c>
      <c r="E14" t="s">
        <v>13</v>
      </c>
      <c r="F14">
        <v>0</v>
      </c>
      <c r="G14">
        <v>5.9909999999999997</v>
      </c>
      <c r="H14" s="3">
        <v>392028</v>
      </c>
      <c r="I14">
        <v>0.83399999999999996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40</v>
      </c>
      <c r="Q14" s="2">
        <v>45196.605358796296</v>
      </c>
      <c r="R14">
        <v>59</v>
      </c>
      <c r="S14" t="s">
        <v>13</v>
      </c>
      <c r="T14">
        <v>0</v>
      </c>
      <c r="U14">
        <v>5.9379999999999997</v>
      </c>
      <c r="V14" s="3">
        <v>3599</v>
      </c>
      <c r="W14">
        <v>0.89300000000000002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40</v>
      </c>
      <c r="AE14" s="2">
        <v>45196.605358796296</v>
      </c>
      <c r="AF14">
        <v>59</v>
      </c>
      <c r="AG14" t="s">
        <v>13</v>
      </c>
      <c r="AH14">
        <v>0</v>
      </c>
      <c r="AI14">
        <v>12.128</v>
      </c>
      <c r="AJ14" s="3">
        <v>23617</v>
      </c>
      <c r="AK14">
        <v>6.2610000000000001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54</v>
      </c>
      <c r="AT14" s="12">
        <f t="shared" si="0"/>
        <v>911.77576127821771</v>
      </c>
      <c r="AU14" s="13">
        <f t="shared" si="1"/>
        <v>5486.4324375470997</v>
      </c>
      <c r="AW14" s="6">
        <f t="shared" si="2"/>
        <v>1106.3916733376991</v>
      </c>
      <c r="AX14" s="15">
        <f t="shared" si="3"/>
        <v>4378.4110360114701</v>
      </c>
      <c r="AZ14" s="14">
        <f t="shared" si="4"/>
        <v>1014.0020483084144</v>
      </c>
      <c r="BA14" s="16">
        <f t="shared" si="5"/>
        <v>4502.6431786768608</v>
      </c>
      <c r="BC14" s="7">
        <f t="shared" si="6"/>
        <v>905.6338773627765</v>
      </c>
      <c r="BD14" s="8">
        <f t="shared" si="7"/>
        <v>4763.6997961767202</v>
      </c>
      <c r="BF14" s="12">
        <f t="shared" si="8"/>
        <v>911.77576127821771</v>
      </c>
      <c r="BG14" s="13">
        <f t="shared" si="9"/>
        <v>5486.4324375470997</v>
      </c>
      <c r="BI14">
        <v>54</v>
      </c>
      <c r="BJ14" t="s">
        <v>40</v>
      </c>
      <c r="BK14" s="2">
        <v>45196.605358796296</v>
      </c>
      <c r="BL14">
        <v>59</v>
      </c>
      <c r="BM14" t="s">
        <v>13</v>
      </c>
      <c r="BN14">
        <v>0</v>
      </c>
      <c r="BO14">
        <v>2.8540000000000001</v>
      </c>
      <c r="BP14" s="3">
        <v>800416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55</v>
      </c>
      <c r="B15" t="s">
        <v>41</v>
      </c>
      <c r="C15" s="2">
        <v>45196.626666666663</v>
      </c>
      <c r="D15">
        <v>80</v>
      </c>
      <c r="E15" t="s">
        <v>13</v>
      </c>
      <c r="F15">
        <v>0</v>
      </c>
      <c r="G15">
        <v>6.0510000000000002</v>
      </c>
      <c r="H15" s="3">
        <v>2207</v>
      </c>
      <c r="I15">
        <v>-3.0000000000000001E-3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41</v>
      </c>
      <c r="Q15" s="2">
        <v>45196.626666666663</v>
      </c>
      <c r="R15">
        <v>80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41</v>
      </c>
      <c r="AE15" s="2">
        <v>45196.626666666663</v>
      </c>
      <c r="AF15">
        <v>80</v>
      </c>
      <c r="AG15" t="s">
        <v>13</v>
      </c>
      <c r="AH15">
        <v>0</v>
      </c>
      <c r="AI15">
        <v>11.936999999999999</v>
      </c>
      <c r="AJ15" s="3">
        <v>224322</v>
      </c>
      <c r="AK15">
        <v>55.643000000000001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55</v>
      </c>
      <c r="AT15" s="12">
        <f t="shared" si="0"/>
        <v>4.8339034600000002</v>
      </c>
      <c r="AU15" s="13">
        <f t="shared" si="1"/>
        <v>51729.456688924402</v>
      </c>
      <c r="AW15" s="6">
        <f t="shared" si="2"/>
        <v>1.7024405412499988</v>
      </c>
      <c r="AX15" s="15">
        <f t="shared" si="3"/>
        <v>38465.519822635324</v>
      </c>
      <c r="AZ15" s="14">
        <f t="shared" si="4"/>
        <v>1.4400953004499986</v>
      </c>
      <c r="BA15" s="16">
        <f t="shared" si="5"/>
        <v>42068.29935153816</v>
      </c>
      <c r="BC15" s="7">
        <f t="shared" si="6"/>
        <v>0.74535865970000015</v>
      </c>
      <c r="BD15" s="8">
        <f t="shared" si="7"/>
        <v>44979.481820864326</v>
      </c>
      <c r="BF15" s="12">
        <f t="shared" si="8"/>
        <v>4.8339034600000002</v>
      </c>
      <c r="BG15" s="13">
        <f t="shared" si="9"/>
        <v>51729.456688924402</v>
      </c>
      <c r="BI15">
        <v>55</v>
      </c>
      <c r="BJ15" t="s">
        <v>41</v>
      </c>
      <c r="BK15" s="2">
        <v>45196.626666666663</v>
      </c>
      <c r="BL15">
        <v>80</v>
      </c>
      <c r="BM15" t="s">
        <v>13</v>
      </c>
      <c r="BN15">
        <v>0</v>
      </c>
      <c r="BO15">
        <v>2.8570000000000002</v>
      </c>
      <c r="BP15" s="3">
        <v>745655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56</v>
      </c>
      <c r="B16" t="s">
        <v>42</v>
      </c>
      <c r="C16" s="2">
        <v>45196.647974537038</v>
      </c>
      <c r="D16">
        <v>15</v>
      </c>
      <c r="E16" t="s">
        <v>13</v>
      </c>
      <c r="F16">
        <v>0</v>
      </c>
      <c r="G16">
        <v>5.9950000000000001</v>
      </c>
      <c r="H16" s="3">
        <v>297516</v>
      </c>
      <c r="I16">
        <v>0.63100000000000001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42</v>
      </c>
      <c r="Q16" s="2">
        <v>45196.647974537038</v>
      </c>
      <c r="R16">
        <v>15</v>
      </c>
      <c r="S16" t="s">
        <v>13</v>
      </c>
      <c r="T16">
        <v>0</v>
      </c>
      <c r="U16">
        <v>5.944</v>
      </c>
      <c r="V16" s="3">
        <v>3074</v>
      </c>
      <c r="W16">
        <v>0.75800000000000001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42</v>
      </c>
      <c r="AE16" s="2">
        <v>45196.647974537038</v>
      </c>
      <c r="AF16">
        <v>15</v>
      </c>
      <c r="AG16" t="s">
        <v>13</v>
      </c>
      <c r="AH16">
        <v>0</v>
      </c>
      <c r="AI16">
        <v>12.135</v>
      </c>
      <c r="AJ16" s="3">
        <v>22389</v>
      </c>
      <c r="AK16">
        <v>5.9269999999999996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56</v>
      </c>
      <c r="AT16" s="12">
        <f t="shared" si="0"/>
        <v>729.63464667323842</v>
      </c>
      <c r="AU16" s="13">
        <f t="shared" si="1"/>
        <v>5212.5679748919001</v>
      </c>
      <c r="AW16" s="6">
        <f t="shared" si="2"/>
        <v>862.72138431705287</v>
      </c>
      <c r="AX16" s="15">
        <f t="shared" si="3"/>
        <v>4154.2860502608301</v>
      </c>
      <c r="AZ16" s="14">
        <f t="shared" si="4"/>
        <v>772.84200337604966</v>
      </c>
      <c r="BA16" s="16">
        <f t="shared" si="5"/>
        <v>4268.76819336054</v>
      </c>
      <c r="BC16" s="7">
        <f t="shared" si="6"/>
        <v>688.96850786358164</v>
      </c>
      <c r="BD16" s="8">
        <f t="shared" si="7"/>
        <v>4511.3139579680801</v>
      </c>
      <c r="BF16" s="12">
        <f t="shared" si="8"/>
        <v>729.63464667323842</v>
      </c>
      <c r="BG16" s="13">
        <f t="shared" si="9"/>
        <v>5212.5679748919001</v>
      </c>
      <c r="BI16">
        <v>56</v>
      </c>
      <c r="BJ16" t="s">
        <v>42</v>
      </c>
      <c r="BK16" s="2">
        <v>45196.647974537038</v>
      </c>
      <c r="BL16">
        <v>15</v>
      </c>
      <c r="BM16" t="s">
        <v>13</v>
      </c>
      <c r="BN16">
        <v>0</v>
      </c>
      <c r="BO16">
        <v>2.859</v>
      </c>
      <c r="BP16" s="3">
        <v>776652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57</v>
      </c>
      <c r="B17" t="s">
        <v>43</v>
      </c>
      <c r="C17" s="2">
        <v>45196.669282407405</v>
      </c>
      <c r="D17">
        <v>22</v>
      </c>
      <c r="E17" t="s">
        <v>13</v>
      </c>
      <c r="F17">
        <v>0</v>
      </c>
      <c r="G17">
        <v>5.9829999999999997</v>
      </c>
      <c r="H17" s="3">
        <v>3915178</v>
      </c>
      <c r="I17">
        <v>8.4510000000000005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43</v>
      </c>
      <c r="Q17" s="2">
        <v>45196.669282407405</v>
      </c>
      <c r="R17">
        <v>22</v>
      </c>
      <c r="S17" t="s">
        <v>13</v>
      </c>
      <c r="T17">
        <v>0</v>
      </c>
      <c r="U17">
        <v>5.9370000000000003</v>
      </c>
      <c r="V17" s="3">
        <v>34693</v>
      </c>
      <c r="W17">
        <v>8.8659999999999997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43</v>
      </c>
      <c r="AE17" s="2">
        <v>45196.669282407405</v>
      </c>
      <c r="AF17">
        <v>22</v>
      </c>
      <c r="AG17" t="s">
        <v>13</v>
      </c>
      <c r="AH17">
        <v>0</v>
      </c>
      <c r="AI17">
        <v>12.08</v>
      </c>
      <c r="AJ17" s="3">
        <v>67208</v>
      </c>
      <c r="AK17">
        <v>17.829999999999998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57</v>
      </c>
      <c r="AT17" s="12">
        <f t="shared" si="0"/>
        <v>7464.4330108466784</v>
      </c>
      <c r="AU17" s="13">
        <f t="shared" si="1"/>
        <v>14685.6797657024</v>
      </c>
      <c r="AW17" s="6">
        <f t="shared" si="2"/>
        <v>7151.6545399579654</v>
      </c>
      <c r="AX17" s="15">
        <f t="shared" si="3"/>
        <v>12211.66642887872</v>
      </c>
      <c r="AZ17" s="14">
        <f t="shared" si="4"/>
        <v>9157.2288627225698</v>
      </c>
      <c r="BA17" s="16">
        <f t="shared" si="5"/>
        <v>12772.866557807361</v>
      </c>
      <c r="BC17" s="7">
        <f t="shared" si="6"/>
        <v>8776.1144496543784</v>
      </c>
      <c r="BD17" s="8">
        <f t="shared" si="7"/>
        <v>13672.92192246272</v>
      </c>
      <c r="BF17" s="12">
        <f t="shared" si="8"/>
        <v>7464.4330108466784</v>
      </c>
      <c r="BG17" s="13">
        <f t="shared" si="9"/>
        <v>14685.6797657024</v>
      </c>
      <c r="BI17">
        <v>57</v>
      </c>
      <c r="BJ17" t="s">
        <v>43</v>
      </c>
      <c r="BK17" s="2">
        <v>45196.669282407405</v>
      </c>
      <c r="BL17">
        <v>22</v>
      </c>
      <c r="BM17" t="s">
        <v>13</v>
      </c>
      <c r="BN17">
        <v>0</v>
      </c>
      <c r="BO17">
        <v>2.8220000000000001</v>
      </c>
      <c r="BP17" s="3">
        <v>1476274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58</v>
      </c>
      <c r="B18" t="s">
        <v>44</v>
      </c>
      <c r="C18" s="2">
        <v>45196.690555555557</v>
      </c>
      <c r="D18">
        <v>230</v>
      </c>
      <c r="E18" t="s">
        <v>13</v>
      </c>
      <c r="F18">
        <v>0</v>
      </c>
      <c r="G18">
        <v>6.0380000000000003</v>
      </c>
      <c r="H18" s="3">
        <v>4565</v>
      </c>
      <c r="I18">
        <v>2E-3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44</v>
      </c>
      <c r="Q18" s="2">
        <v>45196.690555555557</v>
      </c>
      <c r="R18">
        <v>230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44</v>
      </c>
      <c r="AE18" s="2">
        <v>45196.690555555557</v>
      </c>
      <c r="AF18">
        <v>230</v>
      </c>
      <c r="AG18" t="s">
        <v>13</v>
      </c>
      <c r="AH18">
        <v>0</v>
      </c>
      <c r="AI18">
        <v>12.163</v>
      </c>
      <c r="AJ18" s="3">
        <v>14104</v>
      </c>
      <c r="AK18">
        <v>3.6589999999999998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58</v>
      </c>
      <c r="AT18" s="12">
        <f t="shared" si="0"/>
        <v>2.2209565000000016</v>
      </c>
      <c r="AU18" s="13">
        <f t="shared" si="1"/>
        <v>3328.9273036223999</v>
      </c>
      <c r="AW18" s="6">
        <f t="shared" si="2"/>
        <v>8.4201585312499994</v>
      </c>
      <c r="AX18" s="15">
        <f t="shared" si="3"/>
        <v>2637.2252148396801</v>
      </c>
      <c r="AZ18" s="14">
        <f t="shared" si="4"/>
        <v>9.5293619112499997</v>
      </c>
      <c r="BA18" s="16">
        <f t="shared" si="5"/>
        <v>2689.5923150118397</v>
      </c>
      <c r="BC18" s="7">
        <f t="shared" si="6"/>
        <v>5.0342578925000012</v>
      </c>
      <c r="BD18" s="8">
        <f t="shared" si="7"/>
        <v>2806.5202897356803</v>
      </c>
      <c r="BF18" s="12">
        <f t="shared" si="8"/>
        <v>2.2209565000000016</v>
      </c>
      <c r="BG18" s="13">
        <f t="shared" si="9"/>
        <v>3328.9273036223999</v>
      </c>
      <c r="BI18">
        <v>58</v>
      </c>
      <c r="BJ18" t="s">
        <v>44</v>
      </c>
      <c r="BK18" s="2">
        <v>45196.690555555557</v>
      </c>
      <c r="BL18">
        <v>230</v>
      </c>
      <c r="BM18" t="s">
        <v>13</v>
      </c>
      <c r="BN18">
        <v>0</v>
      </c>
      <c r="BO18">
        <v>2.8780000000000001</v>
      </c>
      <c r="BP18" s="3">
        <v>817787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59</v>
      </c>
      <c r="B19" t="s">
        <v>45</v>
      </c>
      <c r="C19" s="2">
        <v>45196.711863425924</v>
      </c>
      <c r="D19">
        <v>150</v>
      </c>
      <c r="E19" t="s">
        <v>13</v>
      </c>
      <c r="F19">
        <v>0</v>
      </c>
      <c r="G19">
        <v>6.08</v>
      </c>
      <c r="H19" s="3">
        <v>1742</v>
      </c>
      <c r="I19">
        <v>-4.0000000000000001E-3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45</v>
      </c>
      <c r="Q19" s="2">
        <v>45196.711863425924</v>
      </c>
      <c r="R19">
        <v>150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45</v>
      </c>
      <c r="AE19" s="2">
        <v>45196.711863425924</v>
      </c>
      <c r="AF19">
        <v>150</v>
      </c>
      <c r="AG19" t="s">
        <v>13</v>
      </c>
      <c r="AH19">
        <v>0</v>
      </c>
      <c r="AI19">
        <v>11.954000000000001</v>
      </c>
      <c r="AJ19" s="3">
        <v>209264</v>
      </c>
      <c r="AK19">
        <v>52.24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59</v>
      </c>
      <c r="AT19" s="12">
        <f t="shared" si="0"/>
        <v>6.0580345600000012</v>
      </c>
      <c r="AU19" s="13">
        <f t="shared" si="1"/>
        <v>48266.623652633607</v>
      </c>
      <c r="AW19" s="6">
        <f t="shared" si="2"/>
        <v>0.40559448499999995</v>
      </c>
      <c r="AX19" s="15">
        <f t="shared" si="3"/>
        <v>36083.588060142087</v>
      </c>
      <c r="AZ19" s="14">
        <f t="shared" si="4"/>
        <v>-0.2311869837999998</v>
      </c>
      <c r="BA19" s="16">
        <f t="shared" si="5"/>
        <v>39295.370283223041</v>
      </c>
      <c r="BC19" s="7">
        <f t="shared" si="6"/>
        <v>9.0317949199999914E-2</v>
      </c>
      <c r="BD19" s="8">
        <f t="shared" si="7"/>
        <v>42033.611718318076</v>
      </c>
      <c r="BF19" s="12">
        <f t="shared" si="8"/>
        <v>6.0580345600000012</v>
      </c>
      <c r="BG19" s="13">
        <f t="shared" si="9"/>
        <v>48266.623652633607</v>
      </c>
      <c r="BI19">
        <v>59</v>
      </c>
      <c r="BJ19" t="s">
        <v>45</v>
      </c>
      <c r="BK19" s="2">
        <v>45196.711863425924</v>
      </c>
      <c r="BL19">
        <v>150</v>
      </c>
      <c r="BM19" t="s">
        <v>13</v>
      </c>
      <c r="BN19">
        <v>0</v>
      </c>
      <c r="BO19">
        <v>2.8559999999999999</v>
      </c>
      <c r="BP19" s="3">
        <v>773361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60</v>
      </c>
      <c r="B20" t="s">
        <v>46</v>
      </c>
      <c r="C20" s="2">
        <v>45196.733171296299</v>
      </c>
      <c r="D20">
        <v>21</v>
      </c>
      <c r="E20" t="s">
        <v>13</v>
      </c>
      <c r="F20">
        <v>0</v>
      </c>
      <c r="G20">
        <v>6.085</v>
      </c>
      <c r="H20" s="3">
        <v>1906</v>
      </c>
      <c r="I20">
        <v>-3.0000000000000001E-3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46</v>
      </c>
      <c r="Q20" s="2">
        <v>45196.733171296299</v>
      </c>
      <c r="R20">
        <v>21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46</v>
      </c>
      <c r="AE20" s="2">
        <v>45196.733171296299</v>
      </c>
      <c r="AF20">
        <v>21</v>
      </c>
      <c r="AG20" t="s">
        <v>13</v>
      </c>
      <c r="AH20">
        <v>0</v>
      </c>
      <c r="AI20">
        <v>11.978999999999999</v>
      </c>
      <c r="AJ20" s="3">
        <v>202024</v>
      </c>
      <c r="AK20">
        <v>50.588999999999999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60</v>
      </c>
      <c r="AT20" s="12">
        <f t="shared" si="0"/>
        <v>5.5996414400000001</v>
      </c>
      <c r="AU20" s="13">
        <f t="shared" si="1"/>
        <v>46595.064610041598</v>
      </c>
      <c r="AW20" s="6">
        <f t="shared" si="2"/>
        <v>0.8619277649999999</v>
      </c>
      <c r="AX20" s="15">
        <f t="shared" si="3"/>
        <v>34928.203865924486</v>
      </c>
      <c r="AZ20" s="14">
        <f t="shared" si="4"/>
        <v>0.36111515380000014</v>
      </c>
      <c r="BA20" s="16">
        <f t="shared" si="5"/>
        <v>37959.500093674236</v>
      </c>
      <c r="BC20" s="7">
        <f t="shared" si="6"/>
        <v>0.31417047079999993</v>
      </c>
      <c r="BD20" s="8">
        <f t="shared" si="7"/>
        <v>40613.095263380485</v>
      </c>
      <c r="BF20" s="12">
        <f t="shared" si="8"/>
        <v>5.5996414400000001</v>
      </c>
      <c r="BG20" s="13">
        <f t="shared" si="9"/>
        <v>46595.064610041598</v>
      </c>
      <c r="BI20">
        <v>60</v>
      </c>
      <c r="BJ20" t="s">
        <v>46</v>
      </c>
      <c r="BK20" s="2">
        <v>45196.733171296299</v>
      </c>
      <c r="BL20">
        <v>21</v>
      </c>
      <c r="BM20" t="s">
        <v>13</v>
      </c>
      <c r="BN20">
        <v>0</v>
      </c>
      <c r="BO20">
        <v>2.8809999999999998</v>
      </c>
      <c r="BP20" s="3">
        <v>748018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61</v>
      </c>
      <c r="B21" t="s">
        <v>47</v>
      </c>
      <c r="C21" s="2">
        <v>45196.754467592589</v>
      </c>
      <c r="D21">
        <v>68</v>
      </c>
      <c r="E21" t="s">
        <v>13</v>
      </c>
      <c r="F21">
        <v>0</v>
      </c>
      <c r="G21">
        <v>6.0369999999999999</v>
      </c>
      <c r="H21" s="3">
        <v>3608</v>
      </c>
      <c r="I21">
        <v>0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47</v>
      </c>
      <c r="Q21" s="2">
        <v>45196.754467592589</v>
      </c>
      <c r="R21">
        <v>68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47</v>
      </c>
      <c r="AE21" s="2">
        <v>45196.754467592589</v>
      </c>
      <c r="AF21">
        <v>68</v>
      </c>
      <c r="AG21" t="s">
        <v>13</v>
      </c>
      <c r="AH21">
        <v>0</v>
      </c>
      <c r="AI21">
        <v>12.161</v>
      </c>
      <c r="AJ21" s="3">
        <v>14683</v>
      </c>
      <c r="AK21">
        <v>3.8180000000000001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61</v>
      </c>
      <c r="AT21" s="12">
        <f t="shared" si="0"/>
        <v>2.5574185600000021</v>
      </c>
      <c r="AU21" s="13">
        <f t="shared" si="1"/>
        <v>3462.6011779671003</v>
      </c>
      <c r="AW21" s="6">
        <f t="shared" si="2"/>
        <v>5.6652653599999994</v>
      </c>
      <c r="AX21" s="15">
        <f t="shared" si="3"/>
        <v>2743.52558500547</v>
      </c>
      <c r="AZ21" s="14">
        <f t="shared" si="4"/>
        <v>6.3240103712</v>
      </c>
      <c r="BA21" s="16">
        <f t="shared" si="5"/>
        <v>2800.0260986488597</v>
      </c>
      <c r="BC21" s="7">
        <f t="shared" si="6"/>
        <v>3.0987857792</v>
      </c>
      <c r="BD21" s="8">
        <f t="shared" si="7"/>
        <v>2925.77423072072</v>
      </c>
      <c r="BF21" s="12">
        <f t="shared" si="8"/>
        <v>2.5574185600000021</v>
      </c>
      <c r="BG21" s="13">
        <f t="shared" si="9"/>
        <v>3462.6011779671003</v>
      </c>
      <c r="BI21">
        <v>61</v>
      </c>
      <c r="BJ21" t="s">
        <v>47</v>
      </c>
      <c r="BK21" s="2">
        <v>45196.754467592589</v>
      </c>
      <c r="BL21">
        <v>68</v>
      </c>
      <c r="BM21" t="s">
        <v>13</v>
      </c>
      <c r="BN21">
        <v>0</v>
      </c>
      <c r="BO21">
        <v>2.8780000000000001</v>
      </c>
      <c r="BP21" s="3">
        <v>777799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62</v>
      </c>
      <c r="B22" t="s">
        <v>48</v>
      </c>
      <c r="C22" s="2">
        <v>45196.775752314818</v>
      </c>
      <c r="D22">
        <v>414</v>
      </c>
      <c r="E22" t="s">
        <v>13</v>
      </c>
      <c r="F22">
        <v>0</v>
      </c>
      <c r="G22">
        <v>6.0650000000000004</v>
      </c>
      <c r="H22" s="3">
        <v>1823</v>
      </c>
      <c r="I22">
        <v>-4.0000000000000001E-3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48</v>
      </c>
      <c r="Q22" s="2">
        <v>45196.775752314818</v>
      </c>
      <c r="R22">
        <v>414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48</v>
      </c>
      <c r="AE22" s="2">
        <v>45196.775752314818</v>
      </c>
      <c r="AF22">
        <v>414</v>
      </c>
      <c r="AG22" t="s">
        <v>13</v>
      </c>
      <c r="AH22">
        <v>0</v>
      </c>
      <c r="AI22">
        <v>11.938000000000001</v>
      </c>
      <c r="AJ22" s="3">
        <v>222309</v>
      </c>
      <c r="AK22">
        <v>55.19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62</v>
      </c>
      <c r="AT22" s="12">
        <f t="shared" si="0"/>
        <v>5.8280026600000001</v>
      </c>
      <c r="AU22" s="13">
        <f t="shared" si="1"/>
        <v>51267.608478427101</v>
      </c>
      <c r="AW22" s="6">
        <f t="shared" si="2"/>
        <v>0.63083574124999942</v>
      </c>
      <c r="AX22" s="15">
        <f t="shared" si="3"/>
        <v>38148.744133737637</v>
      </c>
      <c r="AZ22" s="14">
        <f t="shared" si="4"/>
        <v>6.1742084450000512E-2</v>
      </c>
      <c r="BA22" s="16">
        <f t="shared" si="5"/>
        <v>41698.032600518942</v>
      </c>
      <c r="BC22" s="7">
        <f t="shared" si="6"/>
        <v>0.19990240370000012</v>
      </c>
      <c r="BD22" s="8">
        <f t="shared" si="7"/>
        <v>44586.33894140488</v>
      </c>
      <c r="BF22" s="12">
        <f t="shared" si="8"/>
        <v>5.8280026600000001</v>
      </c>
      <c r="BG22" s="13">
        <f t="shared" si="9"/>
        <v>51267.608478427101</v>
      </c>
      <c r="BI22">
        <v>62</v>
      </c>
      <c r="BJ22" t="s">
        <v>48</v>
      </c>
      <c r="BK22" s="2">
        <v>45196.775752314818</v>
      </c>
      <c r="BL22">
        <v>414</v>
      </c>
      <c r="BM22" t="s">
        <v>13</v>
      </c>
      <c r="BN22">
        <v>0</v>
      </c>
      <c r="BO22">
        <v>2.8540000000000001</v>
      </c>
      <c r="BP22" s="3">
        <v>801802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63</v>
      </c>
      <c r="B23" t="s">
        <v>49</v>
      </c>
      <c r="C23" s="2">
        <v>45196.797025462962</v>
      </c>
      <c r="D23">
        <v>257</v>
      </c>
      <c r="E23" t="s">
        <v>13</v>
      </c>
      <c r="F23">
        <v>0</v>
      </c>
      <c r="G23">
        <v>5.9930000000000003</v>
      </c>
      <c r="H23" s="3">
        <v>71538</v>
      </c>
      <c r="I23">
        <v>0.14599999999999999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49</v>
      </c>
      <c r="Q23" s="2">
        <v>45196.797025462962</v>
      </c>
      <c r="R23">
        <v>257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49</v>
      </c>
      <c r="AE23" s="2">
        <v>45196.797025462962</v>
      </c>
      <c r="AF23">
        <v>257</v>
      </c>
      <c r="AG23" t="s">
        <v>13</v>
      </c>
      <c r="AH23">
        <v>0</v>
      </c>
      <c r="AI23">
        <v>11.952</v>
      </c>
      <c r="AJ23" s="3">
        <v>204751</v>
      </c>
      <c r="AK23">
        <v>51.212000000000003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63</v>
      </c>
      <c r="AT23" s="12">
        <f t="shared" si="0"/>
        <v>199.19954405481201</v>
      </c>
      <c r="AU23" s="13">
        <f t="shared" si="1"/>
        <v>47225.173145159104</v>
      </c>
      <c r="AW23" s="6">
        <f t="shared" si="2"/>
        <v>220.99400314060722</v>
      </c>
      <c r="AX23" s="15">
        <f t="shared" si="3"/>
        <v>35364.160447497234</v>
      </c>
      <c r="AZ23" s="14">
        <f t="shared" si="4"/>
        <v>187.47280182982041</v>
      </c>
      <c r="BA23" s="16">
        <f t="shared" si="5"/>
        <v>38462.86567526374</v>
      </c>
      <c r="BC23" s="7">
        <f t="shared" si="6"/>
        <v>165.08904561434022</v>
      </c>
      <c r="BD23" s="8">
        <f t="shared" si="7"/>
        <v>41148.45745453448</v>
      </c>
      <c r="BF23" s="12">
        <f t="shared" si="8"/>
        <v>199.19954405481201</v>
      </c>
      <c r="BG23" s="13">
        <f t="shared" si="9"/>
        <v>47225.173145159104</v>
      </c>
      <c r="BI23">
        <v>63</v>
      </c>
      <c r="BJ23" t="s">
        <v>49</v>
      </c>
      <c r="BK23" s="2">
        <v>45196.797025462962</v>
      </c>
      <c r="BL23">
        <v>257</v>
      </c>
      <c r="BM23" t="s">
        <v>13</v>
      </c>
      <c r="BN23">
        <v>0</v>
      </c>
      <c r="BO23">
        <v>2.855</v>
      </c>
      <c r="BP23" s="3">
        <v>757313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64</v>
      </c>
      <c r="B24" t="s">
        <v>50</v>
      </c>
      <c r="C24" s="2">
        <v>45196.818344907406</v>
      </c>
      <c r="D24">
        <v>321</v>
      </c>
      <c r="E24" t="s">
        <v>13</v>
      </c>
      <c r="F24">
        <v>0</v>
      </c>
      <c r="G24">
        <v>6.0359999999999996</v>
      </c>
      <c r="H24" s="3">
        <v>2633</v>
      </c>
      <c r="I24">
        <v>-2E-3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50</v>
      </c>
      <c r="Q24" s="2">
        <v>45196.818344907406</v>
      </c>
      <c r="R24">
        <v>321</v>
      </c>
      <c r="S24" t="s">
        <v>13</v>
      </c>
      <c r="T24">
        <v>0</v>
      </c>
      <c r="U24" t="s">
        <v>14</v>
      </c>
      <c r="V24" s="3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50</v>
      </c>
      <c r="AE24" s="2">
        <v>45196.818344907406</v>
      </c>
      <c r="AF24">
        <v>321</v>
      </c>
      <c r="AG24" t="s">
        <v>13</v>
      </c>
      <c r="AH24">
        <v>0</v>
      </c>
      <c r="AI24">
        <v>12.141</v>
      </c>
      <c r="AJ24" s="3">
        <v>38617</v>
      </c>
      <c r="AK24">
        <v>10.305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64</v>
      </c>
      <c r="AT24" s="12">
        <f t="shared" si="0"/>
        <v>3.9174070600000004</v>
      </c>
      <c r="AU24" s="13">
        <f t="shared" si="1"/>
        <v>8720.6585265471022</v>
      </c>
      <c r="AW24" s="6">
        <f t="shared" si="2"/>
        <v>2.8985846412499994</v>
      </c>
      <c r="AX24" s="15">
        <f t="shared" si="3"/>
        <v>7100.8146133114697</v>
      </c>
      <c r="AZ24" s="14">
        <f t="shared" si="4"/>
        <v>2.9492096724499994</v>
      </c>
      <c r="BA24" s="16">
        <f t="shared" si="5"/>
        <v>7355.4643060768603</v>
      </c>
      <c r="BC24" s="7">
        <f t="shared" si="6"/>
        <v>1.4006114117000001</v>
      </c>
      <c r="BD24" s="8">
        <f t="shared" si="7"/>
        <v>7840.37662097672</v>
      </c>
      <c r="BF24" s="12">
        <f t="shared" si="8"/>
        <v>3.9174070600000004</v>
      </c>
      <c r="BG24" s="13">
        <f t="shared" si="9"/>
        <v>8720.6585265471022</v>
      </c>
      <c r="BI24">
        <v>64</v>
      </c>
      <c r="BJ24" t="s">
        <v>50</v>
      </c>
      <c r="BK24" s="2">
        <v>45196.818344907406</v>
      </c>
      <c r="BL24">
        <v>321</v>
      </c>
      <c r="BM24" t="s">
        <v>13</v>
      </c>
      <c r="BN24">
        <v>0</v>
      </c>
      <c r="BO24">
        <v>2.883</v>
      </c>
      <c r="BP24" s="3">
        <v>712411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65</v>
      </c>
      <c r="B25" t="s">
        <v>51</v>
      </c>
      <c r="C25" s="2">
        <v>45196.839594907404</v>
      </c>
      <c r="D25">
        <v>153</v>
      </c>
      <c r="E25" t="s">
        <v>13</v>
      </c>
      <c r="F25">
        <v>0</v>
      </c>
      <c r="G25">
        <v>6.0330000000000004</v>
      </c>
      <c r="H25" s="3">
        <v>3576</v>
      </c>
      <c r="I25">
        <v>0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51</v>
      </c>
      <c r="Q25" s="2">
        <v>45196.839594907404</v>
      </c>
      <c r="R25">
        <v>153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51</v>
      </c>
      <c r="AE25" s="2">
        <v>45196.839594907404</v>
      </c>
      <c r="AF25">
        <v>153</v>
      </c>
      <c r="AG25" t="s">
        <v>13</v>
      </c>
      <c r="AH25">
        <v>0</v>
      </c>
      <c r="AI25">
        <v>12.157</v>
      </c>
      <c r="AJ25" s="3">
        <v>15210</v>
      </c>
      <c r="AK25">
        <v>3.9630000000000001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65</v>
      </c>
      <c r="AT25" s="12">
        <f t="shared" si="0"/>
        <v>2.5857590399999975</v>
      </c>
      <c r="AU25" s="13">
        <f t="shared" si="1"/>
        <v>3584.0039559900001</v>
      </c>
      <c r="AW25" s="6">
        <f t="shared" si="2"/>
        <v>5.5738202399999999</v>
      </c>
      <c r="AX25" s="15">
        <f t="shared" si="3"/>
        <v>2840.2425308430002</v>
      </c>
      <c r="AZ25" s="14">
        <f t="shared" si="4"/>
        <v>6.2149963808000006</v>
      </c>
      <c r="BA25" s="16">
        <f t="shared" si="5"/>
        <v>2900.5323449339999</v>
      </c>
      <c r="BC25" s="7">
        <f t="shared" si="6"/>
        <v>3.0386662528000006</v>
      </c>
      <c r="BD25" s="8">
        <f t="shared" si="7"/>
        <v>3034.3030985679998</v>
      </c>
      <c r="BF25" s="12">
        <f t="shared" si="8"/>
        <v>2.5857590399999975</v>
      </c>
      <c r="BG25" s="13">
        <f t="shared" si="9"/>
        <v>3584.0039559900001</v>
      </c>
      <c r="BI25">
        <v>65</v>
      </c>
      <c r="BJ25" t="s">
        <v>51</v>
      </c>
      <c r="BK25" s="2">
        <v>45196.839594907404</v>
      </c>
      <c r="BL25">
        <v>153</v>
      </c>
      <c r="BM25" t="s">
        <v>13</v>
      </c>
      <c r="BN25">
        <v>0</v>
      </c>
      <c r="BO25">
        <v>2.88</v>
      </c>
      <c r="BP25" s="3">
        <v>765861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66</v>
      </c>
      <c r="B26" t="s">
        <v>52</v>
      </c>
      <c r="C26" s="2">
        <v>45196.860937500001</v>
      </c>
      <c r="D26">
        <v>289</v>
      </c>
      <c r="E26" t="s">
        <v>13</v>
      </c>
      <c r="F26">
        <v>0</v>
      </c>
      <c r="G26">
        <v>6.0220000000000002</v>
      </c>
      <c r="H26" s="3">
        <v>3223</v>
      </c>
      <c r="I26">
        <v>-1E-3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52</v>
      </c>
      <c r="Q26" s="2">
        <v>45196.860937500001</v>
      </c>
      <c r="R26">
        <v>289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52</v>
      </c>
      <c r="AE26" s="2">
        <v>45196.860937500001</v>
      </c>
      <c r="AF26">
        <v>289</v>
      </c>
      <c r="AG26" t="s">
        <v>13</v>
      </c>
      <c r="AH26">
        <v>0</v>
      </c>
      <c r="AI26">
        <v>11.938000000000001</v>
      </c>
      <c r="AJ26" s="3">
        <v>227410</v>
      </c>
      <c r="AK26">
        <v>56.335000000000001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66</v>
      </c>
      <c r="AT26" s="12">
        <f t="shared" si="0"/>
        <v>2.97177866</v>
      </c>
      <c r="AU26" s="13">
        <f t="shared" si="1"/>
        <v>52437.300898710004</v>
      </c>
      <c r="AW26" s="6">
        <f t="shared" si="2"/>
        <v>4.567954241249998</v>
      </c>
      <c r="AX26" s="15">
        <f t="shared" si="3"/>
        <v>38950.474110563002</v>
      </c>
      <c r="AZ26" s="14">
        <f t="shared" si="4"/>
        <v>5.0045601044500003</v>
      </c>
      <c r="BA26" s="16">
        <f t="shared" si="5"/>
        <v>42636.043090293999</v>
      </c>
      <c r="BC26" s="7">
        <f t="shared" si="6"/>
        <v>2.3952197237000004</v>
      </c>
      <c r="BD26" s="8">
        <f t="shared" si="7"/>
        <v>45582.172337288001</v>
      </c>
      <c r="BF26" s="12">
        <f t="shared" si="8"/>
        <v>2.97177866</v>
      </c>
      <c r="BG26" s="13">
        <f t="shared" si="9"/>
        <v>52437.300898710004</v>
      </c>
      <c r="BI26">
        <v>66</v>
      </c>
      <c r="BJ26" t="s">
        <v>52</v>
      </c>
      <c r="BK26" s="2">
        <v>45196.860937500001</v>
      </c>
      <c r="BL26">
        <v>289</v>
      </c>
      <c r="BM26" t="s">
        <v>13</v>
      </c>
      <c r="BN26">
        <v>0</v>
      </c>
      <c r="BO26">
        <v>2.8359999999999999</v>
      </c>
      <c r="BP26" s="3">
        <v>1156209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67</v>
      </c>
      <c r="B27" t="s">
        <v>53</v>
      </c>
      <c r="C27" s="2">
        <v>45196.882256944446</v>
      </c>
      <c r="D27">
        <v>393</v>
      </c>
      <c r="E27" t="s">
        <v>13</v>
      </c>
      <c r="F27">
        <v>0</v>
      </c>
      <c r="G27">
        <v>6.0149999999999997</v>
      </c>
      <c r="H27" s="3">
        <v>4474</v>
      </c>
      <c r="I27">
        <v>2E-3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53</v>
      </c>
      <c r="Q27" s="2">
        <v>45196.882256944446</v>
      </c>
      <c r="R27">
        <v>393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53</v>
      </c>
      <c r="AE27" s="2">
        <v>45196.882256944446</v>
      </c>
      <c r="AF27">
        <v>393</v>
      </c>
      <c r="AG27" t="s">
        <v>13</v>
      </c>
      <c r="AH27">
        <v>0</v>
      </c>
      <c r="AI27">
        <v>11.942</v>
      </c>
      <c r="AJ27" s="3">
        <v>223600</v>
      </c>
      <c r="AK27">
        <v>55.48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67</v>
      </c>
      <c r="AT27" s="12">
        <f t="shared" si="0"/>
        <v>2.2103950400000016</v>
      </c>
      <c r="AU27" s="13">
        <f t="shared" si="1"/>
        <v>51563.844336000002</v>
      </c>
      <c r="AW27" s="6">
        <f t="shared" si="2"/>
        <v>8.1565243649999992</v>
      </c>
      <c r="AX27" s="15">
        <f t="shared" si="3"/>
        <v>38351.960820800006</v>
      </c>
      <c r="AZ27" s="14">
        <f t="shared" si="4"/>
        <v>9.2291356258000015</v>
      </c>
      <c r="BA27" s="16">
        <f t="shared" si="5"/>
        <v>41935.511430400002</v>
      </c>
      <c r="BC27" s="7">
        <f t="shared" si="6"/>
        <v>4.8387656228000004</v>
      </c>
      <c r="BD27" s="8">
        <f t="shared" si="7"/>
        <v>44838.497580800002</v>
      </c>
      <c r="BF27" s="12">
        <f t="shared" si="8"/>
        <v>2.2103950400000016</v>
      </c>
      <c r="BG27" s="13">
        <f t="shared" si="9"/>
        <v>51563.844336000002</v>
      </c>
      <c r="BI27">
        <v>67</v>
      </c>
      <c r="BJ27" t="s">
        <v>53</v>
      </c>
      <c r="BK27" s="2">
        <v>45196.882256944446</v>
      </c>
      <c r="BL27">
        <v>393</v>
      </c>
      <c r="BM27" t="s">
        <v>13</v>
      </c>
      <c r="BN27">
        <v>0</v>
      </c>
      <c r="BO27">
        <v>2.835</v>
      </c>
      <c r="BP27" s="3">
        <v>1173410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68</v>
      </c>
      <c r="B28" t="s">
        <v>54</v>
      </c>
      <c r="C28" s="2">
        <v>45196.903611111113</v>
      </c>
      <c r="D28">
        <v>90</v>
      </c>
      <c r="E28" t="s">
        <v>13</v>
      </c>
      <c r="F28">
        <v>0</v>
      </c>
      <c r="G28">
        <v>6.0229999999999997</v>
      </c>
      <c r="H28" s="3">
        <v>39700</v>
      </c>
      <c r="I28">
        <v>7.8E-2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54</v>
      </c>
      <c r="Q28" s="2">
        <v>45196.903611111113</v>
      </c>
      <c r="R28">
        <v>90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54</v>
      </c>
      <c r="AE28" s="2">
        <v>45196.903611111113</v>
      </c>
      <c r="AF28">
        <v>90</v>
      </c>
      <c r="AG28" t="s">
        <v>13</v>
      </c>
      <c r="AH28">
        <v>0</v>
      </c>
      <c r="AI28">
        <v>12.135999999999999</v>
      </c>
      <c r="AJ28" s="3">
        <v>41509</v>
      </c>
      <c r="AK28">
        <v>11.077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68</v>
      </c>
      <c r="AT28" s="12">
        <f t="shared" si="0"/>
        <v>107.90160607</v>
      </c>
      <c r="AU28" s="13">
        <f t="shared" si="1"/>
        <v>9320.6170313558996</v>
      </c>
      <c r="AW28" s="6">
        <f t="shared" si="2"/>
        <v>123.88149534200002</v>
      </c>
      <c r="AX28" s="15">
        <f t="shared" si="3"/>
        <v>7622.4460732256302</v>
      </c>
      <c r="AZ28" s="14">
        <f t="shared" si="4"/>
        <v>104.007850719</v>
      </c>
      <c r="BA28" s="16">
        <f t="shared" si="5"/>
        <v>7904.6468674629405</v>
      </c>
      <c r="BC28" s="7">
        <f t="shared" si="6"/>
        <v>90.618661711399994</v>
      </c>
      <c r="BD28" s="8">
        <f t="shared" si="7"/>
        <v>8432.2394144928785</v>
      </c>
      <c r="BF28" s="12">
        <f t="shared" si="8"/>
        <v>107.90160607</v>
      </c>
      <c r="BG28" s="13">
        <f t="shared" si="9"/>
        <v>9320.6170313558996</v>
      </c>
      <c r="BI28">
        <v>68</v>
      </c>
      <c r="BJ28" t="s">
        <v>54</v>
      </c>
      <c r="BK28" s="2">
        <v>45196.903611111113</v>
      </c>
      <c r="BL28">
        <v>90</v>
      </c>
      <c r="BM28" t="s">
        <v>13</v>
      </c>
      <c r="BN28">
        <v>0</v>
      </c>
      <c r="BO28">
        <v>2.879</v>
      </c>
      <c r="BP28" s="3">
        <v>902938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69</v>
      </c>
      <c r="B29" t="s">
        <v>55</v>
      </c>
      <c r="C29" s="2">
        <v>45196.924907407411</v>
      </c>
      <c r="D29">
        <v>148</v>
      </c>
      <c r="E29" t="s">
        <v>13</v>
      </c>
      <c r="F29">
        <v>0</v>
      </c>
      <c r="G29">
        <v>5.9939999999999998</v>
      </c>
      <c r="H29" s="3">
        <v>177223</v>
      </c>
      <c r="I29">
        <v>0.373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55</v>
      </c>
      <c r="Q29" s="2">
        <v>45196.924907407411</v>
      </c>
      <c r="R29">
        <v>148</v>
      </c>
      <c r="S29" t="s">
        <v>13</v>
      </c>
      <c r="T29">
        <v>0</v>
      </c>
      <c r="U29">
        <v>5.9279999999999999</v>
      </c>
      <c r="V29" s="3">
        <v>1659</v>
      </c>
      <c r="W29">
        <v>0.39400000000000002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55</v>
      </c>
      <c r="AE29" s="2">
        <v>45196.924907407411</v>
      </c>
      <c r="AF29">
        <v>148</v>
      </c>
      <c r="AG29" t="s">
        <v>13</v>
      </c>
      <c r="AH29">
        <v>0</v>
      </c>
      <c r="AI29">
        <v>12.061999999999999</v>
      </c>
      <c r="AJ29" s="3">
        <v>89638</v>
      </c>
      <c r="AK29">
        <v>23.577000000000002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69</v>
      </c>
      <c r="AT29" s="12">
        <f t="shared" si="0"/>
        <v>479.33918604336696</v>
      </c>
      <c r="AU29" s="13">
        <f t="shared" si="1"/>
        <v>20097.702284300402</v>
      </c>
      <c r="AW29" s="6">
        <f t="shared" si="2"/>
        <v>531.49244015079023</v>
      </c>
      <c r="AX29" s="15">
        <f t="shared" si="3"/>
        <v>16149.360067568121</v>
      </c>
      <c r="AZ29" s="14">
        <f t="shared" si="4"/>
        <v>462.77427879996395</v>
      </c>
      <c r="BA29" s="16">
        <f t="shared" si="5"/>
        <v>17004.278970824558</v>
      </c>
      <c r="BC29" s="7">
        <f t="shared" si="6"/>
        <v>411.12000434614629</v>
      </c>
      <c r="BD29" s="8">
        <f t="shared" si="7"/>
        <v>18219.422138957118</v>
      </c>
      <c r="BF29" s="12">
        <f t="shared" si="8"/>
        <v>479.33918604336696</v>
      </c>
      <c r="BG29" s="13">
        <f t="shared" si="9"/>
        <v>20097.702284300402</v>
      </c>
      <c r="BI29">
        <v>69</v>
      </c>
      <c r="BJ29" t="s">
        <v>55</v>
      </c>
      <c r="BK29" s="2">
        <v>45196.924907407411</v>
      </c>
      <c r="BL29">
        <v>148</v>
      </c>
      <c r="BM29" t="s">
        <v>13</v>
      </c>
      <c r="BN29">
        <v>0</v>
      </c>
      <c r="BO29">
        <v>2.8460000000000001</v>
      </c>
      <c r="BP29" s="3">
        <v>955460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70</v>
      </c>
      <c r="B30" t="s">
        <v>56</v>
      </c>
      <c r="C30" s="2">
        <v>45196.946192129632</v>
      </c>
      <c r="D30">
        <v>319</v>
      </c>
      <c r="E30" t="s">
        <v>13</v>
      </c>
      <c r="F30">
        <v>0</v>
      </c>
      <c r="G30">
        <v>6.0229999999999997</v>
      </c>
      <c r="H30" s="3">
        <v>12316</v>
      </c>
      <c r="I30">
        <v>1.9E-2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56</v>
      </c>
      <c r="Q30" s="2">
        <v>45196.946192129632</v>
      </c>
      <c r="R30">
        <v>319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56</v>
      </c>
      <c r="AE30" s="2">
        <v>45196.946192129632</v>
      </c>
      <c r="AF30">
        <v>319</v>
      </c>
      <c r="AG30" t="s">
        <v>13</v>
      </c>
      <c r="AH30">
        <v>0</v>
      </c>
      <c r="AI30">
        <v>12.175000000000001</v>
      </c>
      <c r="AJ30" s="3">
        <v>7278</v>
      </c>
      <c r="AK30">
        <v>1.774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70</v>
      </c>
      <c r="AT30" s="12">
        <f t="shared" si="0"/>
        <v>26.818382559088001</v>
      </c>
      <c r="AU30" s="13">
        <f t="shared" si="1"/>
        <v>1729.9527095675999</v>
      </c>
      <c r="AW30" s="6">
        <f t="shared" si="2"/>
        <v>32.167061939999996</v>
      </c>
      <c r="AX30" s="15">
        <f t="shared" si="3"/>
        <v>1380.84631804332</v>
      </c>
      <c r="AZ30" s="14">
        <f t="shared" si="4"/>
        <v>32.023221421809602</v>
      </c>
      <c r="BA30" s="16">
        <f t="shared" si="5"/>
        <v>1386.83431944216</v>
      </c>
      <c r="BC30" s="7">
        <f t="shared" si="6"/>
        <v>26.435751382237761</v>
      </c>
      <c r="BD30" s="8">
        <f t="shared" si="7"/>
        <v>1399.3108238723198</v>
      </c>
      <c r="BF30" s="12">
        <f t="shared" si="8"/>
        <v>26.818382559088001</v>
      </c>
      <c r="BG30" s="13">
        <f t="shared" si="9"/>
        <v>1729.9527095675999</v>
      </c>
      <c r="BI30">
        <v>70</v>
      </c>
      <c r="BJ30" t="s">
        <v>56</v>
      </c>
      <c r="BK30" s="2">
        <v>45196.946192129632</v>
      </c>
      <c r="BL30">
        <v>319</v>
      </c>
      <c r="BM30" t="s">
        <v>13</v>
      </c>
      <c r="BN30">
        <v>0</v>
      </c>
      <c r="BO30">
        <v>2.8759999999999999</v>
      </c>
      <c r="BP30" s="3">
        <v>879544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71</v>
      </c>
      <c r="B31" t="s">
        <v>57</v>
      </c>
      <c r="C31" s="2">
        <v>45196.967499999999</v>
      </c>
      <c r="D31">
        <v>245</v>
      </c>
      <c r="E31" t="s">
        <v>13</v>
      </c>
      <c r="F31">
        <v>0</v>
      </c>
      <c r="G31">
        <v>6.0170000000000003</v>
      </c>
      <c r="H31" s="3">
        <v>155263</v>
      </c>
      <c r="I31">
        <v>0.32600000000000001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57</v>
      </c>
      <c r="Q31" s="2">
        <v>45196.967499999999</v>
      </c>
      <c r="R31">
        <v>245</v>
      </c>
      <c r="S31" t="s">
        <v>13</v>
      </c>
      <c r="T31">
        <v>0</v>
      </c>
      <c r="U31">
        <v>5.9690000000000003</v>
      </c>
      <c r="V31" s="3">
        <v>1561</v>
      </c>
      <c r="W31">
        <v>0.36899999999999999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57</v>
      </c>
      <c r="AE31" s="2">
        <v>45196.967499999999</v>
      </c>
      <c r="AF31">
        <v>245</v>
      </c>
      <c r="AG31" t="s">
        <v>13</v>
      </c>
      <c r="AH31">
        <v>0</v>
      </c>
      <c r="AI31">
        <v>12.097</v>
      </c>
      <c r="AJ31" s="3">
        <v>77525</v>
      </c>
      <c r="AK31">
        <v>20.49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71</v>
      </c>
      <c r="AT31" s="12">
        <f t="shared" si="0"/>
        <v>424.02920211048701</v>
      </c>
      <c r="AU31" s="13">
        <f t="shared" si="1"/>
        <v>17180.128361937503</v>
      </c>
      <c r="AW31" s="6">
        <f t="shared" si="2"/>
        <v>468.47547675826218</v>
      </c>
      <c r="AX31" s="15">
        <f t="shared" si="3"/>
        <v>14030.709414518749</v>
      </c>
      <c r="AZ31" s="14">
        <f t="shared" si="4"/>
        <v>405.79241716046795</v>
      </c>
      <c r="BA31" s="16">
        <f t="shared" si="5"/>
        <v>14721.1973573375</v>
      </c>
      <c r="BC31" s="7">
        <f t="shared" si="6"/>
        <v>360.1459785029287</v>
      </c>
      <c r="BD31" s="8">
        <f t="shared" si="7"/>
        <v>15767.339094049999</v>
      </c>
      <c r="BF31" s="12">
        <f t="shared" si="8"/>
        <v>424.02920211048701</v>
      </c>
      <c r="BG31" s="13">
        <f t="shared" si="9"/>
        <v>17180.128361937503</v>
      </c>
      <c r="BI31">
        <v>71</v>
      </c>
      <c r="BJ31" t="s">
        <v>57</v>
      </c>
      <c r="BK31" s="2">
        <v>45196.967499999999</v>
      </c>
      <c r="BL31">
        <v>245</v>
      </c>
      <c r="BM31" t="s">
        <v>13</v>
      </c>
      <c r="BN31">
        <v>0</v>
      </c>
      <c r="BO31">
        <v>2.8839999999999999</v>
      </c>
      <c r="BP31" s="3">
        <v>737134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72</v>
      </c>
      <c r="B32" t="s">
        <v>58</v>
      </c>
      <c r="C32" s="2">
        <v>45196.988796296297</v>
      </c>
      <c r="D32">
        <v>293</v>
      </c>
      <c r="E32" t="s">
        <v>13</v>
      </c>
      <c r="F32">
        <v>0</v>
      </c>
      <c r="G32">
        <v>5.8579999999999997</v>
      </c>
      <c r="H32" s="3">
        <v>32807552</v>
      </c>
      <c r="I32">
        <v>75.325999999999993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58</v>
      </c>
      <c r="Q32" s="2">
        <v>45196.988796296297</v>
      </c>
      <c r="R32">
        <v>293</v>
      </c>
      <c r="S32" t="s">
        <v>13</v>
      </c>
      <c r="T32">
        <v>0</v>
      </c>
      <c r="U32">
        <v>5.8339999999999996</v>
      </c>
      <c r="V32" s="3">
        <v>350861</v>
      </c>
      <c r="W32">
        <v>87.001000000000005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58</v>
      </c>
      <c r="AE32" s="2">
        <v>45196.988796296297</v>
      </c>
      <c r="AF32">
        <v>293</v>
      </c>
      <c r="AG32" t="s">
        <v>13</v>
      </c>
      <c r="AH32">
        <v>0</v>
      </c>
      <c r="AI32">
        <v>11.962999999999999</v>
      </c>
      <c r="AJ32" s="3">
        <v>199959</v>
      </c>
      <c r="AK32">
        <v>50.116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72</v>
      </c>
      <c r="AT32" s="12">
        <f t="shared" si="0"/>
        <v>86501.77767358</v>
      </c>
      <c r="AU32" s="13">
        <f t="shared" si="1"/>
        <v>46117.514991247102</v>
      </c>
      <c r="AW32" s="6">
        <f t="shared" si="2"/>
        <v>67592.398704739491</v>
      </c>
      <c r="AX32" s="15">
        <f t="shared" si="3"/>
        <v>34597.457922483634</v>
      </c>
      <c r="AZ32" s="14">
        <f t="shared" si="4"/>
        <v>87776.174332687529</v>
      </c>
      <c r="BA32" s="16">
        <f t="shared" si="5"/>
        <v>37578.169436666947</v>
      </c>
      <c r="BC32" s="7">
        <f t="shared" si="6"/>
        <v>84538.808407199031</v>
      </c>
      <c r="BD32" s="8">
        <f t="shared" si="7"/>
        <v>40207.443785100884</v>
      </c>
      <c r="BF32" s="12">
        <f t="shared" si="8"/>
        <v>86501.77767358</v>
      </c>
      <c r="BG32" s="13">
        <f t="shared" si="9"/>
        <v>46117.514991247102</v>
      </c>
      <c r="BI32">
        <v>72</v>
      </c>
      <c r="BJ32" t="s">
        <v>58</v>
      </c>
      <c r="BK32" s="2">
        <v>45196.988796296297</v>
      </c>
      <c r="BL32">
        <v>293</v>
      </c>
      <c r="BM32" t="s">
        <v>13</v>
      </c>
      <c r="BN32">
        <v>0</v>
      </c>
      <c r="BO32">
        <v>2.855</v>
      </c>
      <c r="BP32" s="3">
        <v>732919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73</v>
      </c>
      <c r="B33" t="s">
        <v>59</v>
      </c>
      <c r="C33" s="2">
        <v>45197.010081018518</v>
      </c>
      <c r="D33">
        <v>299</v>
      </c>
      <c r="E33" t="s">
        <v>13</v>
      </c>
      <c r="F33">
        <v>0</v>
      </c>
      <c r="G33">
        <v>5.9960000000000004</v>
      </c>
      <c r="H33" s="3">
        <v>16890</v>
      </c>
      <c r="I33">
        <v>2.9000000000000001E-2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59</v>
      </c>
      <c r="Q33" s="2">
        <v>45197.010081018518</v>
      </c>
      <c r="R33">
        <v>299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59</v>
      </c>
      <c r="AE33" s="2">
        <v>45197.010081018518</v>
      </c>
      <c r="AF33">
        <v>299</v>
      </c>
      <c r="AG33" t="s">
        <v>13</v>
      </c>
      <c r="AH33">
        <v>0</v>
      </c>
      <c r="AI33">
        <v>12.144</v>
      </c>
      <c r="AJ33" s="3">
        <v>9863</v>
      </c>
      <c r="AK33">
        <v>2.4900000000000002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73</v>
      </c>
      <c r="AT33" s="12">
        <f t="shared" si="0"/>
        <v>40.526395898300002</v>
      </c>
      <c r="AU33" s="13">
        <f t="shared" si="1"/>
        <v>2340.4831534591003</v>
      </c>
      <c r="AW33" s="6">
        <f t="shared" si="2"/>
        <v>53.288850911979999</v>
      </c>
      <c r="AX33" s="15">
        <f t="shared" si="3"/>
        <v>1857.3240116698701</v>
      </c>
      <c r="AZ33" s="14">
        <f t="shared" si="4"/>
        <v>44.05956060311</v>
      </c>
      <c r="BA33" s="16">
        <f t="shared" si="5"/>
        <v>1880.3658472160603</v>
      </c>
      <c r="BC33" s="7">
        <f t="shared" si="6"/>
        <v>37.164744185065999</v>
      </c>
      <c r="BD33" s="8">
        <f t="shared" si="7"/>
        <v>1932.49954581512</v>
      </c>
      <c r="BF33" s="12">
        <f t="shared" si="8"/>
        <v>40.526395898300002</v>
      </c>
      <c r="BG33" s="13">
        <f t="shared" si="9"/>
        <v>2340.4831534591003</v>
      </c>
      <c r="BI33">
        <v>73</v>
      </c>
      <c r="BJ33" t="s">
        <v>59</v>
      </c>
      <c r="BK33" s="2">
        <v>45197.010081018518</v>
      </c>
      <c r="BL33">
        <v>299</v>
      </c>
      <c r="BM33" t="s">
        <v>13</v>
      </c>
      <c r="BN33">
        <v>0</v>
      </c>
      <c r="BO33">
        <v>2.851</v>
      </c>
      <c r="BP33" s="3">
        <v>869963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74</v>
      </c>
      <c r="B34" t="s">
        <v>60</v>
      </c>
      <c r="C34" s="2">
        <v>45197.031412037039</v>
      </c>
      <c r="D34">
        <v>106</v>
      </c>
      <c r="E34" t="s">
        <v>13</v>
      </c>
      <c r="F34">
        <v>0</v>
      </c>
      <c r="G34">
        <v>5.9939999999999998</v>
      </c>
      <c r="H34" s="3">
        <v>41124</v>
      </c>
      <c r="I34">
        <v>8.1000000000000003E-2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60</v>
      </c>
      <c r="Q34" s="2">
        <v>45197.031412037039</v>
      </c>
      <c r="R34">
        <v>106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60</v>
      </c>
      <c r="AE34" s="2">
        <v>45197.031412037039</v>
      </c>
      <c r="AF34">
        <v>106</v>
      </c>
      <c r="AG34" t="s">
        <v>13</v>
      </c>
      <c r="AH34">
        <v>0</v>
      </c>
      <c r="AI34">
        <v>12.138999999999999</v>
      </c>
      <c r="AJ34" s="3">
        <v>13244</v>
      </c>
      <c r="AK34">
        <v>3.4220000000000002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74</v>
      </c>
      <c r="AT34" s="12">
        <f t="shared" si="0"/>
        <v>112.053335816048</v>
      </c>
      <c r="AU34" s="13">
        <f t="shared" si="1"/>
        <v>3129.8144472304002</v>
      </c>
      <c r="AW34" s="6">
        <f t="shared" si="2"/>
        <v>128.2603401285088</v>
      </c>
      <c r="AX34" s="15">
        <f t="shared" si="3"/>
        <v>2479.2575200452802</v>
      </c>
      <c r="AZ34" s="14">
        <f t="shared" si="4"/>
        <v>107.74617592984161</v>
      </c>
      <c r="BA34" s="16">
        <f t="shared" si="5"/>
        <v>2525.5427385046401</v>
      </c>
      <c r="BC34" s="7">
        <f t="shared" si="6"/>
        <v>93.952944090896963</v>
      </c>
      <c r="BD34" s="8">
        <f t="shared" si="7"/>
        <v>2629.35850176128</v>
      </c>
      <c r="BF34" s="12">
        <f t="shared" ref="BF34:BF48" si="10">IF(H34&lt;10000,((H34^2*0.00000054)+(H34*-0.004765)+(12.72)),(IF(H34&lt;200000,((H34^2*-0.000000001577)+(H34*0.003043)+(-10.42)),(IF(H34&lt;8000000,((H34^2*-0.0000000000186)+(H34*0.00194)+(154.1)),((V34^2*-0.00000002)+(V34*0.2565)+(-1032)))))))</f>
        <v>112.053335816048</v>
      </c>
      <c r="BG34" s="13">
        <f t="shared" ref="BG34:BG48" si="11">IF(AJ34&lt;45000,((-0.0000004561*AJ34^2)+(0.244*AJ34)+(-21.72)),((-0.0000000409*AJ34^2)+(0.2477*AJ34)+(-1777)))</f>
        <v>3129.8144472304002</v>
      </c>
      <c r="BI34">
        <v>74</v>
      </c>
      <c r="BJ34" t="s">
        <v>60</v>
      </c>
      <c r="BK34" s="2">
        <v>45197.031412037039</v>
      </c>
      <c r="BL34">
        <v>106</v>
      </c>
      <c r="BM34" t="s">
        <v>13</v>
      </c>
      <c r="BN34">
        <v>0</v>
      </c>
      <c r="BO34">
        <v>2.8479999999999999</v>
      </c>
      <c r="BP34" s="3">
        <v>932723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75</v>
      </c>
      <c r="B35" t="s">
        <v>61</v>
      </c>
      <c r="C35" s="2">
        <v>45197.052731481483</v>
      </c>
      <c r="D35">
        <v>197</v>
      </c>
      <c r="E35" t="s">
        <v>13</v>
      </c>
      <c r="F35">
        <v>0</v>
      </c>
      <c r="G35">
        <v>5.98</v>
      </c>
      <c r="H35" s="3">
        <v>3720312</v>
      </c>
      <c r="I35">
        <v>8.0269999999999992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61</v>
      </c>
      <c r="Q35" s="2">
        <v>45197.052731481483</v>
      </c>
      <c r="R35">
        <v>197</v>
      </c>
      <c r="S35" t="s">
        <v>13</v>
      </c>
      <c r="T35">
        <v>0</v>
      </c>
      <c r="U35">
        <v>5.9329999999999998</v>
      </c>
      <c r="V35" s="3">
        <v>30188</v>
      </c>
      <c r="W35">
        <v>7.7140000000000004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61</v>
      </c>
      <c r="AE35" s="2">
        <v>45197.052731481483</v>
      </c>
      <c r="AF35">
        <v>197</v>
      </c>
      <c r="AG35" t="s">
        <v>13</v>
      </c>
      <c r="AH35">
        <v>0</v>
      </c>
      <c r="AI35">
        <v>12.074</v>
      </c>
      <c r="AJ35" s="3">
        <v>67083</v>
      </c>
      <c r="AK35">
        <v>17.797999999999998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1">
        <v>75</v>
      </c>
      <c r="AT35" s="12">
        <f t="shared" ref="AT35:AT48" si="12">IF(H35&lt;10000,((H35^2*0.00000054)+(H35*-0.004765)+(12.72)),(IF(H35&lt;200000,((H35^2*-0.000000001577)+(H35*0.003043)+(-10.42)),(IF(H35&lt;8000000,((H35^2*-0.0000000000186)+(H35*0.00194)+(154.1)),((V35^2*-0.00000002)+(V35*0.2565)+(-1032)))))))</f>
        <v>7114.0678623814019</v>
      </c>
      <c r="AU35" s="13">
        <f t="shared" ref="AU35:AU48" si="13">IF(AJ35&lt;45000,((-0.0000004561*AJ35^2)+(0.244*AJ35)+(-21.72)),((-0.0000000409*AJ35^2)+(0.2477*AJ35)+(-1777)))</f>
        <v>14655.403828439899</v>
      </c>
      <c r="AW35" s="6">
        <f t="shared" si="2"/>
        <v>6295.1948709050403</v>
      </c>
      <c r="AX35" s="15">
        <f t="shared" si="3"/>
        <v>12189.545109637471</v>
      </c>
      <c r="AZ35" s="14">
        <f t="shared" si="4"/>
        <v>8008.0131010459208</v>
      </c>
      <c r="BA35" s="16">
        <f t="shared" si="5"/>
        <v>12749.23950426486</v>
      </c>
      <c r="BC35" s="7">
        <f t="shared" si="6"/>
        <v>7668.5935086332793</v>
      </c>
      <c r="BD35" s="8">
        <f t="shared" si="7"/>
        <v>13647.51281075272</v>
      </c>
      <c r="BF35" s="12">
        <f t="shared" si="10"/>
        <v>7114.0678623814019</v>
      </c>
      <c r="BG35" s="13">
        <f t="shared" si="11"/>
        <v>14655.403828439899</v>
      </c>
      <c r="BI35">
        <v>75</v>
      </c>
      <c r="BJ35" t="s">
        <v>61</v>
      </c>
      <c r="BK35" s="2">
        <v>45197.052731481483</v>
      </c>
      <c r="BL35">
        <v>197</v>
      </c>
      <c r="BM35" t="s">
        <v>13</v>
      </c>
      <c r="BN35">
        <v>0</v>
      </c>
      <c r="BO35">
        <v>2.84</v>
      </c>
      <c r="BP35" s="3">
        <v>1021411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76</v>
      </c>
      <c r="B36" t="s">
        <v>62</v>
      </c>
      <c r="C36" s="2">
        <v>45197.074050925927</v>
      </c>
      <c r="D36">
        <v>69</v>
      </c>
      <c r="E36" t="s">
        <v>13</v>
      </c>
      <c r="F36">
        <v>0</v>
      </c>
      <c r="G36">
        <v>6.03</v>
      </c>
      <c r="H36" s="3">
        <v>4897</v>
      </c>
      <c r="I36">
        <v>3.0000000000000001E-3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62</v>
      </c>
      <c r="Q36" s="2">
        <v>45197.074050925927</v>
      </c>
      <c r="R36">
        <v>69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62</v>
      </c>
      <c r="AE36" s="2">
        <v>45197.074050925927</v>
      </c>
      <c r="AF36">
        <v>69</v>
      </c>
      <c r="AG36" t="s">
        <v>13</v>
      </c>
      <c r="AH36">
        <v>0</v>
      </c>
      <c r="AI36">
        <v>12.17</v>
      </c>
      <c r="AJ36" s="3">
        <v>16712</v>
      </c>
      <c r="AK36">
        <v>4.375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1">
        <v>76</v>
      </c>
      <c r="AT36" s="12">
        <f t="shared" si="12"/>
        <v>2.3353238600000008</v>
      </c>
      <c r="AU36" s="13">
        <f t="shared" si="13"/>
        <v>3928.6234004416001</v>
      </c>
      <c r="AW36" s="6">
        <f t="shared" si="2"/>
        <v>9.38497294125</v>
      </c>
      <c r="AX36" s="15">
        <f t="shared" si="3"/>
        <v>3115.70370744512</v>
      </c>
      <c r="AZ36" s="14">
        <f t="shared" si="4"/>
        <v>10.61655470845</v>
      </c>
      <c r="BA36" s="16">
        <f t="shared" si="5"/>
        <v>3186.9351292505598</v>
      </c>
      <c r="BC36" s="7">
        <f t="shared" si="6"/>
        <v>5.7678877877000003</v>
      </c>
      <c r="BD36" s="8">
        <f t="shared" si="7"/>
        <v>3343.5428951091199</v>
      </c>
      <c r="BF36" s="12">
        <f t="shared" si="10"/>
        <v>2.3353238600000008</v>
      </c>
      <c r="BG36" s="13">
        <f t="shared" si="11"/>
        <v>3928.6234004416001</v>
      </c>
      <c r="BI36">
        <v>76</v>
      </c>
      <c r="BJ36" t="s">
        <v>62</v>
      </c>
      <c r="BK36" s="2">
        <v>45197.074050925927</v>
      </c>
      <c r="BL36">
        <v>69</v>
      </c>
      <c r="BM36" t="s">
        <v>13</v>
      </c>
      <c r="BN36">
        <v>0</v>
      </c>
      <c r="BO36">
        <v>2.879</v>
      </c>
      <c r="BP36" s="3">
        <v>827199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77</v>
      </c>
      <c r="B37" t="s">
        <v>63</v>
      </c>
      <c r="C37" s="2">
        <v>45197.095324074071</v>
      </c>
      <c r="D37">
        <v>391</v>
      </c>
      <c r="E37" t="s">
        <v>13</v>
      </c>
      <c r="F37">
        <v>0</v>
      </c>
      <c r="G37">
        <v>6.0229999999999997</v>
      </c>
      <c r="H37" s="3">
        <v>30244</v>
      </c>
      <c r="I37">
        <v>5.7000000000000002E-2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63</v>
      </c>
      <c r="Q37" s="2">
        <v>45197.095324074071</v>
      </c>
      <c r="R37">
        <v>391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63</v>
      </c>
      <c r="AE37" s="2">
        <v>45197.095324074071</v>
      </c>
      <c r="AF37">
        <v>391</v>
      </c>
      <c r="AG37" t="s">
        <v>13</v>
      </c>
      <c r="AH37">
        <v>0</v>
      </c>
      <c r="AI37">
        <v>12.173</v>
      </c>
      <c r="AJ37" s="3">
        <v>12567</v>
      </c>
      <c r="AK37">
        <v>3.2360000000000002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1">
        <v>77</v>
      </c>
      <c r="AT37" s="12">
        <f t="shared" si="12"/>
        <v>80.170010831728007</v>
      </c>
      <c r="AU37" s="13">
        <f t="shared" si="13"/>
        <v>2972.5963600671002</v>
      </c>
      <c r="AW37" s="6">
        <f t="shared" si="2"/>
        <v>94.720026238716798</v>
      </c>
      <c r="AX37" s="15">
        <f t="shared" si="3"/>
        <v>2354.8385659754699</v>
      </c>
      <c r="AZ37" s="14">
        <f t="shared" si="4"/>
        <v>79.1712528260976</v>
      </c>
      <c r="BA37" s="16">
        <f t="shared" si="5"/>
        <v>2396.38446650886</v>
      </c>
      <c r="BC37" s="7">
        <f t="shared" si="6"/>
        <v>68.469242099370561</v>
      </c>
      <c r="BD37" s="8">
        <f t="shared" si="7"/>
        <v>2489.8685394407203</v>
      </c>
      <c r="BF37" s="12">
        <f t="shared" si="10"/>
        <v>80.170010831728007</v>
      </c>
      <c r="BG37" s="13">
        <f t="shared" si="11"/>
        <v>2972.5963600671002</v>
      </c>
      <c r="BI37">
        <v>77</v>
      </c>
      <c r="BJ37" t="s">
        <v>63</v>
      </c>
      <c r="BK37" s="2">
        <v>45197.095324074071</v>
      </c>
      <c r="BL37">
        <v>391</v>
      </c>
      <c r="BM37" t="s">
        <v>13</v>
      </c>
      <c r="BN37">
        <v>0</v>
      </c>
      <c r="BO37">
        <v>2.8809999999999998</v>
      </c>
      <c r="BP37" s="3">
        <v>842277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78</v>
      </c>
      <c r="B38" t="s">
        <v>64</v>
      </c>
      <c r="C38" s="2">
        <v>45197.329826388886</v>
      </c>
      <c r="D38" t="s">
        <v>65</v>
      </c>
      <c r="E38" t="s">
        <v>13</v>
      </c>
      <c r="F38">
        <v>0</v>
      </c>
      <c r="G38">
        <v>6.0369999999999999</v>
      </c>
      <c r="H38" s="3">
        <v>2773</v>
      </c>
      <c r="I38">
        <v>-2E-3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64</v>
      </c>
      <c r="Q38" s="2">
        <v>45197.329826388886</v>
      </c>
      <c r="R38" t="s">
        <v>65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64</v>
      </c>
      <c r="AE38" s="2">
        <v>45197.329826388886</v>
      </c>
      <c r="AF38" t="s">
        <v>65</v>
      </c>
      <c r="AG38" t="s">
        <v>13</v>
      </c>
      <c r="AH38">
        <v>0</v>
      </c>
      <c r="AI38">
        <v>12.170999999999999</v>
      </c>
      <c r="AJ38" s="3">
        <v>17966</v>
      </c>
      <c r="AK38">
        <v>4.7190000000000003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1">
        <v>78</v>
      </c>
      <c r="AT38" s="12">
        <f t="shared" si="12"/>
        <v>3.6590006600000002</v>
      </c>
      <c r="AU38" s="13">
        <f t="shared" si="13"/>
        <v>4214.7653391483991</v>
      </c>
      <c r="AW38" s="6">
        <f t="shared" ref="AW38:AW48" si="14">IF(H38&lt;15000,((0.00000002125*H38^2)+(0.002705*H38)+(-4.371)),(IF(H38&lt;700000,((-0.0000000008162*H38^2)+(0.003141*H38)+(0.4702)), ((0.000000003285*V38^2)+(0.1899*V38)+(559.5)))))</f>
        <v>3.2933674912499997</v>
      </c>
      <c r="AX38" s="15">
        <f t="shared" ref="AX38:AX48" si="15">((-0.00000006277*AJ38^2)+(0.1854*AJ38)+(34.83))</f>
        <v>3345.4656779178799</v>
      </c>
      <c r="AZ38" s="14">
        <f t="shared" ref="AZ38:AZ48" si="16">IF(H38&lt;10000,((-0.00000005795*H38^2)+(0.003823*H38)+(-6.715)),(IF(H38&lt;700000,((-0.0000000001209*H38^2)+(0.002635*H38)+(-0.4111)), ((-0.00000002007*V38^2)+(0.2564*V38)+(286.1)))))</f>
        <v>3.4405707944500001</v>
      </c>
      <c r="BA38" s="16">
        <f t="shared" ref="BA38:BA48" si="17">(-0.00000001626*AJ38^2)+(0.1912*AJ38)+(-3.858)</f>
        <v>3425.9928434434401</v>
      </c>
      <c r="BC38" s="7">
        <f t="shared" ref="BC38:BC48" si="18">IF(H38&lt;10000,((0.0000001453*H38^2)+(0.0008349*H38)+(-1.805)),(IF(H38&lt;700000,((-0.00000000008054*H38^2)+(0.002348*H38)+(-2.47)), ((-0.00000001938*V38^2)+(0.2471*V38)+(226.8)))))</f>
        <v>1.6274662637000004</v>
      </c>
      <c r="BD38" s="8">
        <f t="shared" ref="BD38:BD48" si="19">(-0.00000002552*AJ38^2)+(0.2067*AJ38)+(-103.7)</f>
        <v>3601.6349269788802</v>
      </c>
      <c r="BF38" s="12">
        <f t="shared" si="10"/>
        <v>3.6590006600000002</v>
      </c>
      <c r="BG38" s="13">
        <f t="shared" si="11"/>
        <v>4214.7653391483991</v>
      </c>
      <c r="BI38">
        <v>78</v>
      </c>
      <c r="BJ38" t="s">
        <v>64</v>
      </c>
      <c r="BK38" s="2">
        <v>45197.329826388886</v>
      </c>
      <c r="BL38" t="s">
        <v>65</v>
      </c>
      <c r="BM38" t="s">
        <v>13</v>
      </c>
      <c r="BN38">
        <v>0</v>
      </c>
      <c r="BO38">
        <v>2.7349999999999999</v>
      </c>
      <c r="BP38" s="3">
        <v>4885485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79</v>
      </c>
      <c r="B39" t="s">
        <v>66</v>
      </c>
      <c r="C39" s="2">
        <v>45197.116666666669</v>
      </c>
      <c r="D39" t="s">
        <v>67</v>
      </c>
      <c r="E39" t="s">
        <v>13</v>
      </c>
      <c r="F39">
        <v>0</v>
      </c>
      <c r="G39">
        <v>6.0209999999999999</v>
      </c>
      <c r="H39" s="3">
        <v>3537</v>
      </c>
      <c r="I39">
        <v>0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66</v>
      </c>
      <c r="Q39" s="2">
        <v>45197.116666666669</v>
      </c>
      <c r="R39" t="s">
        <v>67</v>
      </c>
      <c r="S39" t="s">
        <v>13</v>
      </c>
      <c r="T39">
        <v>0</v>
      </c>
      <c r="U39" t="s">
        <v>14</v>
      </c>
      <c r="V39" s="3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66</v>
      </c>
      <c r="AE39" s="2">
        <v>45197.116666666669</v>
      </c>
      <c r="AF39" t="s">
        <v>67</v>
      </c>
      <c r="AG39" t="s">
        <v>13</v>
      </c>
      <c r="AH39">
        <v>0</v>
      </c>
      <c r="AI39">
        <v>12.167999999999999</v>
      </c>
      <c r="AJ39" s="3">
        <v>5959</v>
      </c>
      <c r="AK39">
        <v>1.4079999999999999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1">
        <v>79</v>
      </c>
      <c r="AT39" s="12">
        <f t="shared" si="12"/>
        <v>2.6217942599999997</v>
      </c>
      <c r="AU39" s="13">
        <f t="shared" si="13"/>
        <v>1416.0800344958998</v>
      </c>
      <c r="AW39" s="6">
        <f t="shared" si="14"/>
        <v>5.4624303412499984</v>
      </c>
      <c r="AX39" s="15">
        <f t="shared" si="15"/>
        <v>1137.39965732363</v>
      </c>
      <c r="AZ39" s="14">
        <f t="shared" si="16"/>
        <v>6.0819751164499998</v>
      </c>
      <c r="BA39" s="16">
        <f t="shared" si="17"/>
        <v>1134.9254125869402</v>
      </c>
      <c r="BC39" s="7">
        <f t="shared" si="18"/>
        <v>2.9657979157000005</v>
      </c>
      <c r="BD39" s="8">
        <f t="shared" si="19"/>
        <v>1127.1190929408799</v>
      </c>
      <c r="BF39" s="12">
        <f t="shared" si="10"/>
        <v>2.6217942599999997</v>
      </c>
      <c r="BG39" s="13">
        <f t="shared" si="11"/>
        <v>1416.0800344958998</v>
      </c>
      <c r="BI39">
        <v>79</v>
      </c>
      <c r="BJ39" t="s">
        <v>66</v>
      </c>
      <c r="BK39" s="2">
        <v>45197.116666666669</v>
      </c>
      <c r="BL39" t="s">
        <v>67</v>
      </c>
      <c r="BM39" t="s">
        <v>13</v>
      </c>
      <c r="BN39">
        <v>0</v>
      </c>
      <c r="BO39">
        <v>2.6970000000000001</v>
      </c>
      <c r="BP39" s="3">
        <v>5141826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5">
      <c r="A40">
        <v>80</v>
      </c>
      <c r="B40" t="s">
        <v>68</v>
      </c>
      <c r="C40" s="2">
        <v>45197.137997685182</v>
      </c>
      <c r="D40" t="s">
        <v>69</v>
      </c>
      <c r="E40" t="s">
        <v>13</v>
      </c>
      <c r="F40">
        <v>0</v>
      </c>
      <c r="G40">
        <v>5.9980000000000002</v>
      </c>
      <c r="H40" s="3">
        <v>15883</v>
      </c>
      <c r="I40">
        <v>2.7E-2</v>
      </c>
      <c r="J40" t="s">
        <v>14</v>
      </c>
      <c r="K40" t="s">
        <v>14</v>
      </c>
      <c r="L40" t="s">
        <v>14</v>
      </c>
      <c r="M40" t="s">
        <v>14</v>
      </c>
      <c r="O40">
        <v>80</v>
      </c>
      <c r="P40" t="s">
        <v>68</v>
      </c>
      <c r="Q40" s="2">
        <v>45197.137997685182</v>
      </c>
      <c r="R40" t="s">
        <v>69</v>
      </c>
      <c r="S40" t="s">
        <v>13</v>
      </c>
      <c r="T40">
        <v>0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80</v>
      </c>
      <c r="AD40" t="s">
        <v>68</v>
      </c>
      <c r="AE40" s="2">
        <v>45197.137997685182</v>
      </c>
      <c r="AF40" t="s">
        <v>69</v>
      </c>
      <c r="AG40" t="s">
        <v>13</v>
      </c>
      <c r="AH40">
        <v>0</v>
      </c>
      <c r="AI40">
        <v>12.141</v>
      </c>
      <c r="AJ40" s="3">
        <v>5142</v>
      </c>
      <c r="AK40">
        <v>1.181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S40" s="11">
        <v>80</v>
      </c>
      <c r="AT40" s="12">
        <f t="shared" si="12"/>
        <v>37.514139700446997</v>
      </c>
      <c r="AU40" s="13">
        <f t="shared" si="13"/>
        <v>1220.8686411995998</v>
      </c>
      <c r="AW40" s="6">
        <f t="shared" si="14"/>
        <v>50.152800479838199</v>
      </c>
      <c r="AX40" s="15">
        <f t="shared" si="15"/>
        <v>986.4971509057201</v>
      </c>
      <c r="AZ40" s="14">
        <f t="shared" si="16"/>
        <v>41.410105594599905</v>
      </c>
      <c r="BA40" s="16">
        <f t="shared" si="17"/>
        <v>978.86248293336007</v>
      </c>
      <c r="BC40" s="7">
        <f t="shared" si="18"/>
        <v>34.80296619924794</v>
      </c>
      <c r="BD40" s="8">
        <f t="shared" si="19"/>
        <v>958.4766470147199</v>
      </c>
      <c r="BF40" s="12">
        <f t="shared" si="10"/>
        <v>37.514139700446997</v>
      </c>
      <c r="BG40" s="13">
        <f t="shared" si="11"/>
        <v>1220.8686411995998</v>
      </c>
      <c r="BI40">
        <v>80</v>
      </c>
      <c r="BJ40" t="s">
        <v>68</v>
      </c>
      <c r="BK40" s="2">
        <v>45197.137997685182</v>
      </c>
      <c r="BL40" t="s">
        <v>69</v>
      </c>
      <c r="BM40" t="s">
        <v>13</v>
      </c>
      <c r="BN40">
        <v>0</v>
      </c>
      <c r="BO40">
        <v>2.6989999999999998</v>
      </c>
      <c r="BP40" s="3">
        <v>5084693</v>
      </c>
      <c r="BQ40">
        <v>0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35">
      <c r="A41">
        <v>81</v>
      </c>
      <c r="B41" t="s">
        <v>70</v>
      </c>
      <c r="C41" s="2">
        <v>45197.15934027778</v>
      </c>
      <c r="D41" t="s">
        <v>71</v>
      </c>
      <c r="E41" t="s">
        <v>13</v>
      </c>
      <c r="F41">
        <v>0</v>
      </c>
      <c r="G41">
        <v>6.0019999999999998</v>
      </c>
      <c r="H41" s="3">
        <v>7457</v>
      </c>
      <c r="I41">
        <v>8.9999999999999993E-3</v>
      </c>
      <c r="J41" t="s">
        <v>14</v>
      </c>
      <c r="K41" t="s">
        <v>14</v>
      </c>
      <c r="L41" t="s">
        <v>14</v>
      </c>
      <c r="M41" t="s">
        <v>14</v>
      </c>
      <c r="O41">
        <v>81</v>
      </c>
      <c r="P41" t="s">
        <v>70</v>
      </c>
      <c r="Q41" s="2">
        <v>45197.15934027778</v>
      </c>
      <c r="R41" t="s">
        <v>71</v>
      </c>
      <c r="S41" t="s">
        <v>13</v>
      </c>
      <c r="T41">
        <v>0</v>
      </c>
      <c r="U41" t="s">
        <v>14</v>
      </c>
      <c r="V41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81</v>
      </c>
      <c r="AD41" t="s">
        <v>70</v>
      </c>
      <c r="AE41" s="2">
        <v>45197.15934027778</v>
      </c>
      <c r="AF41" t="s">
        <v>71</v>
      </c>
      <c r="AG41" t="s">
        <v>13</v>
      </c>
      <c r="AH41">
        <v>0</v>
      </c>
      <c r="AI41">
        <v>12.131</v>
      </c>
      <c r="AJ41" s="3">
        <v>5646</v>
      </c>
      <c r="AK41">
        <v>1.321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S41" s="11">
        <v>81</v>
      </c>
      <c r="AT41" s="12">
        <f t="shared" si="12"/>
        <v>7.2150934599999967</v>
      </c>
      <c r="AU41" s="13">
        <f t="shared" si="13"/>
        <v>1341.3647561723999</v>
      </c>
      <c r="AW41" s="6">
        <f t="shared" si="14"/>
        <v>16.981830541249998</v>
      </c>
      <c r="AX41" s="15">
        <f t="shared" si="15"/>
        <v>1079.5974608746801</v>
      </c>
      <c r="AZ41" s="14">
        <f t="shared" si="16"/>
        <v>18.570694100450002</v>
      </c>
      <c r="BA41" s="16">
        <f t="shared" si="17"/>
        <v>1075.1388748418401</v>
      </c>
      <c r="BC41" s="7">
        <f t="shared" si="18"/>
        <v>12.500524459700001</v>
      </c>
      <c r="BD41" s="8">
        <f t="shared" si="19"/>
        <v>1062.5146908956799</v>
      </c>
      <c r="BF41" s="12">
        <f t="shared" si="10"/>
        <v>7.2150934599999967</v>
      </c>
      <c r="BG41" s="13">
        <f t="shared" si="11"/>
        <v>1341.3647561723999</v>
      </c>
      <c r="BI41">
        <v>81</v>
      </c>
      <c r="BJ41" t="s">
        <v>70</v>
      </c>
      <c r="BK41" s="2">
        <v>45197.15934027778</v>
      </c>
      <c r="BL41" t="s">
        <v>71</v>
      </c>
      <c r="BM41" t="s">
        <v>13</v>
      </c>
      <c r="BN41">
        <v>0</v>
      </c>
      <c r="BO41">
        <v>2.6989999999999998</v>
      </c>
      <c r="BP41" s="3">
        <v>5066901</v>
      </c>
      <c r="BQ41">
        <v>0</v>
      </c>
      <c r="BR41" t="s">
        <v>14</v>
      </c>
      <c r="BS41" t="s">
        <v>14</v>
      </c>
      <c r="BT41" t="s">
        <v>14</v>
      </c>
      <c r="BU41" t="s">
        <v>14</v>
      </c>
    </row>
    <row r="42" spans="1:73" x14ac:dyDescent="0.35">
      <c r="A42">
        <v>82</v>
      </c>
      <c r="B42" t="s">
        <v>72</v>
      </c>
      <c r="C42" s="2">
        <v>45197.180648148147</v>
      </c>
      <c r="D42" t="s">
        <v>73</v>
      </c>
      <c r="E42" t="s">
        <v>13</v>
      </c>
      <c r="F42">
        <v>0</v>
      </c>
      <c r="G42">
        <v>6.0030000000000001</v>
      </c>
      <c r="H42" s="3">
        <v>7522</v>
      </c>
      <c r="I42">
        <v>8.9999999999999993E-3</v>
      </c>
      <c r="J42" t="s">
        <v>14</v>
      </c>
      <c r="K42" t="s">
        <v>14</v>
      </c>
      <c r="L42" t="s">
        <v>14</v>
      </c>
      <c r="M42" t="s">
        <v>14</v>
      </c>
      <c r="O42">
        <v>82</v>
      </c>
      <c r="P42" t="s">
        <v>72</v>
      </c>
      <c r="Q42" s="2">
        <v>45197.180648148147</v>
      </c>
      <c r="R42" t="s">
        <v>73</v>
      </c>
      <c r="S42" t="s">
        <v>13</v>
      </c>
      <c r="T42">
        <v>0</v>
      </c>
      <c r="U42" t="s">
        <v>14</v>
      </c>
      <c r="V42" t="s">
        <v>14</v>
      </c>
      <c r="W42" t="s">
        <v>14</v>
      </c>
      <c r="X42" t="s">
        <v>14</v>
      </c>
      <c r="Y42" t="s">
        <v>14</v>
      </c>
      <c r="Z42" t="s">
        <v>14</v>
      </c>
      <c r="AA42" t="s">
        <v>14</v>
      </c>
      <c r="AC42">
        <v>82</v>
      </c>
      <c r="AD42" t="s">
        <v>72</v>
      </c>
      <c r="AE42" s="2">
        <v>45197.180648148147</v>
      </c>
      <c r="AF42" t="s">
        <v>73</v>
      </c>
      <c r="AG42" t="s">
        <v>13</v>
      </c>
      <c r="AH42">
        <v>0</v>
      </c>
      <c r="AI42">
        <v>12.132999999999999</v>
      </c>
      <c r="AJ42" s="3">
        <v>7737</v>
      </c>
      <c r="AK42">
        <v>1.901</v>
      </c>
      <c r="AL42" t="s">
        <v>14</v>
      </c>
      <c r="AM42" t="s">
        <v>14</v>
      </c>
      <c r="AN42" t="s">
        <v>14</v>
      </c>
      <c r="AO42" t="s">
        <v>14</v>
      </c>
      <c r="AQ42">
        <v>1</v>
      </c>
      <c r="AS42" s="11">
        <v>82</v>
      </c>
      <c r="AT42" s="12">
        <f t="shared" si="12"/>
        <v>7.4311313599999966</v>
      </c>
      <c r="AU42" s="13">
        <f t="shared" si="13"/>
        <v>1838.8053208191</v>
      </c>
      <c r="AW42" s="6">
        <f t="shared" si="14"/>
        <v>17.178345284999999</v>
      </c>
      <c r="AX42" s="15">
        <f t="shared" si="15"/>
        <v>1465.5123144218701</v>
      </c>
      <c r="AZ42" s="14">
        <f t="shared" si="16"/>
        <v>18.7627669522</v>
      </c>
      <c r="BA42" s="16">
        <f t="shared" si="17"/>
        <v>1474.4830573920601</v>
      </c>
      <c r="BC42" s="7">
        <f t="shared" si="18"/>
        <v>12.696262125200001</v>
      </c>
      <c r="BD42" s="8">
        <f t="shared" si="19"/>
        <v>1494.0102429671199</v>
      </c>
      <c r="BF42" s="12">
        <f t="shared" si="10"/>
        <v>7.4311313599999966</v>
      </c>
      <c r="BG42" s="13">
        <f t="shared" si="11"/>
        <v>1838.8053208191</v>
      </c>
      <c r="BI42">
        <v>82</v>
      </c>
      <c r="BJ42" t="s">
        <v>72</v>
      </c>
      <c r="BK42" s="2">
        <v>45197.180648148147</v>
      </c>
      <c r="BL42" t="s">
        <v>73</v>
      </c>
      <c r="BM42" t="s">
        <v>13</v>
      </c>
      <c r="BN42">
        <v>0</v>
      </c>
      <c r="BO42">
        <v>2.7</v>
      </c>
      <c r="BP42" s="3">
        <v>5042140</v>
      </c>
      <c r="BQ42">
        <v>0</v>
      </c>
      <c r="BR42" t="s">
        <v>14</v>
      </c>
      <c r="BS42" t="s">
        <v>14</v>
      </c>
      <c r="BT42" t="s">
        <v>14</v>
      </c>
      <c r="BU42" t="s">
        <v>14</v>
      </c>
    </row>
    <row r="43" spans="1:73" x14ac:dyDescent="0.35">
      <c r="A43">
        <v>83</v>
      </c>
      <c r="B43" t="s">
        <v>74</v>
      </c>
      <c r="C43" s="2">
        <v>45197.201956018522</v>
      </c>
      <c r="D43" t="s">
        <v>75</v>
      </c>
      <c r="E43" t="s">
        <v>13</v>
      </c>
      <c r="F43">
        <v>0</v>
      </c>
      <c r="G43">
        <v>6.0629999999999997</v>
      </c>
      <c r="H43" s="3">
        <v>2355</v>
      </c>
      <c r="I43">
        <v>-2E-3</v>
      </c>
      <c r="J43" t="s">
        <v>14</v>
      </c>
      <c r="K43" t="s">
        <v>14</v>
      </c>
      <c r="L43" t="s">
        <v>14</v>
      </c>
      <c r="M43" t="s">
        <v>14</v>
      </c>
      <c r="O43">
        <v>83</v>
      </c>
      <c r="P43" t="s">
        <v>74</v>
      </c>
      <c r="Q43" s="2">
        <v>45197.201956018522</v>
      </c>
      <c r="R43" t="s">
        <v>75</v>
      </c>
      <c r="S43" t="s">
        <v>13</v>
      </c>
      <c r="T43">
        <v>0</v>
      </c>
      <c r="U43" t="s">
        <v>14</v>
      </c>
      <c r="V43" t="s">
        <v>14</v>
      </c>
      <c r="W43" t="s">
        <v>14</v>
      </c>
      <c r="X43" t="s">
        <v>14</v>
      </c>
      <c r="Y43" t="s">
        <v>14</v>
      </c>
      <c r="Z43" t="s">
        <v>14</v>
      </c>
      <c r="AA43" t="s">
        <v>14</v>
      </c>
      <c r="AC43">
        <v>83</v>
      </c>
      <c r="AD43" t="s">
        <v>74</v>
      </c>
      <c r="AE43" s="2">
        <v>45197.201956018522</v>
      </c>
      <c r="AF43" t="s">
        <v>75</v>
      </c>
      <c r="AG43" t="s">
        <v>13</v>
      </c>
      <c r="AH43">
        <v>0</v>
      </c>
      <c r="AI43">
        <v>12.196999999999999</v>
      </c>
      <c r="AJ43" s="3">
        <v>5014</v>
      </c>
      <c r="AK43">
        <v>1.145</v>
      </c>
      <c r="AL43" t="s">
        <v>14</v>
      </c>
      <c r="AM43" t="s">
        <v>14</v>
      </c>
      <c r="AN43" t="s">
        <v>14</v>
      </c>
      <c r="AO43" t="s">
        <v>14</v>
      </c>
      <c r="AQ43">
        <v>1</v>
      </c>
      <c r="AS43" s="11">
        <v>83</v>
      </c>
      <c r="AT43" s="12">
        <f t="shared" si="12"/>
        <v>4.4932785000000006</v>
      </c>
      <c r="AU43" s="13">
        <f t="shared" si="13"/>
        <v>1190.2295566043999</v>
      </c>
      <c r="AW43" s="6">
        <f t="shared" si="14"/>
        <v>2.1171280312499992</v>
      </c>
      <c r="AX43" s="15">
        <f t="shared" si="15"/>
        <v>962.84754989708006</v>
      </c>
      <c r="AZ43" s="14">
        <f t="shared" si="16"/>
        <v>1.9667728512499991</v>
      </c>
      <c r="BA43" s="16">
        <f t="shared" si="17"/>
        <v>954.41002041304012</v>
      </c>
      <c r="BC43" s="7">
        <f t="shared" si="18"/>
        <v>0.96702693249999983</v>
      </c>
      <c r="BD43" s="8">
        <f t="shared" si="19"/>
        <v>932.05222219808002</v>
      </c>
      <c r="BF43" s="12">
        <f t="shared" si="10"/>
        <v>4.4932785000000006</v>
      </c>
      <c r="BG43" s="13">
        <f t="shared" si="11"/>
        <v>1190.2295566043999</v>
      </c>
      <c r="BI43">
        <v>83</v>
      </c>
      <c r="BJ43" t="s">
        <v>74</v>
      </c>
      <c r="BK43" s="2">
        <v>45197.201956018522</v>
      </c>
      <c r="BL43" t="s">
        <v>75</v>
      </c>
      <c r="BM43" t="s">
        <v>13</v>
      </c>
      <c r="BN43">
        <v>0</v>
      </c>
      <c r="BO43">
        <v>2.7349999999999999</v>
      </c>
      <c r="BP43" s="3">
        <v>4699953</v>
      </c>
      <c r="BQ43">
        <v>0</v>
      </c>
      <c r="BR43" t="s">
        <v>14</v>
      </c>
      <c r="BS43" t="s">
        <v>14</v>
      </c>
      <c r="BT43" t="s">
        <v>14</v>
      </c>
      <c r="BU43" t="s">
        <v>14</v>
      </c>
    </row>
    <row r="44" spans="1:73" x14ac:dyDescent="0.35">
      <c r="A44">
        <v>84</v>
      </c>
      <c r="B44" t="s">
        <v>76</v>
      </c>
      <c r="C44" s="2">
        <v>45197.223275462966</v>
      </c>
      <c r="D44" t="s">
        <v>77</v>
      </c>
      <c r="E44" t="s">
        <v>13</v>
      </c>
      <c r="F44">
        <v>0</v>
      </c>
      <c r="G44">
        <v>6.05</v>
      </c>
      <c r="H44" s="3">
        <v>1878</v>
      </c>
      <c r="I44">
        <v>-3.0000000000000001E-3</v>
      </c>
      <c r="J44" t="s">
        <v>14</v>
      </c>
      <c r="K44" t="s">
        <v>14</v>
      </c>
      <c r="L44" t="s">
        <v>14</v>
      </c>
      <c r="M44" t="s">
        <v>14</v>
      </c>
      <c r="O44">
        <v>84</v>
      </c>
      <c r="P44" t="s">
        <v>76</v>
      </c>
      <c r="Q44" s="2">
        <v>45197.223275462966</v>
      </c>
      <c r="R44" t="s">
        <v>77</v>
      </c>
      <c r="S44" t="s">
        <v>13</v>
      </c>
      <c r="T44">
        <v>0</v>
      </c>
      <c r="U44" t="s">
        <v>14</v>
      </c>
      <c r="V44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C44">
        <v>84</v>
      </c>
      <c r="AD44" t="s">
        <v>76</v>
      </c>
      <c r="AE44" s="2">
        <v>45197.223275462966</v>
      </c>
      <c r="AF44" t="s">
        <v>77</v>
      </c>
      <c r="AG44" t="s">
        <v>13</v>
      </c>
      <c r="AH44">
        <v>0</v>
      </c>
      <c r="AI44">
        <v>12.166</v>
      </c>
      <c r="AJ44" s="3">
        <v>4347</v>
      </c>
      <c r="AK44">
        <v>0.96</v>
      </c>
      <c r="AL44" t="s">
        <v>14</v>
      </c>
      <c r="AM44" t="s">
        <v>14</v>
      </c>
      <c r="AN44" t="s">
        <v>14</v>
      </c>
      <c r="AO44" t="s">
        <v>14</v>
      </c>
      <c r="AQ44">
        <v>1</v>
      </c>
      <c r="AS44" s="11">
        <v>84</v>
      </c>
      <c r="AT44" s="12">
        <f t="shared" si="12"/>
        <v>5.6758473600000006</v>
      </c>
      <c r="AU44" s="13">
        <f t="shared" si="13"/>
        <v>1030.3293478551</v>
      </c>
      <c r="AW44" s="6">
        <f t="shared" si="14"/>
        <v>0.78393628499999934</v>
      </c>
      <c r="AX44" s="15">
        <f t="shared" si="15"/>
        <v>839.57767240707005</v>
      </c>
      <c r="AZ44" s="14">
        <f t="shared" si="16"/>
        <v>0.26021107219999973</v>
      </c>
      <c r="BA44" s="16">
        <f t="shared" si="17"/>
        <v>826.98114438966013</v>
      </c>
      <c r="BC44" s="7">
        <f t="shared" si="18"/>
        <v>0.27539844519999979</v>
      </c>
      <c r="BD44" s="8">
        <f t="shared" si="19"/>
        <v>794.34266364231996</v>
      </c>
      <c r="BF44" s="12">
        <f t="shared" si="10"/>
        <v>5.6758473600000006</v>
      </c>
      <c r="BG44" s="13">
        <f t="shared" si="11"/>
        <v>1030.3293478551</v>
      </c>
      <c r="BI44">
        <v>84</v>
      </c>
      <c r="BJ44" t="s">
        <v>76</v>
      </c>
      <c r="BK44" s="2">
        <v>45197.223275462966</v>
      </c>
      <c r="BL44" t="s">
        <v>77</v>
      </c>
      <c r="BM44" t="s">
        <v>13</v>
      </c>
      <c r="BN44">
        <v>0</v>
      </c>
      <c r="BO44">
        <v>2.694</v>
      </c>
      <c r="BP44" s="3">
        <v>5259764</v>
      </c>
      <c r="BQ44">
        <v>0</v>
      </c>
      <c r="BR44" t="s">
        <v>14</v>
      </c>
      <c r="BS44" t="s">
        <v>14</v>
      </c>
      <c r="BT44" t="s">
        <v>14</v>
      </c>
      <c r="BU44" t="s">
        <v>14</v>
      </c>
    </row>
    <row r="45" spans="1:73" x14ac:dyDescent="0.35">
      <c r="A45">
        <v>85</v>
      </c>
      <c r="B45" t="s">
        <v>78</v>
      </c>
      <c r="C45" s="2">
        <v>45197.244629629633</v>
      </c>
      <c r="D45" t="s">
        <v>79</v>
      </c>
      <c r="E45" t="s">
        <v>13</v>
      </c>
      <c r="F45">
        <v>0</v>
      </c>
      <c r="G45">
        <v>6.0620000000000003</v>
      </c>
      <c r="H45" s="3">
        <v>1813</v>
      </c>
      <c r="I45">
        <v>-4.0000000000000001E-3</v>
      </c>
      <c r="J45" t="s">
        <v>14</v>
      </c>
      <c r="K45" t="s">
        <v>14</v>
      </c>
      <c r="L45" t="s">
        <v>14</v>
      </c>
      <c r="M45" t="s">
        <v>14</v>
      </c>
      <c r="O45">
        <v>85</v>
      </c>
      <c r="P45" t="s">
        <v>78</v>
      </c>
      <c r="Q45" s="2">
        <v>45197.244629629633</v>
      </c>
      <c r="R45" t="s">
        <v>79</v>
      </c>
      <c r="S45" t="s">
        <v>13</v>
      </c>
      <c r="T45">
        <v>0</v>
      </c>
      <c r="U45" t="s">
        <v>14</v>
      </c>
      <c r="V45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C45">
        <v>85</v>
      </c>
      <c r="AD45" t="s">
        <v>78</v>
      </c>
      <c r="AE45" s="2">
        <v>45197.244629629633</v>
      </c>
      <c r="AF45" t="s">
        <v>79</v>
      </c>
      <c r="AG45" t="s">
        <v>13</v>
      </c>
      <c r="AH45">
        <v>0</v>
      </c>
      <c r="AI45">
        <v>12.180999999999999</v>
      </c>
      <c r="AJ45" s="3">
        <v>1767</v>
      </c>
      <c r="AK45">
        <v>0.24099999999999999</v>
      </c>
      <c r="AL45" t="s">
        <v>14</v>
      </c>
      <c r="AM45" t="s">
        <v>14</v>
      </c>
      <c r="AN45" t="s">
        <v>14</v>
      </c>
      <c r="AO45" t="s">
        <v>14</v>
      </c>
      <c r="AQ45">
        <v>1</v>
      </c>
      <c r="AS45" s="11">
        <v>85</v>
      </c>
      <c r="AT45" s="12">
        <f t="shared" si="12"/>
        <v>5.8560182600000008</v>
      </c>
      <c r="AU45" s="13">
        <f t="shared" si="13"/>
        <v>408.00392398709994</v>
      </c>
      <c r="AW45" s="6">
        <f t="shared" si="14"/>
        <v>0.60301309124999936</v>
      </c>
      <c r="AX45" s="15">
        <f t="shared" si="15"/>
        <v>362.23581391946999</v>
      </c>
      <c r="AZ45" s="14">
        <f t="shared" si="16"/>
        <v>2.5619146449999519E-2</v>
      </c>
      <c r="BA45" s="16">
        <f t="shared" si="17"/>
        <v>333.94163158086002</v>
      </c>
      <c r="BC45" s="7">
        <f t="shared" si="18"/>
        <v>0.1862702957000002</v>
      </c>
      <c r="BD45" s="8">
        <f t="shared" si="19"/>
        <v>261.45921918471998</v>
      </c>
      <c r="BF45" s="12">
        <f t="shared" si="10"/>
        <v>5.8560182600000008</v>
      </c>
      <c r="BG45" s="13">
        <f t="shared" si="11"/>
        <v>408.00392398709994</v>
      </c>
      <c r="BI45">
        <v>85</v>
      </c>
      <c r="BJ45" t="s">
        <v>78</v>
      </c>
      <c r="BK45" s="2">
        <v>45197.244629629633</v>
      </c>
      <c r="BL45" t="s">
        <v>79</v>
      </c>
      <c r="BM45" t="s">
        <v>13</v>
      </c>
      <c r="BN45">
        <v>0</v>
      </c>
      <c r="BO45">
        <v>2.694</v>
      </c>
      <c r="BP45" s="3">
        <v>5249913</v>
      </c>
      <c r="BQ45">
        <v>0</v>
      </c>
      <c r="BR45" t="s">
        <v>14</v>
      </c>
      <c r="BS45" t="s">
        <v>14</v>
      </c>
      <c r="BT45" t="s">
        <v>14</v>
      </c>
      <c r="BU45" t="s">
        <v>14</v>
      </c>
    </row>
    <row r="46" spans="1:73" x14ac:dyDescent="0.35">
      <c r="A46">
        <v>86</v>
      </c>
      <c r="B46" t="s">
        <v>80</v>
      </c>
      <c r="C46" s="2">
        <v>45197.2659375</v>
      </c>
      <c r="D46" t="s">
        <v>81</v>
      </c>
      <c r="E46" t="s">
        <v>13</v>
      </c>
      <c r="F46">
        <v>0</v>
      </c>
      <c r="G46">
        <v>6.048</v>
      </c>
      <c r="H46" s="3">
        <v>2320</v>
      </c>
      <c r="I46">
        <v>-2E-3</v>
      </c>
      <c r="J46" t="s">
        <v>14</v>
      </c>
      <c r="K46" t="s">
        <v>14</v>
      </c>
      <c r="L46" t="s">
        <v>14</v>
      </c>
      <c r="M46" t="s">
        <v>14</v>
      </c>
      <c r="O46">
        <v>86</v>
      </c>
      <c r="P46" t="s">
        <v>80</v>
      </c>
      <c r="Q46" s="2">
        <v>45197.2659375</v>
      </c>
      <c r="R46" t="s">
        <v>81</v>
      </c>
      <c r="S46" t="s">
        <v>13</v>
      </c>
      <c r="T46">
        <v>0</v>
      </c>
      <c r="U46" t="s">
        <v>14</v>
      </c>
      <c r="V46" t="s">
        <v>14</v>
      </c>
      <c r="W46" t="s">
        <v>14</v>
      </c>
      <c r="X46" t="s">
        <v>14</v>
      </c>
      <c r="Y46" t="s">
        <v>14</v>
      </c>
      <c r="Z46" t="s">
        <v>14</v>
      </c>
      <c r="AA46" t="s">
        <v>14</v>
      </c>
      <c r="AC46">
        <v>86</v>
      </c>
      <c r="AD46" t="s">
        <v>80</v>
      </c>
      <c r="AE46" s="2">
        <v>45197.2659375</v>
      </c>
      <c r="AF46" t="s">
        <v>81</v>
      </c>
      <c r="AG46" t="s">
        <v>13</v>
      </c>
      <c r="AH46">
        <v>0</v>
      </c>
      <c r="AI46">
        <v>12.196</v>
      </c>
      <c r="AJ46" s="3">
        <v>7340</v>
      </c>
      <c r="AK46">
        <v>1.7909999999999999</v>
      </c>
      <c r="AL46" t="s">
        <v>14</v>
      </c>
      <c r="AM46" t="s">
        <v>14</v>
      </c>
      <c r="AN46" t="s">
        <v>14</v>
      </c>
      <c r="AO46" t="s">
        <v>14</v>
      </c>
      <c r="AQ46">
        <v>1</v>
      </c>
      <c r="AS46" s="11">
        <v>86</v>
      </c>
      <c r="AT46" s="12">
        <f t="shared" si="12"/>
        <v>4.5716960000000011</v>
      </c>
      <c r="AU46" s="13">
        <f t="shared" si="13"/>
        <v>1744.66733884</v>
      </c>
      <c r="AW46" s="6">
        <f t="shared" si="14"/>
        <v>2.0189759999999994</v>
      </c>
      <c r="AX46" s="15">
        <f t="shared" si="15"/>
        <v>1392.2842285879999</v>
      </c>
      <c r="AZ46" s="14">
        <f t="shared" si="16"/>
        <v>1.84244992</v>
      </c>
      <c r="BA46" s="16">
        <f t="shared" si="17"/>
        <v>1398.6739827440001</v>
      </c>
      <c r="BC46" s="7">
        <f t="shared" si="18"/>
        <v>0.91403072000000019</v>
      </c>
      <c r="BD46" s="8">
        <f t="shared" si="19"/>
        <v>1412.1030946879998</v>
      </c>
      <c r="BF46" s="12">
        <f t="shared" si="10"/>
        <v>4.5716960000000011</v>
      </c>
      <c r="BG46" s="13">
        <f t="shared" si="11"/>
        <v>1744.66733884</v>
      </c>
      <c r="BI46">
        <v>86</v>
      </c>
      <c r="BJ46" t="s">
        <v>80</v>
      </c>
      <c r="BK46" s="2">
        <v>45197.2659375</v>
      </c>
      <c r="BL46" t="s">
        <v>81</v>
      </c>
      <c r="BM46" t="s">
        <v>13</v>
      </c>
      <c r="BN46">
        <v>0</v>
      </c>
      <c r="BO46">
        <v>2.7309999999999999</v>
      </c>
      <c r="BP46" s="3">
        <v>5004848</v>
      </c>
      <c r="BQ46">
        <v>0</v>
      </c>
      <c r="BR46" t="s">
        <v>14</v>
      </c>
      <c r="BS46" t="s">
        <v>14</v>
      </c>
      <c r="BT46" t="s">
        <v>14</v>
      </c>
      <c r="BU46" t="s">
        <v>14</v>
      </c>
    </row>
    <row r="47" spans="1:73" x14ac:dyDescent="0.35">
      <c r="A47">
        <v>87</v>
      </c>
      <c r="B47" t="s">
        <v>82</v>
      </c>
      <c r="C47" s="2">
        <v>45197.287245370368</v>
      </c>
      <c r="D47" t="s">
        <v>83</v>
      </c>
      <c r="E47" t="s">
        <v>13</v>
      </c>
      <c r="F47">
        <v>0</v>
      </c>
      <c r="G47">
        <v>6.0279999999999996</v>
      </c>
      <c r="H47" s="3">
        <v>2957</v>
      </c>
      <c r="I47">
        <v>-1E-3</v>
      </c>
      <c r="J47" t="s">
        <v>14</v>
      </c>
      <c r="K47" t="s">
        <v>14</v>
      </c>
      <c r="L47" t="s">
        <v>14</v>
      </c>
      <c r="M47" t="s">
        <v>14</v>
      </c>
      <c r="O47">
        <v>87</v>
      </c>
      <c r="P47" t="s">
        <v>82</v>
      </c>
      <c r="Q47" s="2">
        <v>45197.287245370368</v>
      </c>
      <c r="R47" t="s">
        <v>83</v>
      </c>
      <c r="S47" t="s">
        <v>13</v>
      </c>
      <c r="T47">
        <v>0</v>
      </c>
      <c r="U47" t="s">
        <v>14</v>
      </c>
      <c r="V47" t="s">
        <v>14</v>
      </c>
      <c r="W47" t="s">
        <v>14</v>
      </c>
      <c r="X47" t="s">
        <v>14</v>
      </c>
      <c r="Y47" t="s">
        <v>14</v>
      </c>
      <c r="Z47" t="s">
        <v>14</v>
      </c>
      <c r="AA47" t="s">
        <v>14</v>
      </c>
      <c r="AC47">
        <v>87</v>
      </c>
      <c r="AD47" t="s">
        <v>82</v>
      </c>
      <c r="AE47" s="2">
        <v>45197.287245370368</v>
      </c>
      <c r="AF47" t="s">
        <v>83</v>
      </c>
      <c r="AG47" t="s">
        <v>13</v>
      </c>
      <c r="AH47">
        <v>0</v>
      </c>
      <c r="AI47">
        <v>12.135999999999999</v>
      </c>
      <c r="AJ47" s="3">
        <v>11094</v>
      </c>
      <c r="AK47">
        <v>2.83</v>
      </c>
      <c r="AL47" t="s">
        <v>14</v>
      </c>
      <c r="AM47" t="s">
        <v>14</v>
      </c>
      <c r="AN47" t="s">
        <v>14</v>
      </c>
      <c r="AO47" t="s">
        <v>14</v>
      </c>
      <c r="AQ47">
        <v>1</v>
      </c>
      <c r="AS47" s="11">
        <v>87</v>
      </c>
      <c r="AT47" s="12">
        <f t="shared" si="12"/>
        <v>3.3515734599999991</v>
      </c>
      <c r="AU47" s="13">
        <f t="shared" si="13"/>
        <v>2629.0806551004002</v>
      </c>
      <c r="AW47" s="6">
        <f t="shared" si="14"/>
        <v>3.8134917912499997</v>
      </c>
      <c r="AX47" s="15">
        <f t="shared" si="15"/>
        <v>2083.9320670042798</v>
      </c>
      <c r="AZ47" s="14">
        <f t="shared" si="16"/>
        <v>4.0829049504500006</v>
      </c>
      <c r="BA47" s="16">
        <f t="shared" si="17"/>
        <v>2115.3135706466401</v>
      </c>
      <c r="BC47" s="7">
        <f t="shared" si="18"/>
        <v>1.9342805597000001</v>
      </c>
      <c r="BD47" s="8">
        <f t="shared" si="19"/>
        <v>2186.2888791452801</v>
      </c>
      <c r="BF47" s="12">
        <f t="shared" si="10"/>
        <v>3.3515734599999991</v>
      </c>
      <c r="BG47" s="13">
        <f t="shared" si="11"/>
        <v>2629.0806551004002</v>
      </c>
      <c r="BI47">
        <v>87</v>
      </c>
      <c r="BJ47" t="s">
        <v>82</v>
      </c>
      <c r="BK47" s="2">
        <v>45197.287245370368</v>
      </c>
      <c r="BL47" t="s">
        <v>83</v>
      </c>
      <c r="BM47" t="s">
        <v>13</v>
      </c>
      <c r="BN47">
        <v>0</v>
      </c>
      <c r="BO47">
        <v>2.7</v>
      </c>
      <c r="BP47" s="3">
        <v>5203201</v>
      </c>
      <c r="BQ47">
        <v>0</v>
      </c>
      <c r="BR47" t="s">
        <v>14</v>
      </c>
      <c r="BS47" t="s">
        <v>14</v>
      </c>
      <c r="BT47" t="s">
        <v>14</v>
      </c>
      <c r="BU47" t="s">
        <v>14</v>
      </c>
    </row>
    <row r="48" spans="1:73" x14ac:dyDescent="0.35">
      <c r="A48">
        <v>88</v>
      </c>
      <c r="B48" t="s">
        <v>84</v>
      </c>
      <c r="C48" s="2">
        <v>45197.308530092596</v>
      </c>
      <c r="D48" t="s">
        <v>85</v>
      </c>
      <c r="E48" t="s">
        <v>13</v>
      </c>
      <c r="F48">
        <v>0</v>
      </c>
      <c r="G48">
        <v>6.0460000000000003</v>
      </c>
      <c r="H48" s="3">
        <v>3540</v>
      </c>
      <c r="I48">
        <v>0</v>
      </c>
      <c r="J48" t="s">
        <v>14</v>
      </c>
      <c r="K48" t="s">
        <v>14</v>
      </c>
      <c r="L48" t="s">
        <v>14</v>
      </c>
      <c r="M48" t="s">
        <v>14</v>
      </c>
      <c r="O48">
        <v>88</v>
      </c>
      <c r="P48" t="s">
        <v>84</v>
      </c>
      <c r="Q48" s="2">
        <v>45197.308530092596</v>
      </c>
      <c r="R48" t="s">
        <v>85</v>
      </c>
      <c r="S48" t="s">
        <v>13</v>
      </c>
      <c r="T48">
        <v>0</v>
      </c>
      <c r="U48" t="s">
        <v>14</v>
      </c>
      <c r="V48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C48">
        <v>88</v>
      </c>
      <c r="AD48" t="s">
        <v>84</v>
      </c>
      <c r="AE48" s="2">
        <v>45197.308530092596</v>
      </c>
      <c r="AF48" t="s">
        <v>85</v>
      </c>
      <c r="AG48" t="s">
        <v>13</v>
      </c>
      <c r="AH48">
        <v>0</v>
      </c>
      <c r="AI48">
        <v>12.195</v>
      </c>
      <c r="AJ48" s="3">
        <v>5965</v>
      </c>
      <c r="AK48">
        <v>1.409</v>
      </c>
      <c r="AL48" t="s">
        <v>14</v>
      </c>
      <c r="AM48" t="s">
        <v>14</v>
      </c>
      <c r="AN48" t="s">
        <v>14</v>
      </c>
      <c r="AO48" t="s">
        <v>14</v>
      </c>
      <c r="AQ48">
        <v>1</v>
      </c>
      <c r="AS48" s="11">
        <v>88</v>
      </c>
      <c r="AT48" s="12">
        <f t="shared" si="12"/>
        <v>2.6189640000000001</v>
      </c>
      <c r="AU48" s="13">
        <f t="shared" si="13"/>
        <v>1417.5114032775</v>
      </c>
      <c r="AW48" s="6">
        <f t="shared" si="14"/>
        <v>5.4709964999999983</v>
      </c>
      <c r="AX48" s="15">
        <f t="shared" si="15"/>
        <v>1138.50756650675</v>
      </c>
      <c r="AZ48" s="14">
        <f t="shared" si="16"/>
        <v>6.0922137799999998</v>
      </c>
      <c r="BA48" s="16">
        <f t="shared" si="17"/>
        <v>1136.0714492815</v>
      </c>
      <c r="BC48" s="7">
        <f t="shared" si="18"/>
        <v>2.9713874800000006</v>
      </c>
      <c r="BD48" s="8">
        <f t="shared" si="19"/>
        <v>1128.3574671379999</v>
      </c>
      <c r="BF48" s="12">
        <f t="shared" si="10"/>
        <v>2.6189640000000001</v>
      </c>
      <c r="BG48" s="13">
        <f t="shared" si="11"/>
        <v>1417.5114032775</v>
      </c>
      <c r="BI48">
        <v>88</v>
      </c>
      <c r="BJ48" t="s">
        <v>84</v>
      </c>
      <c r="BK48" s="2">
        <v>45197.308530092596</v>
      </c>
      <c r="BL48" t="s">
        <v>85</v>
      </c>
      <c r="BM48" t="s">
        <v>13</v>
      </c>
      <c r="BN48">
        <v>0</v>
      </c>
      <c r="BO48">
        <v>2.7349999999999999</v>
      </c>
      <c r="BP48" s="3">
        <v>4926066</v>
      </c>
      <c r="BQ48">
        <v>0</v>
      </c>
      <c r="BR48" t="s">
        <v>14</v>
      </c>
      <c r="BS48" t="s">
        <v>14</v>
      </c>
      <c r="BT48" t="s">
        <v>14</v>
      </c>
      <c r="BU48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2023-09-28T14:53:51Z</dcterms:modified>
</cp:coreProperties>
</file>