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FC3E93F3-0489-4CCF-AD0F-BAC05DEC8345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 concurrentCalc="0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</calcChain>
</file>

<file path=xl/sharedStrings.xml><?xml version="1.0" encoding="utf-8"?>
<sst xmlns="http://schemas.openxmlformats.org/spreadsheetml/2006/main" count="886" uniqueCount="67">
  <si>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</si>
  <si>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</si>
  <si>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</si>
  <si>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</si>
  <si>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</si>
  <si>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</si>
  <si>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</si>
  <si>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</si>
  <si>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</si>
  <si>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</si>
  <si>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</si>
  <si>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</si>
  <si>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</si>
  <si>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</si>
  <si>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</si>
  <si>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</si>
  <si>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</si>
  <si>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</si>
  <si>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</si>
  <si>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</si>
  <si>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</si>
  <si>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</si>
  <si>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</si>
  <si>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</si>
  <si>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</si>
  <si>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</si>
  <si>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</si>
  <si>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</si>
  <si>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</si>
  <si>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</si>
  <si>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</si>
  <si>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</si>
  <si>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 xml:space="preserve">QC reference tank </t>
  </si>
  <si>
    <t>BRN30aug23_001.gcd</t>
  </si>
  <si>
    <t>QC outside air</t>
  </si>
  <si>
    <t>BRN30aug23_002.gcd</t>
  </si>
  <si>
    <t xml:space="preserve">QC spiked air </t>
  </si>
  <si>
    <t>BRN30aug23_003.gcd</t>
  </si>
  <si>
    <t>BRN30aug23_004.gcd</t>
  </si>
  <si>
    <t>366 problem w headspace prep</t>
  </si>
  <si>
    <t>BRN30aug23_005.gcd</t>
  </si>
  <si>
    <t>BRN30aug23_006.gcd</t>
  </si>
  <si>
    <t>BRN30aug23_007.gcd</t>
  </si>
  <si>
    <t>BRN30aug23_008.gcd</t>
  </si>
  <si>
    <t>BRN30aug23_009.gcd</t>
  </si>
  <si>
    <t>BRN30aug23_010.gcd</t>
  </si>
  <si>
    <t>BRN30aug23_011.gcd</t>
  </si>
  <si>
    <t>BRN30aug23_012.gcd</t>
  </si>
  <si>
    <t>BRN30aug23_013.gcd</t>
  </si>
  <si>
    <t>BRN30aug23_014.gcd</t>
  </si>
  <si>
    <t>BRN30aug23_015.gcd</t>
  </si>
  <si>
    <t>BRN30aug23_016.gcd</t>
  </si>
  <si>
    <t>BRN30aug23_017.gcd</t>
  </si>
  <si>
    <t>BRN30aug23_018.gcd</t>
  </si>
  <si>
    <t>BRN30aug23_019.gcd</t>
  </si>
  <si>
    <t>BRN30aug23_020.gcd</t>
  </si>
  <si>
    <t>BRN30aug23_021.gcd</t>
  </si>
  <si>
    <t>BRN30aug23_022.gcd</t>
  </si>
  <si>
    <t>BRN30aug23_023.gcd</t>
  </si>
  <si>
    <t>BRN30aug23_024.gcd</t>
  </si>
  <si>
    <t>BRN30aug23_025.gcd</t>
  </si>
  <si>
    <t>BRN30aug23_026.gcd</t>
  </si>
  <si>
    <t>BRN30aug23_027.gcd</t>
  </si>
  <si>
    <t>BRN30aug23_028.gcd</t>
  </si>
  <si>
    <t>BRN30aug23_029.gcd</t>
  </si>
  <si>
    <t>BRN30aug23_030.gcd</t>
  </si>
  <si>
    <t>BRN30aug23_031.gcd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</si>
</sst>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9"/>
  <sheetViews>
    <sheetView tabSelected="1" workbookViewId="0">
      <selection activeCell="L19" sqref="L19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33</v>
      </c>
      <c r="C9" s="2">
        <v>45168.449143518519</v>
      </c>
      <c r="D9" t="s">
        <v>34</v>
      </c>
      <c r="E9" t="s">
        <v>13</v>
      </c>
      <c r="F9">
        <v>0</v>
      </c>
      <c r="G9">
        <v>6.0869999999999997</v>
      </c>
      <c r="H9" s="3">
        <v>2668</v>
      </c>
      <c r="I9">
        <v>-2E-3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33</v>
      </c>
      <c r="Q9" s="2">
        <v>45168.449143518519</v>
      </c>
      <c r="R9" t="s">
        <v>34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33</v>
      </c>
      <c r="AE9" s="2">
        <v>45168.449143518519</v>
      </c>
      <c r="AF9" t="s">
        <v>34</v>
      </c>
      <c r="AG9" t="s">
        <v>13</v>
      </c>
      <c r="AH9">
        <v>0</v>
      </c>
      <c r="AI9">
        <v>12.221</v>
      </c>
      <c r="AJ9" s="3">
        <v>3116</v>
      </c>
      <c r="AK9">
        <v>0.61699999999999999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35" si="0">IF(H9&lt;10000,((H9^2*0.00000054)+(H9*-0.004765)+(12.72)),(IF(H9&lt;200000,((H9^2*-0.000000001577)+(H9*0.003043)+(-10.42)),(IF(H9&lt;8000000,((H9^2*-0.0000000000186)+(H9*0.00194)+(154.1)),((V9^2*-0.00000002)+(V9*0.2565)+(-1032)))))))</f>
        <v>3.8508209600000001</v>
      </c>
      <c r="AU9" s="13">
        <f t="shared" ref="AU9:AU35" si="1">IF(AJ9&lt;45000,((-0.0000004561*AJ9^2)+(0.244*AJ9)+(-21.72)),((-0.0000000409*AJ9^2)+(0.2477*AJ9)+(-1777)))</f>
        <v>734.15551711839998</v>
      </c>
      <c r="AW9" s="6">
        <f t="shared" ref="AW9:AW32" si="2">IF(H9&lt;15000,((0.00000002125*H9^2)+(0.002705*H9)+(-4.371)),(IF(H9&lt;700000,((-0.0000000008162*H9^2)+(0.003141*H9)+(0.4702)), ((0.000000003285*V9^2)+(0.1899*V9)+(559.5)))))</f>
        <v>2.9972022599999999</v>
      </c>
      <c r="AX9" s="15">
        <f t="shared" ref="AX9:AX32" si="3">((-0.00000006277*AJ9^2)+(0.1854*AJ9)+(34.83))</f>
        <v>611.92693744688006</v>
      </c>
      <c r="AZ9" s="14">
        <f t="shared" ref="AZ9:AZ32" si="4">IF(H9&lt;10000,((-0.00000005795*H9^2)+(0.003823*H9)+(-6.715)),(IF(H9&lt;700000,((-0.0000000001209*H9^2)+(0.002635*H9)+(-0.4111)), ((-0.00000002007*V9^2)+(0.2564*V9)+(286.1)))))</f>
        <v>3.0722629191999999</v>
      </c>
      <c r="BA9" s="16">
        <f t="shared" ref="BA9:BA32" si="5">(-0.00000001626*AJ9^2)+(0.1912*AJ9)+(-3.858)</f>
        <v>591.76332424544012</v>
      </c>
      <c r="BC9" s="7">
        <f t="shared" ref="BC9:BC32" si="6">IF(H9&lt;10000,((0.0000001453*H9^2)+(0.0008349*H9)+(-1.805)),(IF(H9&lt;700000,((-0.00000000008054*H9^2)+(0.002348*H9)+(-2.47)), ((-0.00000001938*V9^2)+(0.2471*V9)+(226.8)))))</f>
        <v>1.4567911471999999</v>
      </c>
      <c r="BD9" s="8">
        <f t="shared" ref="BD9:BD32" si="7">(-0.00000002552*AJ9^2)+(0.2067*AJ9)+(-103.7)</f>
        <v>540.12941468287988</v>
      </c>
      <c r="BF9" s="12">
        <f t="shared" ref="BF9:BF34" si="8">IF(H9&lt;10000,((H9^2*0.00000054)+(H9*-0.004765)+(12.72)),(IF(H9&lt;200000,((H9^2*-0.000000001577)+(H9*0.003043)+(-10.42)),(IF(H9&lt;8000000,((H9^2*-0.0000000000186)+(H9*0.00194)+(154.1)),((V9^2*-0.00000002)+(V9*0.2565)+(-1032)))))))</f>
        <v>3.8508209600000001</v>
      </c>
      <c r="BG9" s="13">
        <f t="shared" ref="BG9:BG34" si="9">IF(AJ9&lt;45000,((-0.0000004561*AJ9^2)+(0.244*AJ9)+(-21.72)),((-0.0000000409*AJ9^2)+(0.2477*AJ9)+(-1777)))</f>
        <v>734.15551711839998</v>
      </c>
      <c r="BI9">
        <v>49</v>
      </c>
      <c r="BJ9" t="s">
        <v>33</v>
      </c>
      <c r="BK9" s="2">
        <v>45168.449143518519</v>
      </c>
      <c r="BL9" t="s">
        <v>34</v>
      </c>
      <c r="BM9" t="s">
        <v>13</v>
      </c>
      <c r="BN9">
        <v>0</v>
      </c>
      <c r="BO9">
        <v>2.6949999999999998</v>
      </c>
      <c r="BP9" s="3">
        <v>5356028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35</v>
      </c>
      <c r="C10" s="2">
        <v>45168.47042824074</v>
      </c>
      <c r="D10" t="s">
        <v>36</v>
      </c>
      <c r="E10" t="s">
        <v>13</v>
      </c>
      <c r="F10">
        <v>0</v>
      </c>
      <c r="G10">
        <v>5.99</v>
      </c>
      <c r="H10" s="3">
        <v>1035631</v>
      </c>
      <c r="I10">
        <v>2.218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35</v>
      </c>
      <c r="Q10" s="2">
        <v>45168.47042824074</v>
      </c>
      <c r="R10" t="s">
        <v>36</v>
      </c>
      <c r="S10" t="s">
        <v>13</v>
      </c>
      <c r="T10">
        <v>0</v>
      </c>
      <c r="U10">
        <v>5.9470000000000001</v>
      </c>
      <c r="V10" s="3">
        <v>8838</v>
      </c>
      <c r="W10">
        <v>2.2400000000000002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35</v>
      </c>
      <c r="AE10" s="2">
        <v>45168.47042824074</v>
      </c>
      <c r="AF10" t="s">
        <v>36</v>
      </c>
      <c r="AG10" t="s">
        <v>13</v>
      </c>
      <c r="AH10">
        <v>0</v>
      </c>
      <c r="AI10">
        <v>12.173</v>
      </c>
      <c r="AJ10" s="3">
        <v>9106</v>
      </c>
      <c r="AK10">
        <v>2.2799999999999998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si="0"/>
        <v>2143.2750528322053</v>
      </c>
      <c r="AU10" s="13">
        <f t="shared" si="1"/>
        <v>2162.3245364604004</v>
      </c>
      <c r="AW10" s="6">
        <f t="shared" si="2"/>
        <v>2238.0927921515404</v>
      </c>
      <c r="AX10" s="15">
        <f t="shared" si="3"/>
        <v>1717.8775595562799</v>
      </c>
      <c r="AZ10" s="14">
        <f t="shared" si="4"/>
        <v>2550.5955274029197</v>
      </c>
      <c r="BA10" s="16">
        <f t="shared" si="5"/>
        <v>1735.8609332226401</v>
      </c>
      <c r="BC10" s="7">
        <f t="shared" si="6"/>
        <v>2409.1560234712802</v>
      </c>
      <c r="BD10" s="8">
        <f t="shared" si="7"/>
        <v>1776.3941010972799</v>
      </c>
      <c r="BF10" s="12">
        <f t="shared" si="8"/>
        <v>2143.2750528322053</v>
      </c>
      <c r="BG10" s="13">
        <f t="shared" si="9"/>
        <v>2162.3245364604004</v>
      </c>
      <c r="BI10">
        <v>50</v>
      </c>
      <c r="BJ10" t="s">
        <v>35</v>
      </c>
      <c r="BK10" s="2">
        <v>45168.47042824074</v>
      </c>
      <c r="BL10" t="s">
        <v>36</v>
      </c>
      <c r="BM10" t="s">
        <v>13</v>
      </c>
      <c r="BN10">
        <v>0</v>
      </c>
      <c r="BO10">
        <v>2.6949999999999998</v>
      </c>
      <c r="BP10" s="3">
        <v>5267185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37</v>
      </c>
      <c r="C11" s="2">
        <v>45168.491782407407</v>
      </c>
      <c r="D11" t="s">
        <v>32</v>
      </c>
      <c r="E11" t="s">
        <v>13</v>
      </c>
      <c r="F11">
        <v>0</v>
      </c>
      <c r="G11">
        <v>6.0410000000000004</v>
      </c>
      <c r="H11" s="3">
        <v>4067</v>
      </c>
      <c r="I11">
        <v>1E-3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37</v>
      </c>
      <c r="Q11" s="2">
        <v>45168.491782407407</v>
      </c>
      <c r="R11" t="s">
        <v>32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37</v>
      </c>
      <c r="AE11" s="2">
        <v>45168.491782407407</v>
      </c>
      <c r="AF11" t="s">
        <v>32</v>
      </c>
      <c r="AG11" t="s">
        <v>13</v>
      </c>
      <c r="AH11">
        <v>0</v>
      </c>
      <c r="AI11">
        <v>12.202999999999999</v>
      </c>
      <c r="AJ11" s="3">
        <v>2343</v>
      </c>
      <c r="AK11">
        <v>0.40100000000000002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2.2726090600000006</v>
      </c>
      <c r="AU11" s="13">
        <f t="shared" si="1"/>
        <v>547.46817109109998</v>
      </c>
      <c r="AW11" s="6">
        <f t="shared" si="2"/>
        <v>6.9817203912499988</v>
      </c>
      <c r="AX11" s="15">
        <f t="shared" si="3"/>
        <v>468.87761473226999</v>
      </c>
      <c r="AZ11" s="14">
        <f t="shared" si="4"/>
        <v>7.8746196624499998</v>
      </c>
      <c r="BA11" s="16">
        <f t="shared" si="5"/>
        <v>444.03433830725999</v>
      </c>
      <c r="BC11" s="7">
        <f t="shared" si="6"/>
        <v>3.9938713517000002</v>
      </c>
      <c r="BD11" s="8">
        <f t="shared" si="7"/>
        <v>380.45800415752001</v>
      </c>
      <c r="BF11" s="12">
        <f t="shared" si="8"/>
        <v>2.2726090600000006</v>
      </c>
      <c r="BG11" s="13">
        <f t="shared" si="9"/>
        <v>547.46817109109998</v>
      </c>
      <c r="BI11">
        <v>51</v>
      </c>
      <c r="BJ11" t="s">
        <v>37</v>
      </c>
      <c r="BK11" s="2">
        <v>45168.491782407407</v>
      </c>
      <c r="BL11" t="s">
        <v>32</v>
      </c>
      <c r="BM11" t="s">
        <v>13</v>
      </c>
      <c r="BN11">
        <v>0</v>
      </c>
      <c r="BO11">
        <v>2.694</v>
      </c>
      <c r="BP11" s="3">
        <v>5364015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38</v>
      </c>
      <c r="C12" s="2">
        <v>45168.513101851851</v>
      </c>
      <c r="D12" t="s">
        <v>39</v>
      </c>
      <c r="E12" t="s">
        <v>13</v>
      </c>
      <c r="F12">
        <v>0</v>
      </c>
      <c r="G12">
        <v>6.0209999999999999</v>
      </c>
      <c r="H12" s="3">
        <v>12538</v>
      </c>
      <c r="I12">
        <v>1.9E-2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45168.513101851851</v>
      </c>
      <c r="R12" t="s">
        <v>39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45168.513101851851</v>
      </c>
      <c r="AF12" t="s">
        <v>39</v>
      </c>
      <c r="AG12" t="s">
        <v>13</v>
      </c>
      <c r="AH12">
        <v>0</v>
      </c>
      <c r="AI12">
        <v>12.177</v>
      </c>
      <c r="AJ12" s="3">
        <v>6995</v>
      </c>
      <c r="AK12">
        <v>1.6950000000000001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27.485227322812001</v>
      </c>
      <c r="AU12" s="13">
        <f t="shared" si="1"/>
        <v>1662.7430155974998</v>
      </c>
      <c r="AW12" s="6">
        <f t="shared" si="2"/>
        <v>32.884820684999994</v>
      </c>
      <c r="AX12" s="15">
        <f t="shared" si="3"/>
        <v>1328.63166233075</v>
      </c>
      <c r="AZ12" s="14">
        <f t="shared" si="4"/>
        <v>32.607524345420401</v>
      </c>
      <c r="BA12" s="16">
        <f t="shared" si="5"/>
        <v>1332.7903977935</v>
      </c>
      <c r="BC12" s="7">
        <f t="shared" si="6"/>
        <v>26.956562995700242</v>
      </c>
      <c r="BD12" s="8">
        <f t="shared" si="7"/>
        <v>1340.9178057619997</v>
      </c>
      <c r="BF12" s="12">
        <f t="shared" si="8"/>
        <v>27.485227322812001</v>
      </c>
      <c r="BG12" s="13">
        <f t="shared" si="9"/>
        <v>1662.7430155974998</v>
      </c>
      <c r="BI12">
        <v>52</v>
      </c>
      <c r="BJ12" t="s">
        <v>38</v>
      </c>
      <c r="BK12" s="2">
        <v>45168.513101851851</v>
      </c>
      <c r="BL12" t="s">
        <v>39</v>
      </c>
      <c r="BM12" t="s">
        <v>13</v>
      </c>
      <c r="BN12">
        <v>0</v>
      </c>
      <c r="BO12">
        <v>2.851</v>
      </c>
      <c r="BP12" s="3">
        <v>1222517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40</v>
      </c>
      <c r="C13" s="2">
        <v>45168.534363425926</v>
      </c>
      <c r="D13">
        <v>358</v>
      </c>
      <c r="E13" t="s">
        <v>13</v>
      </c>
      <c r="F13">
        <v>0</v>
      </c>
      <c r="G13">
        <v>6.0819999999999999</v>
      </c>
      <c r="H13" s="3">
        <v>2789</v>
      </c>
      <c r="I13">
        <v>-1E-3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40</v>
      </c>
      <c r="Q13" s="2">
        <v>45168.534363425926</v>
      </c>
      <c r="R13">
        <v>358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40</v>
      </c>
      <c r="AE13" s="2">
        <v>45168.534363425926</v>
      </c>
      <c r="AF13">
        <v>358</v>
      </c>
      <c r="AG13" t="s">
        <v>13</v>
      </c>
      <c r="AH13">
        <v>0</v>
      </c>
      <c r="AI13">
        <v>12.007999999999999</v>
      </c>
      <c r="AJ13" s="3">
        <v>178673</v>
      </c>
      <c r="AK13">
        <v>45.195999999999998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3.6308163400000009</v>
      </c>
      <c r="AU13" s="13">
        <f t="shared" si="1"/>
        <v>41174.608826003903</v>
      </c>
      <c r="AW13" s="6">
        <f t="shared" si="2"/>
        <v>3.33853857125</v>
      </c>
      <c r="AX13" s="15">
        <f t="shared" si="3"/>
        <v>31156.932150886678</v>
      </c>
      <c r="AZ13" s="14">
        <f t="shared" si="4"/>
        <v>3.4965817080499999</v>
      </c>
      <c r="BA13" s="16">
        <f t="shared" si="5"/>
        <v>33639.334694494464</v>
      </c>
      <c r="BC13" s="7">
        <f t="shared" si="6"/>
        <v>1.6537552012999999</v>
      </c>
      <c r="BD13" s="8">
        <f t="shared" si="7"/>
        <v>36013.307575491926</v>
      </c>
      <c r="BF13" s="12">
        <f t="shared" si="8"/>
        <v>3.6308163400000009</v>
      </c>
      <c r="BG13" s="13">
        <f t="shared" si="9"/>
        <v>41174.608826003903</v>
      </c>
      <c r="BI13">
        <v>53</v>
      </c>
      <c r="BJ13" t="s">
        <v>40</v>
      </c>
      <c r="BK13" s="2">
        <v>45168.534363425926</v>
      </c>
      <c r="BL13">
        <v>358</v>
      </c>
      <c r="BM13" t="s">
        <v>13</v>
      </c>
      <c r="BN13">
        <v>0</v>
      </c>
      <c r="BO13">
        <v>2.8780000000000001</v>
      </c>
      <c r="BP13" s="3">
        <v>693082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41</v>
      </c>
      <c r="C14" s="2">
        <v>45168.555625000001</v>
      </c>
      <c r="D14">
        <v>213</v>
      </c>
      <c r="E14" t="s">
        <v>13</v>
      </c>
      <c r="F14">
        <v>0</v>
      </c>
      <c r="G14">
        <v>6.077</v>
      </c>
      <c r="H14" s="3">
        <v>2587</v>
      </c>
      <c r="I14">
        <v>-2E-3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41</v>
      </c>
      <c r="Q14" s="2">
        <v>45168.555625000001</v>
      </c>
      <c r="R14">
        <v>213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41</v>
      </c>
      <c r="AE14" s="2">
        <v>45168.555625000001</v>
      </c>
      <c r="AF14">
        <v>213</v>
      </c>
      <c r="AG14" t="s">
        <v>13</v>
      </c>
      <c r="AH14">
        <v>0</v>
      </c>
      <c r="AI14">
        <v>12.010999999999999</v>
      </c>
      <c r="AJ14" s="3">
        <v>178923</v>
      </c>
      <c r="AK14">
        <v>45.255000000000003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4.006932260000001</v>
      </c>
      <c r="AU14" s="13">
        <f t="shared" si="1"/>
        <v>41232.877406903906</v>
      </c>
      <c r="AW14" s="6">
        <f t="shared" si="2"/>
        <v>2.7690520912499998</v>
      </c>
      <c r="AX14" s="15">
        <f t="shared" si="3"/>
        <v>31197.670575656673</v>
      </c>
      <c r="AZ14" s="14">
        <f t="shared" si="4"/>
        <v>2.7872666264500001</v>
      </c>
      <c r="BA14" s="16">
        <f t="shared" si="5"/>
        <v>33685.681066754463</v>
      </c>
      <c r="BC14" s="7">
        <f t="shared" si="6"/>
        <v>1.3273165757000001</v>
      </c>
      <c r="BD14" s="8">
        <f t="shared" si="7"/>
        <v>36062.701113011921</v>
      </c>
      <c r="BF14" s="12">
        <f t="shared" si="8"/>
        <v>4.006932260000001</v>
      </c>
      <c r="BG14" s="13">
        <f t="shared" si="9"/>
        <v>41232.877406903906</v>
      </c>
      <c r="BI14">
        <v>54</v>
      </c>
      <c r="BJ14" t="s">
        <v>41</v>
      </c>
      <c r="BK14" s="2">
        <v>45168.555625000001</v>
      </c>
      <c r="BL14">
        <v>213</v>
      </c>
      <c r="BM14" t="s">
        <v>13</v>
      </c>
      <c r="BN14">
        <v>0</v>
      </c>
      <c r="BO14">
        <v>2.8809999999999998</v>
      </c>
      <c r="BP14" s="3">
        <v>726018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42</v>
      </c>
      <c r="C15" s="2">
        <v>45168.576967592591</v>
      </c>
      <c r="D15">
        <v>165</v>
      </c>
      <c r="E15" t="s">
        <v>13</v>
      </c>
      <c r="F15">
        <v>0</v>
      </c>
      <c r="G15">
        <v>5.9950000000000001</v>
      </c>
      <c r="H15" s="3">
        <v>180201</v>
      </c>
      <c r="I15">
        <v>0.379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42</v>
      </c>
      <c r="Q15" s="2">
        <v>45168.576967592591</v>
      </c>
      <c r="R15">
        <v>165</v>
      </c>
      <c r="S15" t="s">
        <v>13</v>
      </c>
      <c r="T15">
        <v>0</v>
      </c>
      <c r="U15">
        <v>5.95</v>
      </c>
      <c r="V15" s="3">
        <v>1731</v>
      </c>
      <c r="W15">
        <v>0.41299999999999998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42</v>
      </c>
      <c r="AE15" s="2">
        <v>45168.576967592591</v>
      </c>
      <c r="AF15">
        <v>165</v>
      </c>
      <c r="AG15" t="s">
        <v>13</v>
      </c>
      <c r="AH15">
        <v>0</v>
      </c>
      <c r="AI15">
        <v>12.07</v>
      </c>
      <c r="AJ15" s="3">
        <v>82609</v>
      </c>
      <c r="AK15">
        <v>21.79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486.72266756762298</v>
      </c>
      <c r="AU15" s="13">
        <f t="shared" si="1"/>
        <v>18406.137602567098</v>
      </c>
      <c r="AW15" s="6">
        <f t="shared" si="2"/>
        <v>539.97756779270378</v>
      </c>
      <c r="AX15" s="15">
        <f t="shared" si="3"/>
        <v>14922.18062327963</v>
      </c>
      <c r="AZ15" s="14">
        <f t="shared" si="4"/>
        <v>470.49262179151918</v>
      </c>
      <c r="BA15" s="16">
        <f t="shared" si="5"/>
        <v>15680.02054571494</v>
      </c>
      <c r="BC15" s="7">
        <f t="shared" si="6"/>
        <v>418.02662087170341</v>
      </c>
      <c r="BD15" s="8">
        <f t="shared" si="7"/>
        <v>16797.425519596876</v>
      </c>
      <c r="BF15" s="12">
        <f t="shared" si="8"/>
        <v>486.72266756762298</v>
      </c>
      <c r="BG15" s="13">
        <f t="shared" si="9"/>
        <v>18406.137602567098</v>
      </c>
      <c r="BI15">
        <v>55</v>
      </c>
      <c r="BJ15" t="s">
        <v>42</v>
      </c>
      <c r="BK15" s="2">
        <v>45168.576967592591</v>
      </c>
      <c r="BL15">
        <v>165</v>
      </c>
      <c r="BM15" t="s">
        <v>13</v>
      </c>
      <c r="BN15">
        <v>0</v>
      </c>
      <c r="BO15">
        <v>2.8540000000000001</v>
      </c>
      <c r="BP15" s="3">
        <v>780370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43</v>
      </c>
      <c r="C16" s="2">
        <v>45168.598287037035</v>
      </c>
      <c r="D16">
        <v>49</v>
      </c>
      <c r="E16" t="s">
        <v>13</v>
      </c>
      <c r="F16">
        <v>0</v>
      </c>
      <c r="G16">
        <v>5.9930000000000003</v>
      </c>
      <c r="H16" s="3">
        <v>348879</v>
      </c>
      <c r="I16">
        <v>0.74099999999999999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43</v>
      </c>
      <c r="Q16" s="2">
        <v>45168.598287037035</v>
      </c>
      <c r="R16">
        <v>49</v>
      </c>
      <c r="S16" t="s">
        <v>13</v>
      </c>
      <c r="T16">
        <v>0</v>
      </c>
      <c r="U16">
        <v>5.9539999999999997</v>
      </c>
      <c r="V16" s="3">
        <v>3597</v>
      </c>
      <c r="W16">
        <v>0.89300000000000002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43</v>
      </c>
      <c r="AE16" s="2">
        <v>45168.598287037035</v>
      </c>
      <c r="AF16">
        <v>49</v>
      </c>
      <c r="AG16" t="s">
        <v>13</v>
      </c>
      <c r="AH16">
        <v>0</v>
      </c>
      <c r="AI16">
        <v>12</v>
      </c>
      <c r="AJ16" s="3">
        <v>152161</v>
      </c>
      <c r="AK16">
        <v>38.942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828.66133204647747</v>
      </c>
      <c r="AU16" s="13">
        <f t="shared" si="1"/>
        <v>34966.323230231101</v>
      </c>
      <c r="AW16" s="6">
        <f t="shared" si="2"/>
        <v>996.95408546961573</v>
      </c>
      <c r="AX16" s="15">
        <f t="shared" si="3"/>
        <v>26792.167478058833</v>
      </c>
      <c r="AZ16" s="14">
        <f t="shared" si="4"/>
        <v>904.1695333021031</v>
      </c>
      <c r="BA16" s="16">
        <f t="shared" si="5"/>
        <v>28712.857909084541</v>
      </c>
      <c r="BC16" s="7">
        <f t="shared" si="6"/>
        <v>806.89484052813373</v>
      </c>
      <c r="BD16" s="8">
        <f t="shared" si="7"/>
        <v>30757.11490761608</v>
      </c>
      <c r="BF16" s="12">
        <f t="shared" si="8"/>
        <v>828.66133204647747</v>
      </c>
      <c r="BG16" s="13">
        <f t="shared" si="9"/>
        <v>34966.323230231101</v>
      </c>
      <c r="BI16">
        <v>56</v>
      </c>
      <c r="BJ16" t="s">
        <v>43</v>
      </c>
      <c r="BK16" s="2">
        <v>45168.598287037035</v>
      </c>
      <c r="BL16">
        <v>49</v>
      </c>
      <c r="BM16" t="s">
        <v>13</v>
      </c>
      <c r="BN16">
        <v>0</v>
      </c>
      <c r="BO16">
        <v>2.8580000000000001</v>
      </c>
      <c r="BP16" s="3">
        <v>710024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44</v>
      </c>
      <c r="C17" s="2">
        <v>45168.619618055556</v>
      </c>
      <c r="D17">
        <v>128</v>
      </c>
      <c r="E17" t="s">
        <v>13</v>
      </c>
      <c r="F17">
        <v>0</v>
      </c>
      <c r="G17">
        <v>5.9980000000000002</v>
      </c>
      <c r="H17" s="3">
        <v>45592</v>
      </c>
      <c r="I17">
        <v>0.09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44</v>
      </c>
      <c r="Q17" s="2">
        <v>45168.619618055556</v>
      </c>
      <c r="R17">
        <v>128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44</v>
      </c>
      <c r="AE17" s="2">
        <v>45168.619618055556</v>
      </c>
      <c r="AF17">
        <v>128</v>
      </c>
      <c r="AG17" t="s">
        <v>13</v>
      </c>
      <c r="AH17">
        <v>0</v>
      </c>
      <c r="AI17">
        <v>12.151999999999999</v>
      </c>
      <c r="AJ17" s="3">
        <v>7901</v>
      </c>
      <c r="AK17">
        <v>1.9470000000000001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125.03845575827201</v>
      </c>
      <c r="AU17" s="13">
        <f t="shared" si="1"/>
        <v>1877.6515921639</v>
      </c>
      <c r="AW17" s="6">
        <f t="shared" si="2"/>
        <v>141.97809381528322</v>
      </c>
      <c r="AX17" s="15">
        <f t="shared" si="3"/>
        <v>1495.7569324712301</v>
      </c>
      <c r="AZ17" s="14">
        <f t="shared" si="4"/>
        <v>119.4725135769024</v>
      </c>
      <c r="BA17" s="16">
        <f t="shared" si="5"/>
        <v>1505.7981564757401</v>
      </c>
      <c r="BC17" s="7">
        <f t="shared" si="6"/>
        <v>104.41260310242943</v>
      </c>
      <c r="BD17" s="8">
        <f t="shared" si="7"/>
        <v>1527.8435935584801</v>
      </c>
      <c r="BF17" s="12">
        <f t="shared" si="8"/>
        <v>125.03845575827201</v>
      </c>
      <c r="BG17" s="13">
        <f t="shared" si="9"/>
        <v>1877.6515921639</v>
      </c>
      <c r="BI17">
        <v>57</v>
      </c>
      <c r="BJ17" t="s">
        <v>44</v>
      </c>
      <c r="BK17" s="2">
        <v>45168.619618055556</v>
      </c>
      <c r="BL17">
        <v>128</v>
      </c>
      <c r="BM17" t="s">
        <v>13</v>
      </c>
      <c r="BN17">
        <v>0</v>
      </c>
      <c r="BO17">
        <v>2.85</v>
      </c>
      <c r="BP17" s="3">
        <v>888478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45</v>
      </c>
      <c r="C18" s="2">
        <v>45168.640972222223</v>
      </c>
      <c r="D18">
        <v>297</v>
      </c>
      <c r="E18" t="s">
        <v>13</v>
      </c>
      <c r="F18">
        <v>0</v>
      </c>
      <c r="G18">
        <v>6.0030000000000001</v>
      </c>
      <c r="H18" s="3">
        <v>19850</v>
      </c>
      <c r="I18">
        <v>3.5000000000000003E-2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45</v>
      </c>
      <c r="Q18" s="2">
        <v>45168.640972222223</v>
      </c>
      <c r="R18">
        <v>297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45</v>
      </c>
      <c r="AE18" s="2">
        <v>45168.640972222223</v>
      </c>
      <c r="AF18">
        <v>297</v>
      </c>
      <c r="AG18" t="s">
        <v>13</v>
      </c>
      <c r="AH18">
        <v>0</v>
      </c>
      <c r="AI18">
        <v>12.15</v>
      </c>
      <c r="AJ18" s="3">
        <v>4869</v>
      </c>
      <c r="AK18">
        <v>1.105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49.362176517500004</v>
      </c>
      <c r="AU18" s="13">
        <f t="shared" si="1"/>
        <v>1155.5031638679</v>
      </c>
      <c r="AW18" s="6">
        <f t="shared" si="2"/>
        <v>62.497448835500002</v>
      </c>
      <c r="AX18" s="15">
        <f t="shared" si="3"/>
        <v>936.0545015040301</v>
      </c>
      <c r="AZ18" s="14">
        <f t="shared" si="4"/>
        <v>51.846012679750011</v>
      </c>
      <c r="BA18" s="16">
        <f t="shared" si="5"/>
        <v>926.70932156214008</v>
      </c>
      <c r="BC18" s="7">
        <f t="shared" si="6"/>
        <v>44.106065427849998</v>
      </c>
      <c r="BD18" s="8">
        <f t="shared" si="7"/>
        <v>902.11729325127988</v>
      </c>
      <c r="BF18" s="12">
        <f t="shared" si="8"/>
        <v>49.362176517500004</v>
      </c>
      <c r="BG18" s="13">
        <f t="shared" si="9"/>
        <v>1155.5031638679</v>
      </c>
      <c r="BI18">
        <v>58</v>
      </c>
      <c r="BJ18" t="s">
        <v>45</v>
      </c>
      <c r="BK18" s="2">
        <v>45168.640972222223</v>
      </c>
      <c r="BL18">
        <v>297</v>
      </c>
      <c r="BM18" t="s">
        <v>13</v>
      </c>
      <c r="BN18">
        <v>0</v>
      </c>
      <c r="BO18">
        <v>2.85</v>
      </c>
      <c r="BP18" s="3">
        <v>904919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46</v>
      </c>
      <c r="C19" s="2">
        <v>45168.662326388891</v>
      </c>
      <c r="D19">
        <v>378</v>
      </c>
      <c r="E19" t="s">
        <v>13</v>
      </c>
      <c r="F19">
        <v>0</v>
      </c>
      <c r="G19">
        <v>5.9989999999999997</v>
      </c>
      <c r="H19" s="3">
        <v>139580</v>
      </c>
      <c r="I19">
        <v>0.29199999999999998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46</v>
      </c>
      <c r="Q19" s="2">
        <v>45168.662326388891</v>
      </c>
      <c r="R19">
        <v>378</v>
      </c>
      <c r="S19" t="s">
        <v>13</v>
      </c>
      <c r="T19">
        <v>0</v>
      </c>
      <c r="U19">
        <v>5.9329999999999998</v>
      </c>
      <c r="V19" s="3">
        <v>1074</v>
      </c>
      <c r="W19">
        <v>0.24299999999999999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46</v>
      </c>
      <c r="AE19" s="2">
        <v>45168.662326388891</v>
      </c>
      <c r="AF19">
        <v>378</v>
      </c>
      <c r="AG19" t="s">
        <v>13</v>
      </c>
      <c r="AH19">
        <v>0</v>
      </c>
      <c r="AI19">
        <v>12.073</v>
      </c>
      <c r="AJ19" s="3">
        <v>85400</v>
      </c>
      <c r="AK19">
        <v>22.501000000000001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383.59791701719996</v>
      </c>
      <c r="AU19" s="13">
        <f t="shared" si="1"/>
        <v>19078.289756000002</v>
      </c>
      <c r="AW19" s="6">
        <f t="shared" si="2"/>
        <v>422.98930114232002</v>
      </c>
      <c r="AX19" s="15">
        <f t="shared" si="3"/>
        <v>15410.198346800002</v>
      </c>
      <c r="AZ19" s="14">
        <f t="shared" si="4"/>
        <v>365.02675651324006</v>
      </c>
      <c r="BA19" s="16">
        <f t="shared" si="5"/>
        <v>16206.0352184</v>
      </c>
      <c r="BC19" s="7">
        <f t="shared" si="6"/>
        <v>323.69471329674394</v>
      </c>
      <c r="BD19" s="8">
        <f t="shared" si="7"/>
        <v>17362.358556799998</v>
      </c>
      <c r="BF19" s="12">
        <f t="shared" si="8"/>
        <v>383.59791701719996</v>
      </c>
      <c r="BG19" s="13">
        <f t="shared" si="9"/>
        <v>19078.289756000002</v>
      </c>
      <c r="BI19">
        <v>59</v>
      </c>
      <c r="BJ19" t="s">
        <v>46</v>
      </c>
      <c r="BK19" s="2">
        <v>45168.662326388891</v>
      </c>
      <c r="BL19">
        <v>378</v>
      </c>
      <c r="BM19" t="s">
        <v>13</v>
      </c>
      <c r="BN19">
        <v>0</v>
      </c>
      <c r="BO19">
        <v>2.8559999999999999</v>
      </c>
      <c r="BP19" s="3">
        <v>834517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47</v>
      </c>
      <c r="C20" s="2">
        <v>45168.683634259258</v>
      </c>
      <c r="D20">
        <v>289</v>
      </c>
      <c r="E20" t="s">
        <v>13</v>
      </c>
      <c r="F20">
        <v>0</v>
      </c>
      <c r="G20">
        <v>6.0049999999999999</v>
      </c>
      <c r="H20" s="3">
        <v>13810</v>
      </c>
      <c r="I20">
        <v>2.1999999999999999E-2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47</v>
      </c>
      <c r="Q20" s="2">
        <v>45168.683634259258</v>
      </c>
      <c r="R20">
        <v>289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47</v>
      </c>
      <c r="AE20" s="2">
        <v>45168.683634259258</v>
      </c>
      <c r="AF20">
        <v>289</v>
      </c>
      <c r="AG20" t="s">
        <v>13</v>
      </c>
      <c r="AH20">
        <v>0</v>
      </c>
      <c r="AI20">
        <v>12.157</v>
      </c>
      <c r="AJ20" s="3">
        <v>7866</v>
      </c>
      <c r="AK20">
        <v>1.9370000000000001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31.303070710300005</v>
      </c>
      <c r="AU20" s="13">
        <f t="shared" si="1"/>
        <v>1869.3632886683997</v>
      </c>
      <c r="AW20" s="6">
        <f t="shared" si="2"/>
        <v>37.037767124999995</v>
      </c>
      <c r="AX20" s="15">
        <f t="shared" si="3"/>
        <v>1489.30257178188</v>
      </c>
      <c r="AZ20" s="14">
        <f t="shared" si="4"/>
        <v>35.955192423510006</v>
      </c>
      <c r="BA20" s="16">
        <f t="shared" si="5"/>
        <v>1499.11512947544</v>
      </c>
      <c r="BC20" s="7">
        <f t="shared" si="6"/>
        <v>29.940519725306004</v>
      </c>
      <c r="BD20" s="8">
        <f t="shared" si="7"/>
        <v>1520.62317664288</v>
      </c>
      <c r="BF20" s="12">
        <f t="shared" si="8"/>
        <v>31.303070710300005</v>
      </c>
      <c r="BG20" s="13">
        <f t="shared" si="9"/>
        <v>1869.3632886683997</v>
      </c>
      <c r="BI20">
        <v>60</v>
      </c>
      <c r="BJ20" t="s">
        <v>47</v>
      </c>
      <c r="BK20" s="2">
        <v>45168.683634259258</v>
      </c>
      <c r="BL20">
        <v>289</v>
      </c>
      <c r="BM20" t="s">
        <v>13</v>
      </c>
      <c r="BN20">
        <v>0</v>
      </c>
      <c r="BO20">
        <v>2.851</v>
      </c>
      <c r="BP20" s="3">
        <v>887678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48</v>
      </c>
      <c r="C21" s="2">
        <v>45168.704953703702</v>
      </c>
      <c r="D21">
        <v>323</v>
      </c>
      <c r="E21" t="s">
        <v>13</v>
      </c>
      <c r="F21">
        <v>0</v>
      </c>
      <c r="G21">
        <v>6.0949999999999998</v>
      </c>
      <c r="H21" s="3">
        <v>2444</v>
      </c>
      <c r="I21">
        <v>-2E-3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48</v>
      </c>
      <c r="Q21" s="2">
        <v>45168.704953703702</v>
      </c>
      <c r="R21">
        <v>323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48</v>
      </c>
      <c r="AE21" s="2">
        <v>45168.704953703702</v>
      </c>
      <c r="AF21">
        <v>323</v>
      </c>
      <c r="AG21" t="s">
        <v>13</v>
      </c>
      <c r="AH21">
        <v>0</v>
      </c>
      <c r="AI21">
        <v>12.005000000000001</v>
      </c>
      <c r="AJ21" s="3">
        <v>189823</v>
      </c>
      <c r="AK21">
        <v>47.783999999999999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4.2998334400000022</v>
      </c>
      <c r="AU21" s="13">
        <f t="shared" si="1"/>
        <v>43768.416752643905</v>
      </c>
      <c r="AW21" s="6">
        <f t="shared" si="2"/>
        <v>2.3669491399999991</v>
      </c>
      <c r="AX21" s="15">
        <f t="shared" si="3"/>
        <v>32966.237143678678</v>
      </c>
      <c r="AZ21" s="14">
        <f t="shared" si="4"/>
        <v>2.2822687688000016</v>
      </c>
      <c r="BA21" s="16">
        <f t="shared" si="5"/>
        <v>35704.406738190461</v>
      </c>
      <c r="BC21" s="7">
        <f t="shared" si="6"/>
        <v>1.1033922608</v>
      </c>
      <c r="BD21" s="8">
        <f t="shared" si="7"/>
        <v>38213.157775683925</v>
      </c>
      <c r="BF21" s="12">
        <f t="shared" si="8"/>
        <v>4.2998334400000022</v>
      </c>
      <c r="BG21" s="13">
        <f t="shared" si="9"/>
        <v>43768.416752643905</v>
      </c>
      <c r="BI21">
        <v>61</v>
      </c>
      <c r="BJ21" t="s">
        <v>48</v>
      </c>
      <c r="BK21" s="2">
        <v>45168.704953703702</v>
      </c>
      <c r="BL21">
        <v>323</v>
      </c>
      <c r="BM21" t="s">
        <v>13</v>
      </c>
      <c r="BN21">
        <v>0</v>
      </c>
      <c r="BO21">
        <v>2.8690000000000002</v>
      </c>
      <c r="BP21" s="3">
        <v>911646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49</v>
      </c>
      <c r="C22" s="2">
        <v>45168.726273148146</v>
      </c>
      <c r="D22">
        <v>15</v>
      </c>
      <c r="E22" t="s">
        <v>13</v>
      </c>
      <c r="F22">
        <v>0</v>
      </c>
      <c r="G22">
        <v>6.0170000000000003</v>
      </c>
      <c r="H22" s="3">
        <v>219750</v>
      </c>
      <c r="I22">
        <v>0.46400000000000002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49</v>
      </c>
      <c r="Q22" s="2">
        <v>45168.726273148146</v>
      </c>
      <c r="R22">
        <v>15</v>
      </c>
      <c r="S22" t="s">
        <v>13</v>
      </c>
      <c r="T22">
        <v>0</v>
      </c>
      <c r="U22">
        <v>5.9729999999999999</v>
      </c>
      <c r="V22" s="3">
        <v>1536</v>
      </c>
      <c r="W22">
        <v>0.36199999999999999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49</v>
      </c>
      <c r="AE22" s="2">
        <v>45168.726273148146</v>
      </c>
      <c r="AF22">
        <v>15</v>
      </c>
      <c r="AG22" t="s">
        <v>13</v>
      </c>
      <c r="AH22">
        <v>0</v>
      </c>
      <c r="AI22">
        <v>12.039</v>
      </c>
      <c r="AJ22" s="3">
        <v>146538</v>
      </c>
      <c r="AK22">
        <v>37.595999999999997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579.51680483749999</v>
      </c>
      <c r="AU22" s="13">
        <f t="shared" si="1"/>
        <v>33642.201135340401</v>
      </c>
      <c r="AW22" s="6">
        <f t="shared" si="2"/>
        <v>651.29060098750006</v>
      </c>
      <c r="AX22" s="15">
        <f t="shared" si="3"/>
        <v>25855.090795680124</v>
      </c>
      <c r="AZ22" s="14">
        <f t="shared" si="4"/>
        <v>572.79188144374996</v>
      </c>
      <c r="BA22" s="16">
        <f t="shared" si="5"/>
        <v>27665.050352680562</v>
      </c>
      <c r="BC22" s="7">
        <f t="shared" si="6"/>
        <v>509.61371836624994</v>
      </c>
      <c r="BD22" s="8">
        <f t="shared" si="7"/>
        <v>29637.703803469118</v>
      </c>
      <c r="BF22" s="12">
        <f t="shared" si="8"/>
        <v>579.51680483749999</v>
      </c>
      <c r="BG22" s="13">
        <f t="shared" si="9"/>
        <v>33642.201135340401</v>
      </c>
      <c r="BI22">
        <v>62</v>
      </c>
      <c r="BJ22" t="s">
        <v>49</v>
      </c>
      <c r="BK22" s="2">
        <v>45168.726273148146</v>
      </c>
      <c r="BL22">
        <v>15</v>
      </c>
      <c r="BM22" t="s">
        <v>13</v>
      </c>
      <c r="BN22">
        <v>0</v>
      </c>
      <c r="BO22">
        <v>2.855</v>
      </c>
      <c r="BP22" s="3">
        <v>1183511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50</v>
      </c>
      <c r="C23" s="2">
        <v>45168.74759259259</v>
      </c>
      <c r="D23">
        <v>388</v>
      </c>
      <c r="E23" t="s">
        <v>13</v>
      </c>
      <c r="F23">
        <v>0</v>
      </c>
      <c r="G23">
        <v>6.0869999999999997</v>
      </c>
      <c r="H23" s="3">
        <v>3020</v>
      </c>
      <c r="I23">
        <v>-1E-3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50</v>
      </c>
      <c r="Q23" s="2">
        <v>45168.74759259259</v>
      </c>
      <c r="R23">
        <v>388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50</v>
      </c>
      <c r="AE23" s="2">
        <v>45168.74759259259</v>
      </c>
      <c r="AF23">
        <v>388</v>
      </c>
      <c r="AG23" t="s">
        <v>13</v>
      </c>
      <c r="AH23">
        <v>0</v>
      </c>
      <c r="AI23">
        <v>11.974</v>
      </c>
      <c r="AJ23" s="3">
        <v>200112</v>
      </c>
      <c r="AK23">
        <v>50.151000000000003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3.2547160000000002</v>
      </c>
      <c r="AU23" s="13">
        <f t="shared" si="1"/>
        <v>46152.909566950402</v>
      </c>
      <c r="AW23" s="6">
        <f t="shared" si="2"/>
        <v>3.9919084999999992</v>
      </c>
      <c r="AX23" s="15">
        <f t="shared" si="3"/>
        <v>34621.981916613127</v>
      </c>
      <c r="AZ23" s="14">
        <f t="shared" si="4"/>
        <v>4.3019328200000011</v>
      </c>
      <c r="BA23" s="16">
        <f t="shared" si="5"/>
        <v>37606.427748034563</v>
      </c>
      <c r="BC23" s="7">
        <f t="shared" si="6"/>
        <v>2.0415921200000007</v>
      </c>
      <c r="BD23" s="8">
        <f t="shared" si="7"/>
        <v>40237.506783877121</v>
      </c>
      <c r="BF23" s="12">
        <f t="shared" si="8"/>
        <v>3.2547160000000002</v>
      </c>
      <c r="BG23" s="13">
        <f t="shared" si="9"/>
        <v>46152.909566950402</v>
      </c>
      <c r="BI23">
        <v>63</v>
      </c>
      <c r="BJ23" t="s">
        <v>50</v>
      </c>
      <c r="BK23" s="2">
        <v>45168.74759259259</v>
      </c>
      <c r="BL23">
        <v>388</v>
      </c>
      <c r="BM23" t="s">
        <v>13</v>
      </c>
      <c r="BN23">
        <v>0</v>
      </c>
      <c r="BO23">
        <v>2.83</v>
      </c>
      <c r="BP23" s="3">
        <v>1309563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51</v>
      </c>
      <c r="C24" s="2">
        <v>45168.768923611111</v>
      </c>
      <c r="D24">
        <v>267</v>
      </c>
      <c r="E24" t="s">
        <v>13</v>
      </c>
      <c r="F24">
        <v>0</v>
      </c>
      <c r="G24">
        <v>6.0670000000000002</v>
      </c>
      <c r="H24" s="3">
        <v>3335</v>
      </c>
      <c r="I24">
        <v>0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51</v>
      </c>
      <c r="Q24" s="2">
        <v>45168.768923611111</v>
      </c>
      <c r="R24">
        <v>267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51</v>
      </c>
      <c r="AE24" s="2">
        <v>45168.768923611111</v>
      </c>
      <c r="AF24">
        <v>267</v>
      </c>
      <c r="AG24" t="s">
        <v>13</v>
      </c>
      <c r="AH24">
        <v>0</v>
      </c>
      <c r="AI24">
        <v>11.988</v>
      </c>
      <c r="AJ24" s="3">
        <v>178440</v>
      </c>
      <c r="AK24">
        <v>45.142000000000003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2.8347265000000004</v>
      </c>
      <c r="AU24" s="13">
        <f t="shared" si="1"/>
        <v>41120.297905760002</v>
      </c>
      <c r="AW24" s="6">
        <f t="shared" si="2"/>
        <v>4.8865222812499987</v>
      </c>
      <c r="AX24" s="15">
        <f t="shared" si="3"/>
        <v>31118.956874928001</v>
      </c>
      <c r="AZ24" s="14">
        <f t="shared" si="4"/>
        <v>5.3901720612500004</v>
      </c>
      <c r="BA24" s="16">
        <f t="shared" si="5"/>
        <v>33596.138045664004</v>
      </c>
      <c r="BC24" s="7">
        <f t="shared" si="6"/>
        <v>2.5954507925000003</v>
      </c>
      <c r="BD24" s="8">
        <f t="shared" si="7"/>
        <v>35967.269926528003</v>
      </c>
      <c r="BF24" s="12">
        <f t="shared" si="8"/>
        <v>2.8347265000000004</v>
      </c>
      <c r="BG24" s="13">
        <f t="shared" si="9"/>
        <v>41120.297905760002</v>
      </c>
      <c r="BI24">
        <v>64</v>
      </c>
      <c r="BJ24" t="s">
        <v>51</v>
      </c>
      <c r="BK24" s="2">
        <v>45168.768923611111</v>
      </c>
      <c r="BL24">
        <v>267</v>
      </c>
      <c r="BM24" t="s">
        <v>13</v>
      </c>
      <c r="BN24">
        <v>0</v>
      </c>
      <c r="BO24">
        <v>2.8559999999999999</v>
      </c>
      <c r="BP24" s="3">
        <v>795284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52</v>
      </c>
      <c r="C25" s="2">
        <v>45168.790231481478</v>
      </c>
      <c r="D25">
        <v>150</v>
      </c>
      <c r="E25" t="s">
        <v>13</v>
      </c>
      <c r="F25">
        <v>0</v>
      </c>
      <c r="G25">
        <v>6.0469999999999997</v>
      </c>
      <c r="H25" s="3">
        <v>4282</v>
      </c>
      <c r="I25">
        <v>2E-3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52</v>
      </c>
      <c r="Q25" s="2">
        <v>45168.790231481478</v>
      </c>
      <c r="R25">
        <v>150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52</v>
      </c>
      <c r="AE25" s="2">
        <v>45168.790231481478</v>
      </c>
      <c r="AF25">
        <v>150</v>
      </c>
      <c r="AG25" t="s">
        <v>13</v>
      </c>
      <c r="AH25">
        <v>0</v>
      </c>
      <c r="AI25">
        <v>12.016999999999999</v>
      </c>
      <c r="AJ25" s="3">
        <v>172132</v>
      </c>
      <c r="AK25">
        <v>43.667000000000002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2.217452960000001</v>
      </c>
      <c r="AU25" s="13">
        <f t="shared" si="1"/>
        <v>39648.252900158404</v>
      </c>
      <c r="AW25" s="6">
        <f t="shared" si="2"/>
        <v>7.6014398849999996</v>
      </c>
      <c r="AX25" s="15">
        <f t="shared" si="3"/>
        <v>30088.263766135526</v>
      </c>
      <c r="AZ25" s="14">
        <f t="shared" si="4"/>
        <v>8.5925423842000015</v>
      </c>
      <c r="BA25" s="16">
        <f t="shared" si="5"/>
        <v>32426.005942605763</v>
      </c>
      <c r="BC25" s="7">
        <f t="shared" si="6"/>
        <v>4.4341934372000003</v>
      </c>
      <c r="BD25" s="8">
        <f t="shared" si="7"/>
        <v>34719.841463179524</v>
      </c>
      <c r="BF25" s="12">
        <f t="shared" si="8"/>
        <v>2.217452960000001</v>
      </c>
      <c r="BG25" s="13">
        <f t="shared" si="9"/>
        <v>39648.252900158404</v>
      </c>
      <c r="BI25">
        <v>65</v>
      </c>
      <c r="BJ25" t="s">
        <v>52</v>
      </c>
      <c r="BK25" s="2">
        <v>45168.790231481478</v>
      </c>
      <c r="BL25">
        <v>150</v>
      </c>
      <c r="BM25" t="s">
        <v>13</v>
      </c>
      <c r="BN25">
        <v>0</v>
      </c>
      <c r="BO25">
        <v>2.8769999999999998</v>
      </c>
      <c r="BP25" s="3">
        <v>806100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53</v>
      </c>
      <c r="C26" s="2">
        <v>45168.811539351853</v>
      </c>
      <c r="D26">
        <v>357</v>
      </c>
      <c r="E26" t="s">
        <v>13</v>
      </c>
      <c r="F26">
        <v>0</v>
      </c>
      <c r="G26">
        <v>6.0170000000000003</v>
      </c>
      <c r="H26" s="3">
        <v>541636</v>
      </c>
      <c r="I26">
        <v>1.155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53</v>
      </c>
      <c r="Q26" s="2">
        <v>45168.811539351853</v>
      </c>
      <c r="R26">
        <v>357</v>
      </c>
      <c r="S26" t="s">
        <v>13</v>
      </c>
      <c r="T26">
        <v>0</v>
      </c>
      <c r="U26">
        <v>5.9729999999999999</v>
      </c>
      <c r="V26" s="3">
        <v>4665</v>
      </c>
      <c r="W26">
        <v>1.1679999999999999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53</v>
      </c>
      <c r="AE26" s="2">
        <v>45168.811539351853</v>
      </c>
      <c r="AF26">
        <v>357</v>
      </c>
      <c r="AG26" t="s">
        <v>13</v>
      </c>
      <c r="AH26">
        <v>0</v>
      </c>
      <c r="AI26">
        <v>12.183</v>
      </c>
      <c r="AJ26" s="3">
        <v>9641</v>
      </c>
      <c r="AK26">
        <v>2.4279999999999999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0"/>
        <v>1199.4171662491744</v>
      </c>
      <c r="AU26" s="13">
        <f t="shared" si="1"/>
        <v>2288.2900153759001</v>
      </c>
      <c r="AW26" s="6">
        <f t="shared" si="2"/>
        <v>1462.3006439879648</v>
      </c>
      <c r="AX26" s="15">
        <f t="shared" si="3"/>
        <v>1816.4369987396301</v>
      </c>
      <c r="AZ26" s="14">
        <f t="shared" si="4"/>
        <v>1391.3313806196336</v>
      </c>
      <c r="BA26" s="16">
        <f t="shared" si="5"/>
        <v>1837.9898511949402</v>
      </c>
      <c r="BC26" s="7">
        <f t="shared" si="6"/>
        <v>1245.663343919812</v>
      </c>
      <c r="BD26" s="8">
        <f t="shared" si="7"/>
        <v>1886.7226445568799</v>
      </c>
      <c r="BF26" s="12">
        <f t="shared" si="8"/>
        <v>1199.4171662491744</v>
      </c>
      <c r="BG26" s="13">
        <f t="shared" si="9"/>
        <v>2288.2900153759001</v>
      </c>
      <c r="BI26">
        <v>66</v>
      </c>
      <c r="BJ26" t="s">
        <v>53</v>
      </c>
      <c r="BK26" s="2">
        <v>45168.811539351853</v>
      </c>
      <c r="BL26">
        <v>357</v>
      </c>
      <c r="BM26" t="s">
        <v>13</v>
      </c>
      <c r="BN26">
        <v>0</v>
      </c>
      <c r="BO26">
        <v>2.8690000000000002</v>
      </c>
      <c r="BP26" s="3">
        <v>976111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54</v>
      </c>
      <c r="C27" s="2">
        <v>45168.832881944443</v>
      </c>
      <c r="D27">
        <v>242</v>
      </c>
      <c r="E27" t="s">
        <v>13</v>
      </c>
      <c r="F27">
        <v>0</v>
      </c>
      <c r="G27">
        <v>5.9980000000000002</v>
      </c>
      <c r="H27" s="3">
        <v>187591</v>
      </c>
      <c r="I27">
        <v>0.39500000000000002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54</v>
      </c>
      <c r="Q27" s="2">
        <v>45168.832881944443</v>
      </c>
      <c r="R27">
        <v>242</v>
      </c>
      <c r="S27" t="s">
        <v>13</v>
      </c>
      <c r="T27">
        <v>0</v>
      </c>
      <c r="U27">
        <v>5.9509999999999996</v>
      </c>
      <c r="V27" s="3">
        <v>1858</v>
      </c>
      <c r="W27">
        <v>0.44500000000000001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54</v>
      </c>
      <c r="AE27" s="2">
        <v>45168.832881944443</v>
      </c>
      <c r="AF27">
        <v>242</v>
      </c>
      <c r="AG27" t="s">
        <v>13</v>
      </c>
      <c r="AH27">
        <v>0</v>
      </c>
      <c r="AI27">
        <v>12.071</v>
      </c>
      <c r="AJ27" s="3">
        <v>87748</v>
      </c>
      <c r="AK27">
        <v>23.097999999999999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504.92417856586297</v>
      </c>
      <c r="AU27" s="13">
        <f t="shared" si="1"/>
        <v>19643.2613994864</v>
      </c>
      <c r="AW27" s="6">
        <f t="shared" si="2"/>
        <v>560.9711401660478</v>
      </c>
      <c r="AX27" s="15">
        <f t="shared" si="3"/>
        <v>15819.998308893921</v>
      </c>
      <c r="AZ27" s="14">
        <f t="shared" si="4"/>
        <v>489.63666766132718</v>
      </c>
      <c r="BA27" s="16">
        <f t="shared" si="5"/>
        <v>16648.362290944962</v>
      </c>
      <c r="BC27" s="7">
        <f t="shared" si="6"/>
        <v>435.1594345305482</v>
      </c>
      <c r="BD27" s="8">
        <f t="shared" si="7"/>
        <v>17837.314962417917</v>
      </c>
      <c r="BF27" s="12">
        <f t="shared" si="8"/>
        <v>504.92417856586297</v>
      </c>
      <c r="BG27" s="13">
        <f t="shared" si="9"/>
        <v>19643.2613994864</v>
      </c>
      <c r="BI27">
        <v>67</v>
      </c>
      <c r="BJ27" t="s">
        <v>54</v>
      </c>
      <c r="BK27" s="2">
        <v>45168.832881944443</v>
      </c>
      <c r="BL27">
        <v>242</v>
      </c>
      <c r="BM27" t="s">
        <v>13</v>
      </c>
      <c r="BN27">
        <v>0</v>
      </c>
      <c r="BO27">
        <v>2.847</v>
      </c>
      <c r="BP27" s="3">
        <v>935814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55</v>
      </c>
      <c r="C28" s="2">
        <v>45168.854166666664</v>
      </c>
      <c r="D28">
        <v>22</v>
      </c>
      <c r="E28" t="s">
        <v>13</v>
      </c>
      <c r="F28">
        <v>0</v>
      </c>
      <c r="G28">
        <v>6.0220000000000002</v>
      </c>
      <c r="H28" s="3">
        <v>20943</v>
      </c>
      <c r="I28">
        <v>3.6999999999999998E-2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55</v>
      </c>
      <c r="Q28" s="2">
        <v>45168.854166666664</v>
      </c>
      <c r="R28">
        <v>22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55</v>
      </c>
      <c r="AE28" s="2">
        <v>45168.854166666664</v>
      </c>
      <c r="AF28">
        <v>22</v>
      </c>
      <c r="AG28" t="s">
        <v>13</v>
      </c>
      <c r="AH28">
        <v>0</v>
      </c>
      <c r="AI28">
        <v>12.18</v>
      </c>
      <c r="AJ28" s="3">
        <v>5577</v>
      </c>
      <c r="AK28">
        <v>1.302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52.617862214327005</v>
      </c>
      <c r="AU28" s="13">
        <f t="shared" si="1"/>
        <v>1324.8819540831</v>
      </c>
      <c r="AW28" s="6">
        <f t="shared" si="2"/>
        <v>65.894170130966216</v>
      </c>
      <c r="AX28" s="15">
        <f t="shared" si="3"/>
        <v>1066.85346914667</v>
      </c>
      <c r="AZ28" s="14">
        <f t="shared" si="4"/>
        <v>54.720677141795903</v>
      </c>
      <c r="BA28" s="16">
        <f t="shared" si="5"/>
        <v>1061.9586663744601</v>
      </c>
      <c r="BC28" s="7">
        <f t="shared" si="6"/>
        <v>46.668838411085538</v>
      </c>
      <c r="BD28" s="8">
        <f t="shared" si="7"/>
        <v>1048.2721532519199</v>
      </c>
      <c r="BF28" s="12">
        <f t="shared" si="8"/>
        <v>52.617862214327005</v>
      </c>
      <c r="BG28" s="13">
        <f t="shared" si="9"/>
        <v>1324.8819540831</v>
      </c>
      <c r="BI28">
        <v>68</v>
      </c>
      <c r="BJ28" t="s">
        <v>55</v>
      </c>
      <c r="BK28" s="2">
        <v>45168.854166666664</v>
      </c>
      <c r="BL28">
        <v>22</v>
      </c>
      <c r="BM28" t="s">
        <v>13</v>
      </c>
      <c r="BN28">
        <v>0</v>
      </c>
      <c r="BO28">
        <v>2.8730000000000002</v>
      </c>
      <c r="BP28" s="3">
        <v>864258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56</v>
      </c>
      <c r="C29" s="2">
        <v>45168.875451388885</v>
      </c>
      <c r="D29">
        <v>377</v>
      </c>
      <c r="E29" t="s">
        <v>13</v>
      </c>
      <c r="F29">
        <v>0</v>
      </c>
      <c r="G29">
        <v>6.0090000000000003</v>
      </c>
      <c r="H29" s="3">
        <v>20702</v>
      </c>
      <c r="I29">
        <v>3.6999999999999998E-2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56</v>
      </c>
      <c r="Q29" s="2">
        <v>45168.875451388885</v>
      </c>
      <c r="R29">
        <v>377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56</v>
      </c>
      <c r="AE29" s="2">
        <v>45168.875451388885</v>
      </c>
      <c r="AF29">
        <v>377</v>
      </c>
      <c r="AG29" t="s">
        <v>13</v>
      </c>
      <c r="AH29">
        <v>0</v>
      </c>
      <c r="AI29">
        <v>12.172000000000001</v>
      </c>
      <c r="AJ29" s="3">
        <v>5164</v>
      </c>
      <c r="AK29">
        <v>1.1870000000000001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0"/>
        <v>51.900326688092001</v>
      </c>
      <c r="AU29" s="13">
        <f t="shared" si="1"/>
        <v>1226.1332287344001</v>
      </c>
      <c r="AW29" s="6">
        <f t="shared" si="2"/>
        <v>65.145380877375217</v>
      </c>
      <c r="AX29" s="15">
        <f t="shared" si="3"/>
        <v>990.56171893808005</v>
      </c>
      <c r="AZ29" s="14">
        <f t="shared" si="4"/>
        <v>54.086855547996407</v>
      </c>
      <c r="BA29" s="16">
        <f t="shared" si="5"/>
        <v>983.06519627104012</v>
      </c>
      <c r="BC29" s="7">
        <f t="shared" si="6"/>
        <v>46.10377874636584</v>
      </c>
      <c r="BD29" s="8">
        <f t="shared" si="7"/>
        <v>963.01826081407989</v>
      </c>
      <c r="BF29" s="12">
        <f t="shared" si="8"/>
        <v>51.900326688092001</v>
      </c>
      <c r="BG29" s="13">
        <f t="shared" si="9"/>
        <v>1226.1332287344001</v>
      </c>
      <c r="BI29">
        <v>69</v>
      </c>
      <c r="BJ29" t="s">
        <v>56</v>
      </c>
      <c r="BK29" s="2">
        <v>45168.875451388885</v>
      </c>
      <c r="BL29">
        <v>377</v>
      </c>
      <c r="BM29" t="s">
        <v>13</v>
      </c>
      <c r="BN29">
        <v>0</v>
      </c>
      <c r="BO29">
        <v>2.8530000000000002</v>
      </c>
      <c r="BP29" s="3">
        <v>1034125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57</v>
      </c>
      <c r="C30" s="2">
        <v>45168.896793981483</v>
      </c>
      <c r="D30">
        <v>106</v>
      </c>
      <c r="E30" t="s">
        <v>13</v>
      </c>
      <c r="F30">
        <v>0</v>
      </c>
      <c r="G30">
        <v>6.01</v>
      </c>
      <c r="H30" s="3">
        <v>5085385</v>
      </c>
      <c r="I30">
        <v>11.004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57</v>
      </c>
      <c r="Q30" s="2">
        <v>45168.896793981483</v>
      </c>
      <c r="R30">
        <v>106</v>
      </c>
      <c r="S30" t="s">
        <v>13</v>
      </c>
      <c r="T30">
        <v>0</v>
      </c>
      <c r="U30">
        <v>5.9669999999999996</v>
      </c>
      <c r="V30" s="3">
        <v>41926</v>
      </c>
      <c r="W30">
        <v>10.712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57</v>
      </c>
      <c r="AE30" s="2">
        <v>45168.896793981483</v>
      </c>
      <c r="AF30">
        <v>106</v>
      </c>
      <c r="AG30" t="s">
        <v>13</v>
      </c>
      <c r="AH30">
        <v>0</v>
      </c>
      <c r="AI30">
        <v>12.106</v>
      </c>
      <c r="AJ30" s="3">
        <v>87611</v>
      </c>
      <c r="AK30">
        <v>23.062999999999999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2">
        <f t="shared" si="0"/>
        <v>9538.7296848730148</v>
      </c>
      <c r="AU30" s="13">
        <f t="shared" si="1"/>
        <v>19610.309088571099</v>
      </c>
      <c r="AW30" s="6">
        <f t="shared" si="2"/>
        <v>8527.0217384286589</v>
      </c>
      <c r="AX30" s="15">
        <f t="shared" si="3"/>
        <v>15796.106506860831</v>
      </c>
      <c r="AZ30" s="14">
        <f t="shared" si="4"/>
        <v>11000.647565216681</v>
      </c>
      <c r="BA30" s="16">
        <f t="shared" si="5"/>
        <v>16622.55852416054</v>
      </c>
      <c r="BC30" s="7">
        <f t="shared" si="6"/>
        <v>10552.64863995512</v>
      </c>
      <c r="BD30" s="8">
        <f t="shared" si="7"/>
        <v>17809.610159568078</v>
      </c>
      <c r="BF30" s="12">
        <f t="shared" si="8"/>
        <v>9538.7296848730148</v>
      </c>
      <c r="BG30" s="13">
        <f t="shared" si="9"/>
        <v>19610.309088571099</v>
      </c>
      <c r="BI30">
        <v>70</v>
      </c>
      <c r="BJ30" t="s">
        <v>57</v>
      </c>
      <c r="BK30" s="2">
        <v>45168.896793981483</v>
      </c>
      <c r="BL30">
        <v>106</v>
      </c>
      <c r="BM30" t="s">
        <v>13</v>
      </c>
      <c r="BN30">
        <v>0</v>
      </c>
      <c r="BO30">
        <v>2.88</v>
      </c>
      <c r="BP30" s="3">
        <v>862827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58</v>
      </c>
      <c r="C31" s="2">
        <v>45168.918067129627</v>
      </c>
      <c r="D31">
        <v>68</v>
      </c>
      <c r="E31" t="s">
        <v>13</v>
      </c>
      <c r="F31">
        <v>0</v>
      </c>
      <c r="G31">
        <v>6.0229999999999997</v>
      </c>
      <c r="H31" s="3">
        <v>52804</v>
      </c>
      <c r="I31">
        <v>0.106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58</v>
      </c>
      <c r="Q31" s="2">
        <v>45168.918067129627</v>
      </c>
      <c r="R31">
        <v>68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58</v>
      </c>
      <c r="AE31" s="2">
        <v>45168.918067129627</v>
      </c>
      <c r="AF31">
        <v>68</v>
      </c>
      <c r="AG31" t="s">
        <v>13</v>
      </c>
      <c r="AH31">
        <v>0</v>
      </c>
      <c r="AI31">
        <v>12.221</v>
      </c>
      <c r="AJ31">
        <v>415</v>
      </c>
      <c r="AK31">
        <v>-0.13700000000000001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2">
        <f t="shared" si="0"/>
        <v>145.865482169968</v>
      </c>
      <c r="AU31" s="13">
        <f t="shared" si="1"/>
        <v>79.461448177499989</v>
      </c>
      <c r="AW31" s="6">
        <f t="shared" si="2"/>
        <v>164.05178421606081</v>
      </c>
      <c r="AX31" s="15">
        <f t="shared" si="3"/>
        <v>111.76018943675</v>
      </c>
      <c r="AZ31" s="14">
        <f t="shared" si="4"/>
        <v>138.39033907390561</v>
      </c>
      <c r="BA31" s="16">
        <f t="shared" si="5"/>
        <v>75.487199621499997</v>
      </c>
      <c r="BC31" s="7">
        <f t="shared" si="6"/>
        <v>121.28922534501535</v>
      </c>
      <c r="BD31" s="8">
        <f t="shared" si="7"/>
        <v>-17.923895181999995</v>
      </c>
      <c r="BF31" s="12">
        <f t="shared" si="8"/>
        <v>145.865482169968</v>
      </c>
      <c r="BG31" s="13">
        <f t="shared" si="9"/>
        <v>79.461448177499989</v>
      </c>
      <c r="BI31">
        <v>71</v>
      </c>
      <c r="BJ31" t="s">
        <v>58</v>
      </c>
      <c r="BK31" s="2">
        <v>45168.918067129627</v>
      </c>
      <c r="BL31">
        <v>68</v>
      </c>
      <c r="BM31" t="s">
        <v>13</v>
      </c>
      <c r="BN31">
        <v>0</v>
      </c>
      <c r="BO31">
        <v>2.8780000000000001</v>
      </c>
      <c r="BP31" s="3">
        <v>843380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59</v>
      </c>
      <c r="C32" s="2">
        <v>45168.939351851855</v>
      </c>
      <c r="D32">
        <v>21</v>
      </c>
      <c r="E32" t="s">
        <v>13</v>
      </c>
      <c r="F32">
        <v>0</v>
      </c>
      <c r="G32">
        <v>6.0259999999999998</v>
      </c>
      <c r="H32" s="3">
        <v>31208</v>
      </c>
      <c r="I32">
        <v>5.8999999999999997E-2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59</v>
      </c>
      <c r="Q32" s="2">
        <v>45168.939351851855</v>
      </c>
      <c r="R32">
        <v>21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59</v>
      </c>
      <c r="AE32" s="2">
        <v>45168.939351851855</v>
      </c>
      <c r="AF32">
        <v>21</v>
      </c>
      <c r="AG32" t="s">
        <v>13</v>
      </c>
      <c r="AH32">
        <v>0</v>
      </c>
      <c r="AI32">
        <v>12.186</v>
      </c>
      <c r="AJ32" s="3">
        <v>8310</v>
      </c>
      <c r="AK32">
        <v>2.06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2">
        <f t="shared" si="0"/>
        <v>83.010041780672012</v>
      </c>
      <c r="AU32" s="13">
        <f t="shared" si="1"/>
        <v>1974.4235127899999</v>
      </c>
      <c r="AW32" s="6">
        <f t="shared" si="2"/>
        <v>97.699598772723206</v>
      </c>
      <c r="AX32" s="15">
        <f t="shared" si="3"/>
        <v>1571.1693486029999</v>
      </c>
      <c r="AZ32" s="14">
        <f t="shared" si="4"/>
        <v>81.704230742982389</v>
      </c>
      <c r="BA32" s="16">
        <f t="shared" si="5"/>
        <v>1583.8911478140001</v>
      </c>
      <c r="BC32" s="7">
        <f t="shared" si="6"/>
        <v>70.727942931677433</v>
      </c>
      <c r="BD32" s="8">
        <f t="shared" si="7"/>
        <v>1612.214688328</v>
      </c>
      <c r="BF32" s="12">
        <f t="shared" si="8"/>
        <v>83.010041780672012</v>
      </c>
      <c r="BG32" s="13">
        <f t="shared" si="9"/>
        <v>1974.4235127899999</v>
      </c>
      <c r="BI32">
        <v>72</v>
      </c>
      <c r="BJ32" t="s">
        <v>59</v>
      </c>
      <c r="BK32" s="2">
        <v>45168.939351851855</v>
      </c>
      <c r="BL32">
        <v>21</v>
      </c>
      <c r="BM32" t="s">
        <v>13</v>
      </c>
      <c r="BN32">
        <v>0</v>
      </c>
      <c r="BO32">
        <v>2.875</v>
      </c>
      <c r="BP32" s="3">
        <v>910119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60</v>
      </c>
      <c r="C33" s="2">
        <v>45168.9606712963</v>
      </c>
      <c r="D33">
        <v>391</v>
      </c>
      <c r="E33" t="s">
        <v>13</v>
      </c>
      <c r="F33">
        <v>0</v>
      </c>
      <c r="G33">
        <v>5.9980000000000002</v>
      </c>
      <c r="H33" s="3">
        <v>57202</v>
      </c>
      <c r="I33">
        <v>0.115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60</v>
      </c>
      <c r="Q33" s="2">
        <v>45168.9606712963</v>
      </c>
      <c r="R33">
        <v>391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60</v>
      </c>
      <c r="AE33" s="2">
        <v>45168.9606712963</v>
      </c>
      <c r="AF33">
        <v>391</v>
      </c>
      <c r="AG33" t="s">
        <v>13</v>
      </c>
      <c r="AH33">
        <v>0</v>
      </c>
      <c r="AI33">
        <v>12.282</v>
      </c>
      <c r="AJ33">
        <v>400</v>
      </c>
      <c r="AK33">
        <v>-0.14099999999999999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2">
        <f t="shared" si="0"/>
        <v>158.48563349609202</v>
      </c>
      <c r="AU33" s="13">
        <f t="shared" si="1"/>
        <v>75.807023999999998</v>
      </c>
      <c r="AW33" s="6">
        <f t="shared" ref="AW33:AW39" si="10">IF(H33&lt;15000,((0.00000002125*H33^2)+(0.002705*H33)+(-4.371)),(IF(H33&lt;700000,((-0.0000000008162*H33^2)+(0.003141*H33)+(0.4702)), ((0.000000003285*V33^2)+(0.1899*V33)+(559.5)))))</f>
        <v>177.47101944217519</v>
      </c>
      <c r="AX33" s="15">
        <f t="shared" ref="AX33:AX39" si="11">((-0.00000006277*AJ33^2)+(0.1854*AJ33)+(34.83))</f>
        <v>108.9799568</v>
      </c>
      <c r="AZ33" s="14">
        <f t="shared" ref="AZ33:AZ39" si="12">IF(H33&lt;10000,((-0.00000005795*H33^2)+(0.003823*H33)+(-6.715)),(IF(H33&lt;700000,((-0.0000000001209*H33^2)+(0.002635*H33)+(-0.4111)), ((-0.00000002007*V33^2)+(0.2564*V33)+(286.1)))))</f>
        <v>149.92057688159639</v>
      </c>
      <c r="BA33" s="16">
        <f t="shared" ref="BA33:BA39" si="13">(-0.00000001626*AJ33^2)+(0.1912*AJ33)+(-3.858)</f>
        <v>72.619398399999994</v>
      </c>
      <c r="BC33" s="7">
        <f t="shared" ref="BC33:BC39" si="14">IF(H33&lt;10000,((0.0000001453*H33^2)+(0.0008349*H33)+(-1.805)),(IF(H33&lt;700000,((-0.00000000008054*H33^2)+(0.002348*H33)+(-2.47)), ((-0.00000001938*V33^2)+(0.2471*V33)+(226.8)))))</f>
        <v>131.57676357852583</v>
      </c>
      <c r="BD33" s="8">
        <f t="shared" ref="BD33:BD39" si="15">(-0.00000002552*AJ33^2)+(0.2067*AJ33)+(-103.7)</f>
        <v>-21.024083200000007</v>
      </c>
      <c r="BF33" s="12">
        <f t="shared" si="8"/>
        <v>158.48563349609202</v>
      </c>
      <c r="BG33" s="13">
        <f t="shared" si="9"/>
        <v>75.807023999999998</v>
      </c>
      <c r="BI33">
        <v>73</v>
      </c>
      <c r="BJ33" t="s">
        <v>60</v>
      </c>
      <c r="BK33" s="2">
        <v>45168.9606712963</v>
      </c>
      <c r="BL33">
        <v>391</v>
      </c>
      <c r="BM33" t="s">
        <v>13</v>
      </c>
      <c r="BN33">
        <v>0</v>
      </c>
      <c r="BO33">
        <v>2.8460000000000001</v>
      </c>
      <c r="BP33" s="3">
        <v>995532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61</v>
      </c>
      <c r="C34" s="2">
        <v>45168.981979166667</v>
      </c>
      <c r="D34">
        <v>152</v>
      </c>
      <c r="E34" t="s">
        <v>13</v>
      </c>
      <c r="F34">
        <v>0</v>
      </c>
      <c r="G34">
        <v>5.8559999999999999</v>
      </c>
      <c r="H34" s="3">
        <v>34098913</v>
      </c>
      <c r="I34">
        <v>78.527000000000001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61</v>
      </c>
      <c r="Q34" s="2">
        <v>45168.981979166667</v>
      </c>
      <c r="R34">
        <v>152</v>
      </c>
      <c r="S34" t="s">
        <v>13</v>
      </c>
      <c r="T34">
        <v>0</v>
      </c>
      <c r="U34">
        <v>5.8330000000000002</v>
      </c>
      <c r="V34" s="3">
        <v>378078</v>
      </c>
      <c r="W34">
        <v>93.497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61</v>
      </c>
      <c r="AE34" s="2">
        <v>45168.981979166667</v>
      </c>
      <c r="AF34">
        <v>152</v>
      </c>
      <c r="AG34" t="s">
        <v>13</v>
      </c>
      <c r="AH34">
        <v>0</v>
      </c>
      <c r="AI34">
        <v>12.074999999999999</v>
      </c>
      <c r="AJ34" s="3">
        <v>86198</v>
      </c>
      <c r="AK34">
        <v>22.704000000000001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2">
        <f t="shared" si="0"/>
        <v>93086.147518319995</v>
      </c>
      <c r="AU34" s="13">
        <f t="shared" si="1"/>
        <v>19270.353706156402</v>
      </c>
      <c r="AW34" s="6">
        <f t="shared" si="10"/>
        <v>72826.079869865949</v>
      </c>
      <c r="AX34" s="15">
        <f t="shared" si="11"/>
        <v>15549.552124044922</v>
      </c>
      <c r="AZ34" s="14">
        <f t="shared" si="12"/>
        <v>94356.433710134123</v>
      </c>
      <c r="BA34" s="16">
        <f t="shared" si="13"/>
        <v>16356.38625198296</v>
      </c>
      <c r="BC34" s="7">
        <f t="shared" si="14"/>
        <v>90879.63896225208</v>
      </c>
      <c r="BD34" s="8">
        <f t="shared" si="15"/>
        <v>17523.810570393918</v>
      </c>
      <c r="BF34" s="12">
        <f t="shared" si="8"/>
        <v>93086.147518319995</v>
      </c>
      <c r="BG34" s="13">
        <f t="shared" si="9"/>
        <v>19270.353706156402</v>
      </c>
      <c r="BI34">
        <v>74</v>
      </c>
      <c r="BJ34" t="s">
        <v>61</v>
      </c>
      <c r="BK34" s="2">
        <v>45168.981979166667</v>
      </c>
      <c r="BL34">
        <v>152</v>
      </c>
      <c r="BM34" t="s">
        <v>13</v>
      </c>
      <c r="BN34">
        <v>0</v>
      </c>
      <c r="BO34">
        <v>2.855</v>
      </c>
      <c r="BP34" s="3">
        <v>759475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62</v>
      </c>
      <c r="C35" s="2">
        <v>45169.003263888888</v>
      </c>
      <c r="D35">
        <v>99</v>
      </c>
      <c r="E35" t="s">
        <v>13</v>
      </c>
      <c r="F35">
        <v>0</v>
      </c>
      <c r="G35">
        <v>6.0229999999999997</v>
      </c>
      <c r="H35" s="3">
        <v>134552</v>
      </c>
      <c r="I35">
        <v>0.28100000000000003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62</v>
      </c>
      <c r="Q35" s="2">
        <v>45169.003263888888</v>
      </c>
      <c r="R35">
        <v>99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62</v>
      </c>
      <c r="AE35" s="2">
        <v>45169.003263888888</v>
      </c>
      <c r="AF35">
        <v>99</v>
      </c>
      <c r="AG35" t="s">
        <v>13</v>
      </c>
      <c r="AH35">
        <v>0</v>
      </c>
      <c r="AI35">
        <v>12.109</v>
      </c>
      <c r="AJ35" s="3">
        <v>82321</v>
      </c>
      <c r="AK35">
        <v>21.716999999999999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75</v>
      </c>
      <c r="AT35" s="12">
        <f t="shared" si="0"/>
        <v>370.47134840979197</v>
      </c>
      <c r="AU35" s="13">
        <f t="shared" si="1"/>
        <v>18336.742746023101</v>
      </c>
      <c r="AW35" s="6">
        <f t="shared" si="10"/>
        <v>408.32135073739516</v>
      </c>
      <c r="AX35" s="15">
        <f t="shared" si="11"/>
        <v>14871.766988236432</v>
      </c>
      <c r="AZ35" s="14">
        <f t="shared" si="12"/>
        <v>351.94461729888644</v>
      </c>
      <c r="BA35" s="16">
        <f t="shared" si="13"/>
        <v>15625.727293113339</v>
      </c>
      <c r="BC35" s="7">
        <f t="shared" si="14"/>
        <v>311.99998045369978</v>
      </c>
      <c r="BD35" s="8">
        <f t="shared" si="15"/>
        <v>16739.108115513678</v>
      </c>
      <c r="BF35" s="12">
        <f t="shared" ref="BF35:BF39" si="16">IF(H35&lt;10000,((H35^2*0.00000054)+(H35*-0.004765)+(12.72)),(IF(H35&lt;200000,((H35^2*-0.000000001577)+(H35*0.003043)+(-10.42)),(IF(H35&lt;8000000,((H35^2*-0.0000000000186)+(H35*0.00194)+(154.1)),((V35^2*-0.00000002)+(V35*0.2565)+(-1032)))))))</f>
        <v>370.47134840979197</v>
      </c>
      <c r="BG35" s="13">
        <f t="shared" ref="BG35:BG39" si="17">IF(AJ35&lt;45000,((-0.0000004561*AJ35^2)+(0.244*AJ35)+(-21.72)),((-0.0000000409*AJ35^2)+(0.2477*AJ35)+(-1777)))</f>
        <v>18336.742746023101</v>
      </c>
      <c r="BI35">
        <v>75</v>
      </c>
      <c r="BJ35" t="s">
        <v>62</v>
      </c>
      <c r="BK35" s="2">
        <v>45169.003263888888</v>
      </c>
      <c r="BL35">
        <v>99</v>
      </c>
      <c r="BM35" t="s">
        <v>13</v>
      </c>
      <c r="BN35">
        <v>0</v>
      </c>
      <c r="BO35">
        <v>2.875</v>
      </c>
      <c r="BP35" s="3">
        <v>922354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63</v>
      </c>
      <c r="C36" s="2">
        <v>45169.024571759262</v>
      </c>
      <c r="D36">
        <v>245</v>
      </c>
      <c r="E36" t="s">
        <v>13</v>
      </c>
      <c r="F36">
        <v>0</v>
      </c>
      <c r="G36">
        <v>5.9969999999999999</v>
      </c>
      <c r="H36" s="3">
        <v>593831</v>
      </c>
      <c r="I36">
        <v>1.2669999999999999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63</v>
      </c>
      <c r="Q36" s="2">
        <v>45169.024571759262</v>
      </c>
      <c r="R36">
        <v>245</v>
      </c>
      <c r="S36" t="s">
        <v>13</v>
      </c>
      <c r="T36">
        <v>0</v>
      </c>
      <c r="U36">
        <v>5.9530000000000003</v>
      </c>
      <c r="V36" s="3">
        <v>5322</v>
      </c>
      <c r="W36">
        <v>1.337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63</v>
      </c>
      <c r="AE36" s="2">
        <v>45169.024571759262</v>
      </c>
      <c r="AF36">
        <v>245</v>
      </c>
      <c r="AG36" t="s">
        <v>13</v>
      </c>
      <c r="AH36">
        <v>0</v>
      </c>
      <c r="AI36">
        <v>12.157</v>
      </c>
      <c r="AJ36" s="3">
        <v>13048</v>
      </c>
      <c r="AK36">
        <v>3.3679999999999999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76</v>
      </c>
      <c r="AT36" s="12">
        <f t="shared" ref="AT36:AT39" si="18">IF(H36&lt;10000,((H36^2*0.00000054)+(H36*-0.004765)+(12.72)),(IF(H36&lt;200000,((H36^2*-0.000000001577)+(H36*0.003043)+(-10.42)),(IF(H36&lt;8000000,((H36^2*-0.0000000000186)+(H36*0.00194)+(154.1)),((V36^2*-0.00000002)+(V36*0.2565)+(-1032)))))))</f>
        <v>1299.5731242279653</v>
      </c>
      <c r="AU36" s="13">
        <f t="shared" ref="AU36:AU39" si="19">IF(AJ36&lt;45000,((-0.0000004561*AJ36^2)+(0.244*AJ36)+(-21.72)),((-0.0000000409*AJ36^2)+(0.2477*AJ36)+(-1777)))</f>
        <v>3084.3408363456001</v>
      </c>
      <c r="AW36" s="6">
        <f t="shared" si="10"/>
        <v>1577.8724745949119</v>
      </c>
      <c r="AX36" s="15">
        <f t="shared" si="11"/>
        <v>2443.2425884179202</v>
      </c>
      <c r="AZ36" s="14">
        <f t="shared" si="12"/>
        <v>1521.6999824817751</v>
      </c>
      <c r="BA36" s="16">
        <f t="shared" si="13"/>
        <v>2488.1513300569595</v>
      </c>
      <c r="BC36" s="7">
        <f t="shared" si="14"/>
        <v>1363.4439444365769</v>
      </c>
      <c r="BD36" s="8">
        <f t="shared" si="15"/>
        <v>2588.97681224192</v>
      </c>
      <c r="BF36" s="12">
        <f t="shared" si="16"/>
        <v>1299.5731242279653</v>
      </c>
      <c r="BG36" s="13">
        <f t="shared" si="17"/>
        <v>3084.3408363456001</v>
      </c>
      <c r="BI36">
        <v>76</v>
      </c>
      <c r="BJ36" t="s">
        <v>63</v>
      </c>
      <c r="BK36" s="2">
        <v>45169.024571759262</v>
      </c>
      <c r="BL36">
        <v>245</v>
      </c>
      <c r="BM36" t="s">
        <v>13</v>
      </c>
      <c r="BN36">
        <v>0</v>
      </c>
      <c r="BO36">
        <v>2.8450000000000002</v>
      </c>
      <c r="BP36" s="3">
        <v>1050354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64</v>
      </c>
      <c r="C37" s="2">
        <v>45169.045868055553</v>
      </c>
      <c r="D37">
        <v>90</v>
      </c>
      <c r="E37" t="s">
        <v>13</v>
      </c>
      <c r="F37">
        <v>0</v>
      </c>
      <c r="G37">
        <v>5.9829999999999997</v>
      </c>
      <c r="H37" s="3">
        <v>4795273</v>
      </c>
      <c r="I37">
        <v>10.37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64</v>
      </c>
      <c r="Q37" s="2">
        <v>45169.045868055553</v>
      </c>
      <c r="R37">
        <v>90</v>
      </c>
      <c r="S37" t="s">
        <v>13</v>
      </c>
      <c r="T37">
        <v>0</v>
      </c>
      <c r="U37">
        <v>5.9379999999999997</v>
      </c>
      <c r="V37" s="3">
        <v>41286</v>
      </c>
      <c r="W37">
        <v>10.548999999999999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64</v>
      </c>
      <c r="AE37" s="2">
        <v>45169.045868055553</v>
      </c>
      <c r="AF37">
        <v>90</v>
      </c>
      <c r="AG37" t="s">
        <v>13</v>
      </c>
      <c r="AH37">
        <v>0</v>
      </c>
      <c r="AI37">
        <v>12.068</v>
      </c>
      <c r="AJ37" s="3">
        <v>87997</v>
      </c>
      <c r="AK37">
        <v>23.161000000000001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77</v>
      </c>
      <c r="AT37" s="12">
        <f t="shared" si="18"/>
        <v>9029.2292575117608</v>
      </c>
      <c r="AU37" s="13">
        <f t="shared" si="19"/>
        <v>19703.148894831898</v>
      </c>
      <c r="AW37" s="6">
        <f t="shared" si="10"/>
        <v>8405.3107935198605</v>
      </c>
      <c r="AX37" s="15">
        <f t="shared" si="11"/>
        <v>15863.416061995071</v>
      </c>
      <c r="AZ37" s="14">
        <f t="shared" si="12"/>
        <v>10837.620406714281</v>
      </c>
      <c r="BA37" s="16">
        <f t="shared" si="13"/>
        <v>16695.259545133664</v>
      </c>
      <c r="BC37" s="7">
        <f t="shared" si="14"/>
        <v>10395.536735033518</v>
      </c>
      <c r="BD37" s="8">
        <f t="shared" si="15"/>
        <v>17887.666494330319</v>
      </c>
      <c r="BF37" s="12">
        <f t="shared" si="16"/>
        <v>9029.2292575117608</v>
      </c>
      <c r="BG37" s="13">
        <f t="shared" si="17"/>
        <v>19703.148894831898</v>
      </c>
      <c r="BI37">
        <v>77</v>
      </c>
      <c r="BJ37" t="s">
        <v>64</v>
      </c>
      <c r="BK37" s="2">
        <v>45169.045868055553</v>
      </c>
      <c r="BL37">
        <v>90</v>
      </c>
      <c r="BM37" t="s">
        <v>13</v>
      </c>
      <c r="BN37">
        <v>0</v>
      </c>
      <c r="BO37">
        <v>2.8479999999999999</v>
      </c>
      <c r="BP37" s="3">
        <v>919608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78</v>
      </c>
      <c r="B38" t="s">
        <v>65</v>
      </c>
      <c r="C38" s="2">
        <v>45169.067164351851</v>
      </c>
      <c r="D38">
        <v>295</v>
      </c>
      <c r="E38" t="s">
        <v>13</v>
      </c>
      <c r="F38">
        <v>0</v>
      </c>
      <c r="G38">
        <v>5.85</v>
      </c>
      <c r="H38" s="3">
        <v>33760374</v>
      </c>
      <c r="I38">
        <v>77.686000000000007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65</v>
      </c>
      <c r="Q38" s="2">
        <v>45169.067164351851</v>
      </c>
      <c r="R38">
        <v>295</v>
      </c>
      <c r="S38" t="s">
        <v>13</v>
      </c>
      <c r="T38">
        <v>0</v>
      </c>
      <c r="U38">
        <v>5.83</v>
      </c>
      <c r="V38" s="3">
        <v>391107</v>
      </c>
      <c r="W38">
        <v>96.593999999999994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65</v>
      </c>
      <c r="AE38" s="2">
        <v>45169.067164351851</v>
      </c>
      <c r="AF38">
        <v>295</v>
      </c>
      <c r="AG38" t="s">
        <v>13</v>
      </c>
      <c r="AH38">
        <v>0</v>
      </c>
      <c r="AI38">
        <v>12.077999999999999</v>
      </c>
      <c r="AJ38" s="3">
        <v>73772</v>
      </c>
      <c r="AK38">
        <v>19.526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1">
        <v>78</v>
      </c>
      <c r="AT38" s="12">
        <f t="shared" si="18"/>
        <v>96227.651791020005</v>
      </c>
      <c r="AU38" s="13">
        <f t="shared" si="19"/>
        <v>16273.734003454403</v>
      </c>
      <c r="AW38" s="6">
        <f t="shared" si="10"/>
        <v>75333.208291699979</v>
      </c>
      <c r="AX38" s="15">
        <f t="shared" si="11"/>
        <v>13370.545127844322</v>
      </c>
      <c r="AZ38" s="14">
        <f t="shared" si="12"/>
        <v>97495.93356303859</v>
      </c>
      <c r="BA38" s="16">
        <f t="shared" si="13"/>
        <v>14012.856472180161</v>
      </c>
      <c r="BC38" s="7">
        <f t="shared" si="14"/>
        <v>93904.884095998379</v>
      </c>
      <c r="BD38" s="8">
        <f t="shared" si="15"/>
        <v>15006.084700248319</v>
      </c>
      <c r="BF38" s="12">
        <f t="shared" si="16"/>
        <v>96227.651791020005</v>
      </c>
      <c r="BG38" s="13">
        <f t="shared" si="17"/>
        <v>16273.734003454403</v>
      </c>
      <c r="BI38">
        <v>78</v>
      </c>
      <c r="BJ38" t="s">
        <v>65</v>
      </c>
      <c r="BK38" s="2">
        <v>45169.067164351851</v>
      </c>
      <c r="BL38">
        <v>295</v>
      </c>
      <c r="BM38" t="s">
        <v>13</v>
      </c>
      <c r="BN38">
        <v>0</v>
      </c>
      <c r="BO38">
        <v>2.855</v>
      </c>
      <c r="BP38" s="3">
        <v>734529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79</v>
      </c>
      <c r="B39" t="s">
        <v>66</v>
      </c>
      <c r="C39" s="2">
        <v>45169.088472222225</v>
      </c>
      <c r="D39">
        <v>116</v>
      </c>
      <c r="E39" t="s">
        <v>13</v>
      </c>
      <c r="F39">
        <v>0</v>
      </c>
      <c r="G39">
        <v>6.024</v>
      </c>
      <c r="H39" s="3">
        <v>22261</v>
      </c>
      <c r="I39">
        <v>0.04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66</v>
      </c>
      <c r="Q39" s="2">
        <v>45169.088472222225</v>
      </c>
      <c r="R39">
        <v>116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66</v>
      </c>
      <c r="AE39" s="2">
        <v>45169.088472222225</v>
      </c>
      <c r="AF39">
        <v>116</v>
      </c>
      <c r="AG39" t="s">
        <v>13</v>
      </c>
      <c r="AH39">
        <v>0</v>
      </c>
      <c r="AI39">
        <v>12.185</v>
      </c>
      <c r="AJ39" s="3">
        <v>5701</v>
      </c>
      <c r="AK39">
        <v>1.3360000000000001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1">
        <v>79</v>
      </c>
      <c r="AT39" s="12">
        <f t="shared" si="18"/>
        <v>56.538737305183005</v>
      </c>
      <c r="AU39" s="13">
        <f t="shared" si="19"/>
        <v>1354.5001110038997</v>
      </c>
      <c r="AW39" s="6">
        <f t="shared" si="10"/>
        <v>69.987531358839803</v>
      </c>
      <c r="AX39" s="15">
        <f t="shared" si="11"/>
        <v>1089.7552870592299</v>
      </c>
      <c r="AZ39" s="14">
        <f t="shared" si="12"/>
        <v>58.186722748571107</v>
      </c>
      <c r="BA39" s="16">
        <f t="shared" si="13"/>
        <v>1085.6447272197402</v>
      </c>
      <c r="BC39" s="7">
        <f t="shared" si="14"/>
        <v>49.758916232174663</v>
      </c>
      <c r="BD39" s="8">
        <f t="shared" si="15"/>
        <v>1073.8672642464799</v>
      </c>
      <c r="BF39" s="12">
        <f t="shared" si="16"/>
        <v>56.538737305183005</v>
      </c>
      <c r="BG39" s="13">
        <f t="shared" si="17"/>
        <v>1354.5001110038997</v>
      </c>
      <c r="BI39">
        <v>79</v>
      </c>
      <c r="BJ39" t="s">
        <v>66</v>
      </c>
      <c r="BK39" s="2">
        <v>45169.088472222225</v>
      </c>
      <c r="BL39">
        <v>116</v>
      </c>
      <c r="BM39" t="s">
        <v>13</v>
      </c>
      <c r="BN39">
        <v>0</v>
      </c>
      <c r="BO39">
        <v>2.8769999999999998</v>
      </c>
      <c r="BP39" s="3">
        <v>848965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2023-08-31T12:59:52Z</dcterms:modified>
</cp:coreProperties>
</file>