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CL Data\GC\"/>
    </mc:Choice>
  </mc:AlternateContent>
  <xr:revisionPtr revIDLastSave="0" documentId="13_ncr:1_{0F832C75-8F26-4B23-BEBB-3F6EA651260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rum CH4 C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9" i="1" l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  <c r="AT31" i="1"/>
  <c r="AU31" i="1"/>
  <c r="AW31" i="1"/>
  <c r="AX31" i="1"/>
  <c r="AZ31" i="1"/>
  <c r="BA31" i="1"/>
  <c r="BC31" i="1"/>
  <c r="BD31" i="1"/>
  <c r="BF31" i="1"/>
  <c r="BG31" i="1"/>
  <c r="AT32" i="1"/>
  <c r="AU32" i="1"/>
  <c r="AW32" i="1"/>
  <c r="AX32" i="1"/>
  <c r="AZ32" i="1"/>
  <c r="BA32" i="1"/>
  <c r="BC32" i="1"/>
  <c r="BD32" i="1"/>
  <c r="BF32" i="1"/>
  <c r="BG32" i="1"/>
  <c r="AT33" i="1"/>
  <c r="AU33" i="1"/>
  <c r="AW33" i="1"/>
  <c r="AX33" i="1"/>
  <c r="AZ33" i="1"/>
  <c r="BA33" i="1"/>
  <c r="BC33" i="1"/>
  <c r="BD33" i="1"/>
  <c r="BF33" i="1"/>
  <c r="BG33" i="1"/>
  <c r="AT34" i="1"/>
  <c r="AU34" i="1"/>
  <c r="AW34" i="1"/>
  <c r="AX34" i="1"/>
  <c r="AZ34" i="1"/>
  <c r="BA34" i="1"/>
  <c r="BC34" i="1"/>
  <c r="BD34" i="1"/>
  <c r="BF34" i="1"/>
  <c r="BG34" i="1"/>
  <c r="AT35" i="1"/>
  <c r="AU35" i="1"/>
  <c r="AW35" i="1"/>
  <c r="AX35" i="1"/>
  <c r="AZ35" i="1"/>
  <c r="BA35" i="1"/>
  <c r="BC35" i="1"/>
  <c r="BD35" i="1"/>
  <c r="BF35" i="1"/>
  <c r="BG35" i="1"/>
  <c r="AT36" i="1"/>
  <c r="AU36" i="1"/>
  <c r="AW36" i="1"/>
  <c r="AX36" i="1"/>
  <c r="AZ36" i="1"/>
  <c r="BA36" i="1"/>
  <c r="BC36" i="1"/>
  <c r="BD36" i="1"/>
  <c r="BF36" i="1"/>
  <c r="BG36" i="1"/>
  <c r="AT37" i="1"/>
  <c r="AU37" i="1"/>
  <c r="AW37" i="1"/>
  <c r="AX37" i="1"/>
  <c r="AZ37" i="1"/>
  <c r="BA37" i="1"/>
  <c r="BC37" i="1"/>
  <c r="BD37" i="1"/>
  <c r="BF37" i="1"/>
  <c r="BG37" i="1"/>
  <c r="AT38" i="1"/>
  <c r="AU38" i="1"/>
  <c r="AW38" i="1"/>
  <c r="AX38" i="1"/>
  <c r="AZ38" i="1"/>
  <c r="BA38" i="1"/>
  <c r="BC38" i="1"/>
  <c r="BD38" i="1"/>
  <c r="BF38" i="1"/>
  <c r="BG38" i="1"/>
  <c r="AT39" i="1"/>
  <c r="AU39" i="1"/>
  <c r="AW39" i="1"/>
  <c r="AX39" i="1"/>
  <c r="AZ39" i="1"/>
  <c r="BA39" i="1"/>
  <c r="BC39" i="1"/>
  <c r="BD39" i="1"/>
  <c r="BF39" i="1"/>
  <c r="BG39" i="1"/>
</calcChain>
</file>

<file path=xl/sharedStrings.xml><?xml version="1.0" encoding="utf-8"?>
<sst xmlns="http://schemas.openxmlformats.org/spreadsheetml/2006/main" count="886" uniqueCount="69">
  <si>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</si>
  <si>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</si>
  <si>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</si>
  <si>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</si>
  <si>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</si>
  <si>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</si>
  <si>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</si>
  <si>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</si>
  <si>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</si>
  <si>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</si>
  <si>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</si>
  <si>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</si>
  <si>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</si>
  <si>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</si>
  <si>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</si>
  <si>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</si>
  <si>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</si>
  <si>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</si>
  <si>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Analyst code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</si>
  <si>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</si>
  <si>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</si>
  <si>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</si>
  <si>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</si>
  <si>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</si>
  <si>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</si>
  <si>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</si>
  <si>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</si>
  <si>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</si>
  <si>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2021 ranged CAL Measured headspace CH4  in ppm from GC in ppm</t>
  </si>
  <si>
    <t>2021 CAL Measured headspace CO2 in ppm from GC in ppm</t>
  </si>
  <si>
    <t>2024 ranged CAL Measured headspace CH4  in ppm from GC in ppm</t>
  </si>
  <si>
    <t>QC reference tank</t>
  </si>
  <si>
    <t xml:space="preserve">QC spiked air </t>
  </si>
  <si>
    <t>QC outside air</t>
  </si>
  <si>
    <t>2024 CAL Measured headspace CO2 in ppm from GC in ppm</t>
  </si>
  <si>
    <t>FMI20240618_001.gcd</t>
  </si>
  <si>
    <t>FMI20240618_002.gcd</t>
  </si>
  <si>
    <t>FMI20240618_003.gcd</t>
  </si>
  <si>
    <t>FMI20240618_004.gcd</t>
  </si>
  <si>
    <t>FMI20240618_005.gcd</t>
  </si>
  <si>
    <t>FMI20240618_006.gcd</t>
  </si>
  <si>
    <t>FMI20240618_007.gcd</t>
  </si>
  <si>
    <t>FMI20240618_008.gcd</t>
  </si>
  <si>
    <t>FMI20240618_009.gcd</t>
  </si>
  <si>
    <t>FMI20240618_010.gcd</t>
  </si>
  <si>
    <t>FMI20240618_011.gcd</t>
  </si>
  <si>
    <t>FMI20240618_012.gcd</t>
  </si>
  <si>
    <t>FMI20240618_013.gcd</t>
  </si>
  <si>
    <t>FMI20240618_014.gcd</t>
  </si>
  <si>
    <t>FMI20240618_015.gcd</t>
  </si>
  <si>
    <t>FMI20240618_016.gcd</t>
  </si>
  <si>
    <t>FMI20240618_017.gcd</t>
  </si>
  <si>
    <t>FMI20240618_018.gcd</t>
  </si>
  <si>
    <t>FMI20240618_019.gcd</t>
  </si>
  <si>
    <t>FMI20240618_020.gcd</t>
  </si>
  <si>
    <t>FMI20240618_021.gcd</t>
  </si>
  <si>
    <t>FMI20240618_022.gcd</t>
  </si>
  <si>
    <t>FMI20240618_023.gcd</t>
  </si>
  <si>
    <t>FMI20240618_024.gcd</t>
  </si>
  <si>
    <t>FMI20240618_025.gcd</t>
  </si>
  <si>
    <t>FMI20240618_026.gcd</t>
  </si>
  <si>
    <t>FMI20240618_027.gcd</t>
  </si>
  <si>
    <t>FMI20240618_028.gcd</t>
  </si>
  <si>
    <t>FMI20240618_029.gcd</t>
  </si>
  <si>
    <t>FMI20240618_030.gcd</t>
  </si>
  <si>
    <t>FMI20240618_031.gcd</t>
  </si>
  <si>
    <t>x</t>
  </si>
  <si>
    <t>big air bubble</t>
  </si>
  <si>
    <t>Placeholder row- not real data. Actually a reinjection from vial 4 (247)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</si>
</sst>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4" borderId="0" xfId="0" applyNumberFormat="1" applyFill="1"/>
    <xf numFmtId="3" fontId="0" fillId="34" borderId="0" xfId="0" applyNumberFormat="1" applyFill="1"/>
    <xf numFmtId="2" fontId="0" fillId="35" borderId="0" xfId="0" applyNumberFormat="1" applyFill="1"/>
    <xf numFmtId="1" fontId="0" fillId="35" borderId="0" xfId="0" applyNumberFormat="1" applyFill="1"/>
    <xf numFmtId="2" fontId="0" fillId="36" borderId="0" xfId="0" applyNumberFormat="1" applyFill="1"/>
    <xf numFmtId="3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39"/>
  <sheetViews>
    <sheetView tabSelected="1" topLeftCell="AB1" workbookViewId="0">
      <selection activeCell="AR40" sqref="AR40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60" max="60" width="8.7265625" style="9"/>
  </cols>
  <sheetData>
    <row r="7" spans="1:73" x14ac:dyDescent="0.35">
      <c r="A7" t="s">
        <v>15</v>
      </c>
      <c r="O7" t="s">
        <v>16</v>
      </c>
      <c r="AC7" t="s">
        <v>17</v>
      </c>
      <c r="BI7" t="s">
        <v>22</v>
      </c>
    </row>
    <row r="8" spans="1:73" ht="159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18</v>
      </c>
      <c r="AR8" s="4" t="s">
        <v>19</v>
      </c>
      <c r="AS8" t="s">
        <v>20</v>
      </c>
      <c r="AT8" s="5" t="s">
        <v>25</v>
      </c>
      <c r="AU8" s="5" t="s">
        <v>21</v>
      </c>
      <c r="AV8" s="5"/>
      <c r="AW8" s="5" t="s">
        <v>28</v>
      </c>
      <c r="AX8" s="5" t="s">
        <v>29</v>
      </c>
      <c r="AZ8" s="5" t="s">
        <v>26</v>
      </c>
      <c r="BA8" s="5" t="s">
        <v>27</v>
      </c>
      <c r="BC8" s="5" t="s">
        <v>23</v>
      </c>
      <c r="BD8" s="5" t="s">
        <v>24</v>
      </c>
      <c r="BF8" s="5" t="s">
        <v>30</v>
      </c>
      <c r="BG8" s="5" t="s">
        <v>34</v>
      </c>
      <c r="BH8" s="8"/>
      <c r="BI8" s="8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48</v>
      </c>
      <c r="B9" t="s">
        <v>35</v>
      </c>
      <c r="C9" s="2">
        <v>45461.52542824074</v>
      </c>
      <c r="D9" t="s">
        <v>33</v>
      </c>
      <c r="E9" t="s">
        <v>13</v>
      </c>
      <c r="F9">
        <v>0</v>
      </c>
      <c r="G9">
        <v>6.0570000000000004</v>
      </c>
      <c r="H9" s="3">
        <v>2343</v>
      </c>
      <c r="I9">
        <v>2E-3</v>
      </c>
      <c r="J9" t="s">
        <v>14</v>
      </c>
      <c r="K9" t="s">
        <v>14</v>
      </c>
      <c r="L9" t="s">
        <v>14</v>
      </c>
      <c r="M9" t="s">
        <v>14</v>
      </c>
      <c r="O9">
        <v>48</v>
      </c>
      <c r="P9" t="s">
        <v>35</v>
      </c>
      <c r="Q9" s="2">
        <v>45461.52542824074</v>
      </c>
      <c r="R9" t="s">
        <v>33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48</v>
      </c>
      <c r="AD9" t="s">
        <v>35</v>
      </c>
      <c r="AE9" s="2">
        <v>45461.52542824074</v>
      </c>
      <c r="AF9" t="s">
        <v>33</v>
      </c>
      <c r="AG9" t="s">
        <v>13</v>
      </c>
      <c r="AH9">
        <v>0</v>
      </c>
      <c r="AI9">
        <v>12.223000000000001</v>
      </c>
      <c r="AJ9" s="3">
        <v>2183</v>
      </c>
      <c r="AK9">
        <v>0.443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0">
        <v>44</v>
      </c>
      <c r="AT9" s="15">
        <f t="shared" ref="AT9:AT39" si="0">IF(H9&lt;10000,((H9^2*0.00000005714)+(H9*0.002453)+(-3.811)),(IF(H9&lt;200000,((H9^2*-0.0000000002888)+(H9*0.002899)+(-4.321)),(IF(H9&lt;8000000,((H9^2*-0.0000000000062)+(H9*0.002143)+(157)),((V9^2*-0.000000031)+(V9*0.2771)+(-709.5)))))))</f>
        <v>2.2500575438599997</v>
      </c>
      <c r="AU9" s="16">
        <f t="shared" ref="AU9:AU39" si="1">IF(AJ9&lt;45000,((-0.0000000598*AJ9^2)+(0.205*AJ9)+(34.1)),((-0.00000002403*AJ9^2)+(0.2063*AJ9)+(-550.7)))</f>
        <v>481.33002375780001</v>
      </c>
      <c r="AW9" s="13">
        <f t="shared" ref="AW9:AW39" si="2">IF(H9&lt;10000,((-0.00000005795*H9^2)+(0.003823*H9)+(-6.715)),(IF(H9&lt;700000,((-0.0000000001209*H9^2)+(0.002635*H9)+(-0.4111)), ((-0.00000002007*V9^2)+(0.2564*V9)+(286.1)))))</f>
        <v>1.9241638404499994</v>
      </c>
      <c r="AX9" s="14">
        <f t="shared" ref="AX9:AX39" si="3">(-0.00000001626*AJ9^2)+(0.1912*AJ9)+(-3.858)</f>
        <v>413.45411314886002</v>
      </c>
      <c r="AZ9" s="6">
        <f t="shared" ref="AZ9:AZ39" si="4">IF(H9&lt;10000,((0.0000001453*H9^2)+(0.0008349*H9)+(-1.805)),(IF(H9&lt;700000,((-0.00000000008054*H9^2)+(0.002348*H9)+(-2.47)), ((-0.00000001938*V9^2)+(0.2471*V9)+(226.8)))))</f>
        <v>0.94881669969999982</v>
      </c>
      <c r="BA9" s="7">
        <f t="shared" ref="BA9:BA39" si="5">(-0.00000002552*AJ9^2)+(0.2067*AJ9)+(-103.7)</f>
        <v>347.40448472072001</v>
      </c>
      <c r="BC9" s="11">
        <f t="shared" ref="BC9:BC39" si="6">IF(H9&lt;10000,((H9^2*0.00000054)+(H9*-0.004765)+(12.72)),(IF(H9&lt;200000,((H9^2*-0.000000001577)+(H9*0.003043)+(-10.42)),(IF(H9&lt;8000000,((H9^2*-0.0000000000186)+(H9*0.00194)+(154.1)),((V9^2*-0.00000002)+(V9*0.2565)+(-1032)))))))</f>
        <v>4.5200154599999998</v>
      </c>
      <c r="BD9" s="12">
        <f t="shared" ref="BD9:BD39" si="7">IF(AJ9&lt;45000,((-0.0000004561*AJ9^2)+(0.244*AJ9)+(-21.72)),((-0.0000000409*AJ9^2)+(0.2477*AJ9)+(-1777)))</f>
        <v>508.75846046710001</v>
      </c>
      <c r="BF9" s="15">
        <f t="shared" ref="BF9:BF39" si="8">IF(H9&lt;10000,((H9^2*0.00000005714)+(H9*0.002453)+(-3.811)),(IF(H9&lt;200000,((H9^2*-0.0000000002888)+(H9*0.002899)+(-4.321)),(IF(H9&lt;8000000,((H9^2*-0.0000000000062)+(H9*0.002143)+(157)),((V9^2*-0.000000031)+(V9*0.2771)+(-709.5)))))))</f>
        <v>2.2500575438599997</v>
      </c>
      <c r="BG9" s="16">
        <f t="shared" ref="BG9:BG39" si="9">IF(AJ9&lt;45000,((-0.0000000598*AJ9^2)+(0.205*AJ9)+(34.1)),((-0.00000002403*AJ9^2)+(0.2063*AJ9)+(-550.7)))</f>
        <v>481.33002375780001</v>
      </c>
      <c r="BI9">
        <v>48</v>
      </c>
      <c r="BJ9" t="s">
        <v>35</v>
      </c>
      <c r="BK9" s="2">
        <v>45461.52542824074</v>
      </c>
      <c r="BL9" t="s">
        <v>33</v>
      </c>
      <c r="BM9" t="s">
        <v>13</v>
      </c>
      <c r="BN9">
        <v>0</v>
      </c>
      <c r="BO9">
        <v>2.698</v>
      </c>
      <c r="BP9" s="3">
        <v>5311501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49</v>
      </c>
      <c r="B10" t="s">
        <v>36</v>
      </c>
      <c r="C10" s="2">
        <v>45461.546678240738</v>
      </c>
      <c r="D10" t="s">
        <v>32</v>
      </c>
      <c r="E10" t="s">
        <v>13</v>
      </c>
      <c r="F10">
        <v>0</v>
      </c>
      <c r="G10">
        <v>5.9859999999999998</v>
      </c>
      <c r="H10" s="3">
        <v>1262707</v>
      </c>
      <c r="I10">
        <v>3.1850000000000001</v>
      </c>
      <c r="J10" t="s">
        <v>14</v>
      </c>
      <c r="K10" t="s">
        <v>14</v>
      </c>
      <c r="L10" t="s">
        <v>14</v>
      </c>
      <c r="M10" t="s">
        <v>14</v>
      </c>
      <c r="O10">
        <v>49</v>
      </c>
      <c r="P10" t="s">
        <v>36</v>
      </c>
      <c r="Q10" s="2">
        <v>45461.546678240738</v>
      </c>
      <c r="R10" t="s">
        <v>32</v>
      </c>
      <c r="S10" t="s">
        <v>13</v>
      </c>
      <c r="T10">
        <v>0</v>
      </c>
      <c r="U10">
        <v>5.9409999999999998</v>
      </c>
      <c r="V10" s="3">
        <v>10116</v>
      </c>
      <c r="W10">
        <v>3.0070000000000001</v>
      </c>
      <c r="X10" t="s">
        <v>14</v>
      </c>
      <c r="Y10" t="s">
        <v>14</v>
      </c>
      <c r="Z10" t="s">
        <v>14</v>
      </c>
      <c r="AA10" t="s">
        <v>14</v>
      </c>
      <c r="AC10">
        <v>49</v>
      </c>
      <c r="AD10" t="s">
        <v>36</v>
      </c>
      <c r="AE10" s="2">
        <v>45461.546678240738</v>
      </c>
      <c r="AF10" t="s">
        <v>32</v>
      </c>
      <c r="AG10" t="s">
        <v>13</v>
      </c>
      <c r="AH10">
        <v>0</v>
      </c>
      <c r="AI10">
        <v>12.176</v>
      </c>
      <c r="AJ10" s="3">
        <v>10111</v>
      </c>
      <c r="AK10">
        <v>2.1859999999999999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0">
        <v>44</v>
      </c>
      <c r="AT10" s="15">
        <f t="shared" si="0"/>
        <v>2853.0956413993363</v>
      </c>
      <c r="AU10" s="16">
        <f t="shared" si="1"/>
        <v>2100.7415072041995</v>
      </c>
      <c r="AW10" s="13">
        <f t="shared" si="2"/>
        <v>2877.7885675380799</v>
      </c>
      <c r="AX10" s="14">
        <f t="shared" si="3"/>
        <v>1927.7029024605401</v>
      </c>
      <c r="AZ10" s="6">
        <f t="shared" si="4"/>
        <v>2724.48037762272</v>
      </c>
      <c r="BA10" s="7">
        <f t="shared" si="5"/>
        <v>1983.63473116808</v>
      </c>
      <c r="BC10" s="11">
        <f t="shared" si="6"/>
        <v>2574.0952011980089</v>
      </c>
      <c r="BD10" s="12">
        <f t="shared" si="7"/>
        <v>2398.7358383919</v>
      </c>
      <c r="BF10" s="15">
        <f t="shared" si="8"/>
        <v>2853.0956413993363</v>
      </c>
      <c r="BG10" s="16">
        <f t="shared" si="9"/>
        <v>2100.7415072041995</v>
      </c>
      <c r="BI10">
        <v>49</v>
      </c>
      <c r="BJ10" t="s">
        <v>36</v>
      </c>
      <c r="BK10" s="2">
        <v>45461.546678240738</v>
      </c>
      <c r="BL10" t="s">
        <v>32</v>
      </c>
      <c r="BM10" t="s">
        <v>13</v>
      </c>
      <c r="BN10">
        <v>0</v>
      </c>
      <c r="BO10">
        <v>2.6869999999999998</v>
      </c>
      <c r="BP10" s="3">
        <v>5498302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50</v>
      </c>
      <c r="B11" t="s">
        <v>37</v>
      </c>
      <c r="C11" s="2">
        <v>45461.56795138889</v>
      </c>
      <c r="D11" t="s">
        <v>31</v>
      </c>
      <c r="E11" t="s">
        <v>13</v>
      </c>
      <c r="F11">
        <v>0</v>
      </c>
      <c r="G11">
        <v>6.0190000000000001</v>
      </c>
      <c r="H11" s="3">
        <v>4037</v>
      </c>
      <c r="I11">
        <v>7.0000000000000001E-3</v>
      </c>
      <c r="J11" t="s">
        <v>14</v>
      </c>
      <c r="K11" t="s">
        <v>14</v>
      </c>
      <c r="L11" t="s">
        <v>14</v>
      </c>
      <c r="M11" t="s">
        <v>14</v>
      </c>
      <c r="O11">
        <v>50</v>
      </c>
      <c r="P11" t="s">
        <v>37</v>
      </c>
      <c r="Q11" s="2">
        <v>45461.56795138889</v>
      </c>
      <c r="R11" t="s">
        <v>31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50</v>
      </c>
      <c r="AD11" t="s">
        <v>37</v>
      </c>
      <c r="AE11" s="2">
        <v>45461.56795138889</v>
      </c>
      <c r="AF11" t="s">
        <v>31</v>
      </c>
      <c r="AG11" t="s">
        <v>13</v>
      </c>
      <c r="AH11">
        <v>0</v>
      </c>
      <c r="AI11">
        <v>12.195</v>
      </c>
      <c r="AJ11" s="3">
        <v>1632</v>
      </c>
      <c r="AK11">
        <v>0.32100000000000001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0">
        <v>44</v>
      </c>
      <c r="AT11" s="15">
        <f t="shared" si="0"/>
        <v>7.0229926646600003</v>
      </c>
      <c r="AU11" s="16">
        <f t="shared" si="1"/>
        <v>368.50072724480003</v>
      </c>
      <c r="AW11" s="13">
        <f t="shared" si="2"/>
        <v>7.7740184664500003</v>
      </c>
      <c r="AX11" s="14">
        <f t="shared" si="3"/>
        <v>308.13709272576</v>
      </c>
      <c r="AZ11" s="6">
        <f t="shared" si="4"/>
        <v>3.9334990157000007</v>
      </c>
      <c r="BA11" s="7">
        <f t="shared" si="5"/>
        <v>233.56642941952003</v>
      </c>
      <c r="BC11" s="11">
        <f t="shared" si="6"/>
        <v>2.2842742600000001</v>
      </c>
      <c r="BD11" s="12">
        <f t="shared" si="7"/>
        <v>375.27321231359997</v>
      </c>
      <c r="BF11" s="15">
        <f t="shared" si="8"/>
        <v>7.0229926646600003</v>
      </c>
      <c r="BG11" s="16">
        <f t="shared" si="9"/>
        <v>368.50072724480003</v>
      </c>
      <c r="BI11">
        <v>50</v>
      </c>
      <c r="BJ11" t="s">
        <v>37</v>
      </c>
      <c r="BK11" s="2">
        <v>45461.56795138889</v>
      </c>
      <c r="BL11" t="s">
        <v>31</v>
      </c>
      <c r="BM11" t="s">
        <v>13</v>
      </c>
      <c r="BN11">
        <v>0</v>
      </c>
      <c r="BO11">
        <v>2.6880000000000002</v>
      </c>
      <c r="BP11" s="3">
        <v>5467748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51</v>
      </c>
      <c r="B12" t="s">
        <v>38</v>
      </c>
      <c r="C12" s="2">
        <v>45461.589189814818</v>
      </c>
      <c r="D12">
        <v>247</v>
      </c>
      <c r="E12" t="s">
        <v>13</v>
      </c>
      <c r="F12">
        <v>0</v>
      </c>
      <c r="G12">
        <v>5.9939999999999998</v>
      </c>
      <c r="H12" s="3">
        <v>35215</v>
      </c>
      <c r="I12">
        <v>8.5000000000000006E-2</v>
      </c>
      <c r="J12" t="s">
        <v>14</v>
      </c>
      <c r="K12" t="s">
        <v>14</v>
      </c>
      <c r="L12" t="s">
        <v>14</v>
      </c>
      <c r="M12" t="s">
        <v>14</v>
      </c>
      <c r="O12">
        <v>51</v>
      </c>
      <c r="P12" t="s">
        <v>38</v>
      </c>
      <c r="Q12" s="2">
        <v>45461.589189814818</v>
      </c>
      <c r="R12">
        <v>247</v>
      </c>
      <c r="S12" t="s">
        <v>13</v>
      </c>
      <c r="T12">
        <v>0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51</v>
      </c>
      <c r="AD12" t="s">
        <v>38</v>
      </c>
      <c r="AE12" s="2">
        <v>45461.589189814818</v>
      </c>
      <c r="AF12">
        <v>247</v>
      </c>
      <c r="AG12" t="s">
        <v>13</v>
      </c>
      <c r="AH12">
        <v>0</v>
      </c>
      <c r="AI12">
        <v>12.154</v>
      </c>
      <c r="AJ12" s="3">
        <v>9432</v>
      </c>
      <c r="AK12">
        <v>2.0369999999999999</v>
      </c>
      <c r="AL12" t="s">
        <v>14</v>
      </c>
      <c r="AM12" t="s">
        <v>14</v>
      </c>
      <c r="AN12" t="s">
        <v>14</v>
      </c>
      <c r="AO12" t="s">
        <v>14</v>
      </c>
      <c r="AQ12">
        <v>2</v>
      </c>
      <c r="AR12" t="s">
        <v>67</v>
      </c>
      <c r="AS12" s="10">
        <v>44</v>
      </c>
      <c r="AT12" s="15">
        <f t="shared" si="0"/>
        <v>97.409145210220004</v>
      </c>
      <c r="AU12" s="16">
        <f t="shared" si="1"/>
        <v>1962.3400350847999</v>
      </c>
      <c r="AW12" s="13">
        <f t="shared" si="2"/>
        <v>92.230497366397501</v>
      </c>
      <c r="AX12" s="14">
        <f t="shared" si="3"/>
        <v>1798.0938677337601</v>
      </c>
      <c r="AZ12" s="6">
        <f t="shared" si="4"/>
        <v>80.114942650038486</v>
      </c>
      <c r="BA12" s="7">
        <f t="shared" si="5"/>
        <v>1843.62407383552</v>
      </c>
      <c r="BC12" s="11">
        <f t="shared" si="6"/>
        <v>94.783613253174991</v>
      </c>
      <c r="BD12" s="12">
        <f t="shared" si="7"/>
        <v>2239.1121471936003</v>
      </c>
      <c r="BF12" s="15">
        <f t="shared" si="8"/>
        <v>97.409145210220004</v>
      </c>
      <c r="BG12" s="16">
        <f t="shared" si="9"/>
        <v>1962.3400350847999</v>
      </c>
      <c r="BI12">
        <v>51</v>
      </c>
      <c r="BJ12" t="s">
        <v>38</v>
      </c>
      <c r="BK12" s="2">
        <v>45461.589189814818</v>
      </c>
      <c r="BL12">
        <v>247</v>
      </c>
      <c r="BM12" t="s">
        <v>13</v>
      </c>
      <c r="BN12">
        <v>0</v>
      </c>
      <c r="BO12">
        <v>2.8069999999999999</v>
      </c>
      <c r="BP12" s="3">
        <v>1718159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52</v>
      </c>
      <c r="B13" t="s">
        <v>39</v>
      </c>
      <c r="C13" s="2">
        <v>45461.61042824074</v>
      </c>
      <c r="D13">
        <v>148</v>
      </c>
      <c r="E13" t="s">
        <v>13</v>
      </c>
      <c r="F13">
        <v>0</v>
      </c>
      <c r="G13">
        <v>5.9950000000000001</v>
      </c>
      <c r="H13" s="3">
        <v>35599</v>
      </c>
      <c r="I13">
        <v>8.5999999999999993E-2</v>
      </c>
      <c r="J13" t="s">
        <v>14</v>
      </c>
      <c r="K13" t="s">
        <v>14</v>
      </c>
      <c r="L13" t="s">
        <v>14</v>
      </c>
      <c r="M13" t="s">
        <v>14</v>
      </c>
      <c r="O13">
        <v>52</v>
      </c>
      <c r="P13" t="s">
        <v>39</v>
      </c>
      <c r="Q13" s="2">
        <v>45461.61042824074</v>
      </c>
      <c r="R13">
        <v>148</v>
      </c>
      <c r="S13" t="s">
        <v>13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52</v>
      </c>
      <c r="AD13" t="s">
        <v>39</v>
      </c>
      <c r="AE13" s="2">
        <v>45461.61042824074</v>
      </c>
      <c r="AF13">
        <v>148</v>
      </c>
      <c r="AG13" t="s">
        <v>13</v>
      </c>
      <c r="AH13">
        <v>0</v>
      </c>
      <c r="AI13">
        <v>12.163</v>
      </c>
      <c r="AJ13" s="3">
        <v>10180</v>
      </c>
      <c r="AK13">
        <v>2.2010000000000001</v>
      </c>
      <c r="AL13" t="s">
        <v>14</v>
      </c>
      <c r="AM13" t="s">
        <v>14</v>
      </c>
      <c r="AN13" t="s">
        <v>14</v>
      </c>
      <c r="AO13" t="s">
        <v>14</v>
      </c>
      <c r="AQ13">
        <v>2</v>
      </c>
      <c r="AR13" t="s">
        <v>67</v>
      </c>
      <c r="AS13" s="10">
        <v>44</v>
      </c>
      <c r="AT13" s="15">
        <f t="shared" si="0"/>
        <v>98.514507994271213</v>
      </c>
      <c r="AU13" s="16">
        <f t="shared" si="1"/>
        <v>2114.8027824800001</v>
      </c>
      <c r="AW13" s="13">
        <f t="shared" si="2"/>
        <v>93.239049783959103</v>
      </c>
      <c r="AX13" s="14">
        <f t="shared" si="3"/>
        <v>1940.8729371760003</v>
      </c>
      <c r="AZ13" s="6">
        <f t="shared" si="4"/>
        <v>81.014384559967453</v>
      </c>
      <c r="BA13" s="7">
        <f t="shared" si="5"/>
        <v>1997.8613011519999</v>
      </c>
      <c r="BC13" s="11">
        <f t="shared" si="6"/>
        <v>95.909242560823003</v>
      </c>
      <c r="BD13" s="12">
        <f t="shared" si="7"/>
        <v>2414.9332623600003</v>
      </c>
      <c r="BF13" s="15">
        <f t="shared" si="8"/>
        <v>98.514507994271213</v>
      </c>
      <c r="BG13" s="16">
        <f t="shared" si="9"/>
        <v>2114.8027824800001</v>
      </c>
      <c r="BI13">
        <v>52</v>
      </c>
      <c r="BJ13" t="s">
        <v>39</v>
      </c>
      <c r="BK13" s="2">
        <v>45461.61042824074</v>
      </c>
      <c r="BL13">
        <v>148</v>
      </c>
      <c r="BM13" t="s">
        <v>13</v>
      </c>
      <c r="BN13">
        <v>0</v>
      </c>
      <c r="BO13">
        <v>2.7919999999999998</v>
      </c>
      <c r="BP13" s="3">
        <v>2108006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53</v>
      </c>
      <c r="B14" t="s">
        <v>40</v>
      </c>
      <c r="C14" s="2">
        <v>45461.631689814814</v>
      </c>
      <c r="D14">
        <v>153</v>
      </c>
      <c r="E14" t="s">
        <v>13</v>
      </c>
      <c r="F14">
        <v>0</v>
      </c>
      <c r="G14">
        <v>6.0469999999999997</v>
      </c>
      <c r="H14" s="3">
        <v>2304</v>
      </c>
      <c r="I14">
        <v>2E-3</v>
      </c>
      <c r="J14" t="s">
        <v>14</v>
      </c>
      <c r="K14" t="s">
        <v>14</v>
      </c>
      <c r="L14" t="s">
        <v>14</v>
      </c>
      <c r="M14" t="s">
        <v>14</v>
      </c>
      <c r="O14">
        <v>53</v>
      </c>
      <c r="P14" t="s">
        <v>40</v>
      </c>
      <c r="Q14" s="2">
        <v>45461.631689814814</v>
      </c>
      <c r="R14">
        <v>153</v>
      </c>
      <c r="S14" t="s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53</v>
      </c>
      <c r="AD14" t="s">
        <v>40</v>
      </c>
      <c r="AE14" s="2">
        <v>45461.631689814814</v>
      </c>
      <c r="AF14">
        <v>153</v>
      </c>
      <c r="AG14" t="s">
        <v>13</v>
      </c>
      <c r="AH14">
        <v>0</v>
      </c>
      <c r="AI14">
        <v>12.044</v>
      </c>
      <c r="AJ14" s="3">
        <v>119968</v>
      </c>
      <c r="AK14">
        <v>25.523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0">
        <v>44</v>
      </c>
      <c r="AT14" s="15">
        <f t="shared" si="0"/>
        <v>2.1440348902400004</v>
      </c>
      <c r="AU14" s="16">
        <f t="shared" si="1"/>
        <v>23852.850925793282</v>
      </c>
      <c r="AW14" s="13">
        <f t="shared" si="2"/>
        <v>1.7855692928</v>
      </c>
      <c r="AX14" s="14">
        <f t="shared" si="3"/>
        <v>22700.004460149761</v>
      </c>
      <c r="AZ14" s="6">
        <f t="shared" si="4"/>
        <v>0.88992244480000005</v>
      </c>
      <c r="BA14" s="7">
        <f t="shared" si="5"/>
        <v>24326.393567467516</v>
      </c>
      <c r="BC14" s="11">
        <f t="shared" si="6"/>
        <v>4.6079846400000015</v>
      </c>
      <c r="BD14" s="12">
        <f t="shared" si="7"/>
        <v>27350.427670118399</v>
      </c>
      <c r="BF14" s="15">
        <f t="shared" si="8"/>
        <v>2.1440348902400004</v>
      </c>
      <c r="BG14" s="16">
        <f t="shared" si="9"/>
        <v>23852.850925793282</v>
      </c>
      <c r="BI14">
        <v>53</v>
      </c>
      <c r="BJ14" t="s">
        <v>40</v>
      </c>
      <c r="BK14" s="2">
        <v>45461.631689814814</v>
      </c>
      <c r="BL14">
        <v>153</v>
      </c>
      <c r="BM14" t="s">
        <v>13</v>
      </c>
      <c r="BN14">
        <v>0</v>
      </c>
      <c r="BO14">
        <v>2.8559999999999999</v>
      </c>
      <c r="BP14" s="3">
        <v>780590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54</v>
      </c>
      <c r="B15" t="s">
        <v>41</v>
      </c>
      <c r="C15" s="2">
        <v>45461.652939814812</v>
      </c>
      <c r="D15">
        <v>328</v>
      </c>
      <c r="E15" t="s">
        <v>13</v>
      </c>
      <c r="F15">
        <v>0</v>
      </c>
      <c r="G15">
        <v>6.02</v>
      </c>
      <c r="H15" s="3">
        <v>3442</v>
      </c>
      <c r="I15">
        <v>5.0000000000000001E-3</v>
      </c>
      <c r="J15" t="s">
        <v>14</v>
      </c>
      <c r="K15" t="s">
        <v>14</v>
      </c>
      <c r="L15" t="s">
        <v>14</v>
      </c>
      <c r="M15" t="s">
        <v>14</v>
      </c>
      <c r="O15">
        <v>54</v>
      </c>
      <c r="P15" t="s">
        <v>41</v>
      </c>
      <c r="Q15" s="2">
        <v>45461.652939814812</v>
      </c>
      <c r="R15">
        <v>328</v>
      </c>
      <c r="S15" t="s">
        <v>13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C15">
        <v>54</v>
      </c>
      <c r="AD15" t="s">
        <v>41</v>
      </c>
      <c r="AE15" s="2">
        <v>45461.652939814812</v>
      </c>
      <c r="AF15">
        <v>328</v>
      </c>
      <c r="AG15" t="s">
        <v>13</v>
      </c>
      <c r="AH15">
        <v>0</v>
      </c>
      <c r="AI15">
        <v>12.074999999999999</v>
      </c>
      <c r="AJ15" s="3">
        <v>79564</v>
      </c>
      <c r="AK15">
        <v>17.108000000000001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0">
        <v>44</v>
      </c>
      <c r="AT15" s="15">
        <f t="shared" si="0"/>
        <v>5.3091843789599995</v>
      </c>
      <c r="AU15" s="16">
        <f t="shared" si="1"/>
        <v>15711.232964793122</v>
      </c>
      <c r="AW15" s="13">
        <f t="shared" si="2"/>
        <v>5.7572112561999997</v>
      </c>
      <c r="AX15" s="14">
        <f t="shared" si="3"/>
        <v>15105.84600663904</v>
      </c>
      <c r="AZ15" s="6">
        <f t="shared" si="4"/>
        <v>2.7901477892000006</v>
      </c>
      <c r="BA15" s="7">
        <f t="shared" si="5"/>
        <v>16180.626223950077</v>
      </c>
      <c r="BC15" s="11">
        <f t="shared" si="6"/>
        <v>2.7164465599999996</v>
      </c>
      <c r="BD15" s="12">
        <f t="shared" si="7"/>
        <v>17672.088209073601</v>
      </c>
      <c r="BF15" s="15">
        <f t="shared" si="8"/>
        <v>5.3091843789599995</v>
      </c>
      <c r="BG15" s="16">
        <f t="shared" si="9"/>
        <v>15711.232964793122</v>
      </c>
      <c r="BI15">
        <v>54</v>
      </c>
      <c r="BJ15" t="s">
        <v>41</v>
      </c>
      <c r="BK15" s="2">
        <v>45461.652939814812</v>
      </c>
      <c r="BL15">
        <v>328</v>
      </c>
      <c r="BM15" t="s">
        <v>13</v>
      </c>
      <c r="BN15">
        <v>0</v>
      </c>
      <c r="BO15">
        <v>2.8490000000000002</v>
      </c>
      <c r="BP15" s="3">
        <v>837895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55</v>
      </c>
      <c r="B16" t="s">
        <v>42</v>
      </c>
      <c r="C16" s="2">
        <v>45461.674189814818</v>
      </c>
      <c r="D16">
        <v>251</v>
      </c>
      <c r="E16" t="s">
        <v>13</v>
      </c>
      <c r="F16">
        <v>0</v>
      </c>
      <c r="G16">
        <v>6.0209999999999999</v>
      </c>
      <c r="H16" s="3">
        <v>3257</v>
      </c>
      <c r="I16">
        <v>5.0000000000000001E-3</v>
      </c>
      <c r="J16" t="s">
        <v>14</v>
      </c>
      <c r="K16" t="s">
        <v>14</v>
      </c>
      <c r="L16" t="s">
        <v>14</v>
      </c>
      <c r="M16" t="s">
        <v>14</v>
      </c>
      <c r="O16">
        <v>55</v>
      </c>
      <c r="P16" t="s">
        <v>42</v>
      </c>
      <c r="Q16" s="2">
        <v>45461.674189814818</v>
      </c>
      <c r="R16">
        <v>251</v>
      </c>
      <c r="S16" t="s">
        <v>13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55</v>
      </c>
      <c r="AD16" t="s">
        <v>42</v>
      </c>
      <c r="AE16" s="2">
        <v>45461.674189814818</v>
      </c>
      <c r="AF16">
        <v>251</v>
      </c>
      <c r="AG16" t="s">
        <v>13</v>
      </c>
      <c r="AH16">
        <v>0</v>
      </c>
      <c r="AI16">
        <v>12.077999999999999</v>
      </c>
      <c r="AJ16" s="3">
        <v>77567</v>
      </c>
      <c r="AK16">
        <v>16.687000000000001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0">
        <v>44</v>
      </c>
      <c r="AT16" s="15">
        <f t="shared" si="0"/>
        <v>4.7845649198599993</v>
      </c>
      <c r="AU16" s="16">
        <f t="shared" si="1"/>
        <v>15306.792253079331</v>
      </c>
      <c r="AW16" s="13">
        <f t="shared" si="2"/>
        <v>5.1217745604499996</v>
      </c>
      <c r="AX16" s="14">
        <f t="shared" si="3"/>
        <v>14729.12184190886</v>
      </c>
      <c r="AZ16" s="6">
        <f t="shared" si="4"/>
        <v>2.4556188196999997</v>
      </c>
      <c r="BA16" s="7">
        <f t="shared" si="5"/>
        <v>15775.854260240718</v>
      </c>
      <c r="BC16" s="11">
        <f t="shared" si="6"/>
        <v>2.9287414599999995</v>
      </c>
      <c r="BD16" s="12">
        <f t="shared" si="7"/>
        <v>17190.265344899901</v>
      </c>
      <c r="BF16" s="15">
        <f t="shared" si="8"/>
        <v>4.7845649198599993</v>
      </c>
      <c r="BG16" s="16">
        <f t="shared" si="9"/>
        <v>15306.792253079331</v>
      </c>
      <c r="BI16">
        <v>55</v>
      </c>
      <c r="BJ16" t="s">
        <v>42</v>
      </c>
      <c r="BK16" s="2">
        <v>45461.674189814818</v>
      </c>
      <c r="BL16">
        <v>251</v>
      </c>
      <c r="BM16" t="s">
        <v>13</v>
      </c>
      <c r="BN16">
        <v>0</v>
      </c>
      <c r="BO16">
        <v>2.8540000000000001</v>
      </c>
      <c r="BP16" s="3">
        <v>762117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56</v>
      </c>
      <c r="B17" t="s">
        <v>43</v>
      </c>
      <c r="C17" s="2">
        <v>45461.695439814815</v>
      </c>
      <c r="D17">
        <v>177</v>
      </c>
      <c r="E17" t="s">
        <v>13</v>
      </c>
      <c r="F17">
        <v>0</v>
      </c>
      <c r="G17">
        <v>5.9939999999999998</v>
      </c>
      <c r="H17" s="3">
        <v>41495</v>
      </c>
      <c r="I17">
        <v>0.10100000000000001</v>
      </c>
      <c r="J17" t="s">
        <v>14</v>
      </c>
      <c r="K17" t="s">
        <v>14</v>
      </c>
      <c r="L17" t="s">
        <v>14</v>
      </c>
      <c r="M17" t="s">
        <v>14</v>
      </c>
      <c r="O17">
        <v>56</v>
      </c>
      <c r="P17" t="s">
        <v>43</v>
      </c>
      <c r="Q17" s="2">
        <v>45461.695439814815</v>
      </c>
      <c r="R17">
        <v>177</v>
      </c>
      <c r="S17" t="s">
        <v>13</v>
      </c>
      <c r="T17">
        <v>0</v>
      </c>
      <c r="U17">
        <v>5.9320000000000004</v>
      </c>
      <c r="V17">
        <v>416</v>
      </c>
      <c r="W17">
        <v>0.158</v>
      </c>
      <c r="X17" t="s">
        <v>14</v>
      </c>
      <c r="Y17" t="s">
        <v>14</v>
      </c>
      <c r="Z17" t="s">
        <v>14</v>
      </c>
      <c r="AA17" t="s">
        <v>14</v>
      </c>
      <c r="AC17">
        <v>56</v>
      </c>
      <c r="AD17" t="s">
        <v>43</v>
      </c>
      <c r="AE17" s="2">
        <v>45461.695439814815</v>
      </c>
      <c r="AF17">
        <v>177</v>
      </c>
      <c r="AG17" t="s">
        <v>13</v>
      </c>
      <c r="AH17">
        <v>0</v>
      </c>
      <c r="AI17">
        <v>12.156000000000001</v>
      </c>
      <c r="AJ17">
        <v>221</v>
      </c>
      <c r="AK17">
        <v>0.01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0">
        <v>44</v>
      </c>
      <c r="AT17" s="15">
        <f t="shared" si="0"/>
        <v>115.47573904478</v>
      </c>
      <c r="AU17" s="16">
        <f t="shared" si="1"/>
        <v>79.402079308200001</v>
      </c>
      <c r="AW17" s="13">
        <f t="shared" si="2"/>
        <v>108.7200551454775</v>
      </c>
      <c r="AX17" s="14">
        <f t="shared" si="3"/>
        <v>38.396405845340006</v>
      </c>
      <c r="AZ17" s="6">
        <f t="shared" si="4"/>
        <v>94.821583407086493</v>
      </c>
      <c r="BA17" s="7">
        <f t="shared" si="5"/>
        <v>-58.020546422320002</v>
      </c>
      <c r="BC17" s="11">
        <f t="shared" si="6"/>
        <v>113.13395116557501</v>
      </c>
      <c r="BD17" s="12">
        <f t="shared" si="7"/>
        <v>32.181723619899998</v>
      </c>
      <c r="BF17" s="15">
        <f t="shared" si="8"/>
        <v>115.47573904478</v>
      </c>
      <c r="BG17" s="16">
        <f t="shared" si="9"/>
        <v>79.402079308200001</v>
      </c>
      <c r="BI17">
        <v>56</v>
      </c>
      <c r="BJ17" t="s">
        <v>43</v>
      </c>
      <c r="BK17" s="2">
        <v>45461.695439814815</v>
      </c>
      <c r="BL17">
        <v>177</v>
      </c>
      <c r="BM17" t="s">
        <v>13</v>
      </c>
      <c r="BN17">
        <v>0</v>
      </c>
      <c r="BO17">
        <v>2.8410000000000002</v>
      </c>
      <c r="BP17" s="3">
        <v>1012509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57</v>
      </c>
      <c r="B18" t="s">
        <v>44</v>
      </c>
      <c r="C18" s="2">
        <v>45461.71670138889</v>
      </c>
      <c r="D18">
        <v>165</v>
      </c>
      <c r="E18" t="s">
        <v>13</v>
      </c>
      <c r="F18">
        <v>0</v>
      </c>
      <c r="G18">
        <v>6.0410000000000004</v>
      </c>
      <c r="H18" s="3">
        <v>2277</v>
      </c>
      <c r="I18">
        <v>2E-3</v>
      </c>
      <c r="J18" t="s">
        <v>14</v>
      </c>
      <c r="K18" t="s">
        <v>14</v>
      </c>
      <c r="L18" t="s">
        <v>14</v>
      </c>
      <c r="M18" t="s">
        <v>14</v>
      </c>
      <c r="O18">
        <v>57</v>
      </c>
      <c r="P18" t="s">
        <v>44</v>
      </c>
      <c r="Q18" s="2">
        <v>45461.71670138889</v>
      </c>
      <c r="R18">
        <v>165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57</v>
      </c>
      <c r="AD18" t="s">
        <v>44</v>
      </c>
      <c r="AE18" s="2">
        <v>45461.71670138889</v>
      </c>
      <c r="AF18">
        <v>165</v>
      </c>
      <c r="AG18" t="s">
        <v>13</v>
      </c>
      <c r="AH18">
        <v>0</v>
      </c>
      <c r="AI18">
        <v>12.047000000000001</v>
      </c>
      <c r="AJ18" s="3">
        <v>116932</v>
      </c>
      <c r="AK18">
        <v>24.896999999999998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0">
        <v>44</v>
      </c>
      <c r="AT18" s="15">
        <f t="shared" si="0"/>
        <v>2.0707364150599998</v>
      </c>
      <c r="AU18" s="16">
        <f t="shared" si="1"/>
        <v>23243.807184245281</v>
      </c>
      <c r="AW18" s="13">
        <f t="shared" si="2"/>
        <v>1.68951595445</v>
      </c>
      <c r="AX18" s="14">
        <f t="shared" si="3"/>
        <v>22131.21591393376</v>
      </c>
      <c r="AZ18" s="6">
        <f t="shared" si="4"/>
        <v>0.84940842370000014</v>
      </c>
      <c r="BA18" s="7">
        <f t="shared" si="5"/>
        <v>23717.207076235518</v>
      </c>
      <c r="BC18" s="11">
        <f t="shared" si="6"/>
        <v>4.6698486600000013</v>
      </c>
      <c r="BD18" s="12">
        <f t="shared" si="7"/>
        <v>26627.826911678399</v>
      </c>
      <c r="BF18" s="15">
        <f t="shared" si="8"/>
        <v>2.0707364150599998</v>
      </c>
      <c r="BG18" s="16">
        <f t="shared" si="9"/>
        <v>23243.807184245281</v>
      </c>
      <c r="BI18">
        <v>57</v>
      </c>
      <c r="BJ18" t="s">
        <v>44</v>
      </c>
      <c r="BK18" s="2">
        <v>45461.71670138889</v>
      </c>
      <c r="BL18">
        <v>165</v>
      </c>
      <c r="BM18" t="s">
        <v>13</v>
      </c>
      <c r="BN18">
        <v>0</v>
      </c>
      <c r="BO18">
        <v>2.851</v>
      </c>
      <c r="BP18" s="3">
        <v>909946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58</v>
      </c>
      <c r="B19" t="s">
        <v>45</v>
      </c>
      <c r="C19" s="2">
        <v>45461.737939814811</v>
      </c>
      <c r="D19">
        <v>411</v>
      </c>
      <c r="E19" t="s">
        <v>13</v>
      </c>
      <c r="F19">
        <v>0</v>
      </c>
      <c r="G19">
        <v>6.0090000000000003</v>
      </c>
      <c r="H19" s="3">
        <v>4933</v>
      </c>
      <c r="I19">
        <v>8.9999999999999993E-3</v>
      </c>
      <c r="J19" t="s">
        <v>14</v>
      </c>
      <c r="K19" t="s">
        <v>14</v>
      </c>
      <c r="L19" t="s">
        <v>14</v>
      </c>
      <c r="M19" t="s">
        <v>14</v>
      </c>
      <c r="O19">
        <v>58</v>
      </c>
      <c r="P19" t="s">
        <v>45</v>
      </c>
      <c r="Q19" s="2">
        <v>45461.737939814811</v>
      </c>
      <c r="R19">
        <v>411</v>
      </c>
      <c r="S19" t="s">
        <v>13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58</v>
      </c>
      <c r="AD19" t="s">
        <v>45</v>
      </c>
      <c r="AE19" s="2">
        <v>45461.737939814811</v>
      </c>
      <c r="AF19">
        <v>411</v>
      </c>
      <c r="AG19" t="s">
        <v>13</v>
      </c>
      <c r="AH19">
        <v>0</v>
      </c>
      <c r="AI19">
        <v>12.077999999999999</v>
      </c>
      <c r="AJ19" s="3">
        <v>83754</v>
      </c>
      <c r="AK19">
        <v>17.989000000000001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0">
        <v>44</v>
      </c>
      <c r="AT19" s="15">
        <f t="shared" si="0"/>
        <v>9.6801217014599992</v>
      </c>
      <c r="AU19" s="16">
        <f t="shared" si="1"/>
        <v>16559.18617764052</v>
      </c>
      <c r="AW19" s="13">
        <f t="shared" si="2"/>
        <v>10.733675362450001</v>
      </c>
      <c r="AX19" s="14">
        <f t="shared" si="3"/>
        <v>15895.84724928984</v>
      </c>
      <c r="AZ19" s="6">
        <f t="shared" si="4"/>
        <v>5.8493629516999999</v>
      </c>
      <c r="BA19" s="7">
        <f t="shared" si="5"/>
        <v>17029.235826191678</v>
      </c>
      <c r="BC19" s="11">
        <f t="shared" si="6"/>
        <v>2.35487906</v>
      </c>
      <c r="BD19" s="12">
        <f t="shared" si="7"/>
        <v>18681.9632400956</v>
      </c>
      <c r="BF19" s="15">
        <f t="shared" si="8"/>
        <v>9.6801217014599992</v>
      </c>
      <c r="BG19" s="16">
        <f t="shared" si="9"/>
        <v>16559.18617764052</v>
      </c>
      <c r="BI19">
        <v>58</v>
      </c>
      <c r="BJ19" t="s">
        <v>45</v>
      </c>
      <c r="BK19" s="2">
        <v>45461.737939814811</v>
      </c>
      <c r="BL19">
        <v>411</v>
      </c>
      <c r="BM19" t="s">
        <v>13</v>
      </c>
      <c r="BN19">
        <v>0</v>
      </c>
      <c r="BO19">
        <v>2.851</v>
      </c>
      <c r="BP19" s="3">
        <v>791614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59</v>
      </c>
      <c r="B20" t="s">
        <v>46</v>
      </c>
      <c r="C20" s="2">
        <v>45461.759212962963</v>
      </c>
      <c r="D20">
        <v>322</v>
      </c>
      <c r="E20" t="s">
        <v>13</v>
      </c>
      <c r="F20">
        <v>0</v>
      </c>
      <c r="G20">
        <v>5.9950000000000001</v>
      </c>
      <c r="H20" s="3">
        <v>44969</v>
      </c>
      <c r="I20">
        <v>0.11</v>
      </c>
      <c r="J20" t="s">
        <v>14</v>
      </c>
      <c r="K20" t="s">
        <v>14</v>
      </c>
      <c r="L20" t="s">
        <v>14</v>
      </c>
      <c r="M20" t="s">
        <v>14</v>
      </c>
      <c r="O20">
        <v>59</v>
      </c>
      <c r="P20" t="s">
        <v>46</v>
      </c>
      <c r="Q20" s="2">
        <v>45461.759212962963</v>
      </c>
      <c r="R20">
        <v>322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59</v>
      </c>
      <c r="AD20" t="s">
        <v>46</v>
      </c>
      <c r="AE20" s="2">
        <v>45461.759212962963</v>
      </c>
      <c r="AF20">
        <v>322</v>
      </c>
      <c r="AG20" t="s">
        <v>13</v>
      </c>
      <c r="AH20">
        <v>0</v>
      </c>
      <c r="AI20">
        <v>12.201000000000001</v>
      </c>
      <c r="AJ20">
        <v>72</v>
      </c>
      <c r="AK20">
        <v>-2.3E-2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0">
        <v>44</v>
      </c>
      <c r="AT20" s="15">
        <f t="shared" si="0"/>
        <v>125.46011647446321</v>
      </c>
      <c r="AU20" s="16">
        <f t="shared" si="1"/>
        <v>48.8596899968</v>
      </c>
      <c r="AW20" s="13">
        <f t="shared" si="2"/>
        <v>117.83772969481511</v>
      </c>
      <c r="AX20" s="14">
        <f t="shared" si="3"/>
        <v>9.90831570816</v>
      </c>
      <c r="AZ20" s="6">
        <f t="shared" si="4"/>
        <v>102.95434312920105</v>
      </c>
      <c r="BA20" s="7">
        <f t="shared" si="5"/>
        <v>-88.817732295680003</v>
      </c>
      <c r="BC20" s="11">
        <f t="shared" si="6"/>
        <v>123.231640314503</v>
      </c>
      <c r="BD20" s="12">
        <f t="shared" si="7"/>
        <v>-4.1543644224000005</v>
      </c>
      <c r="BF20" s="15">
        <f t="shared" si="8"/>
        <v>125.46011647446321</v>
      </c>
      <c r="BG20" s="16">
        <f t="shared" si="9"/>
        <v>48.8596899968</v>
      </c>
      <c r="BI20">
        <v>59</v>
      </c>
      <c r="BJ20" t="s">
        <v>46</v>
      </c>
      <c r="BK20" s="2">
        <v>45461.759212962963</v>
      </c>
      <c r="BL20">
        <v>322</v>
      </c>
      <c r="BM20" t="s">
        <v>13</v>
      </c>
      <c r="BN20">
        <v>0</v>
      </c>
      <c r="BO20">
        <v>2.8410000000000002</v>
      </c>
      <c r="BP20" s="3">
        <v>1013927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60</v>
      </c>
      <c r="B21" t="s">
        <v>47</v>
      </c>
      <c r="C21" s="2">
        <v>45461.780462962961</v>
      </c>
      <c r="D21">
        <v>86</v>
      </c>
      <c r="E21" t="s">
        <v>13</v>
      </c>
      <c r="F21">
        <v>0</v>
      </c>
      <c r="G21">
        <v>5.9950000000000001</v>
      </c>
      <c r="H21" s="3">
        <v>44622</v>
      </c>
      <c r="I21">
        <v>0.109</v>
      </c>
      <c r="J21" t="s">
        <v>14</v>
      </c>
      <c r="K21" t="s">
        <v>14</v>
      </c>
      <c r="L21" t="s">
        <v>14</v>
      </c>
      <c r="M21" t="s">
        <v>14</v>
      </c>
      <c r="O21">
        <v>60</v>
      </c>
      <c r="P21" t="s">
        <v>47</v>
      </c>
      <c r="Q21" s="2">
        <v>45461.780462962961</v>
      </c>
      <c r="R21">
        <v>86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60</v>
      </c>
      <c r="AD21" t="s">
        <v>47</v>
      </c>
      <c r="AE21" s="2">
        <v>45461.780462962961</v>
      </c>
      <c r="AF21">
        <v>86</v>
      </c>
      <c r="AG21" t="s">
        <v>13</v>
      </c>
      <c r="AH21">
        <v>0</v>
      </c>
      <c r="AI21">
        <v>12.25</v>
      </c>
      <c r="AJ21">
        <v>109</v>
      </c>
      <c r="AK21">
        <v>-1.4E-2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0">
        <v>44</v>
      </c>
      <c r="AT21" s="15">
        <f t="shared" si="0"/>
        <v>124.4631417111008</v>
      </c>
      <c r="AU21" s="16">
        <f t="shared" si="1"/>
        <v>56.444289516200001</v>
      </c>
      <c r="AW21" s="13">
        <f t="shared" si="2"/>
        <v>116.92714324332441</v>
      </c>
      <c r="AX21" s="14">
        <f t="shared" si="3"/>
        <v>16.982606814940002</v>
      </c>
      <c r="AZ21" s="6">
        <f t="shared" si="4"/>
        <v>102.14209096292264</v>
      </c>
      <c r="BA21" s="7">
        <f t="shared" si="5"/>
        <v>-81.170003203120004</v>
      </c>
      <c r="BC21" s="11">
        <f t="shared" si="6"/>
        <v>122.22474521193202</v>
      </c>
      <c r="BD21" s="12">
        <f t="shared" si="7"/>
        <v>4.8705810759000023</v>
      </c>
      <c r="BF21" s="15">
        <f t="shared" si="8"/>
        <v>124.4631417111008</v>
      </c>
      <c r="BG21" s="16">
        <f t="shared" si="9"/>
        <v>56.444289516200001</v>
      </c>
      <c r="BI21">
        <v>60</v>
      </c>
      <c r="BJ21" t="s">
        <v>47</v>
      </c>
      <c r="BK21" s="2">
        <v>45461.780462962961</v>
      </c>
      <c r="BL21">
        <v>86</v>
      </c>
      <c r="BM21" t="s">
        <v>13</v>
      </c>
      <c r="BN21">
        <v>0</v>
      </c>
      <c r="BO21">
        <v>2.8420000000000001</v>
      </c>
      <c r="BP21" s="3">
        <v>994325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61</v>
      </c>
      <c r="B22" t="s">
        <v>48</v>
      </c>
      <c r="C22" s="2">
        <v>45461.801701388889</v>
      </c>
      <c r="D22">
        <v>308</v>
      </c>
      <c r="E22" t="s">
        <v>13</v>
      </c>
      <c r="F22">
        <v>0</v>
      </c>
      <c r="G22">
        <v>6.0439999999999996</v>
      </c>
      <c r="H22" s="3">
        <v>1852</v>
      </c>
      <c r="I22">
        <v>1E-3</v>
      </c>
      <c r="J22" t="s">
        <v>14</v>
      </c>
      <c r="K22" t="s">
        <v>14</v>
      </c>
      <c r="L22" t="s">
        <v>14</v>
      </c>
      <c r="M22" t="s">
        <v>14</v>
      </c>
      <c r="O22">
        <v>61</v>
      </c>
      <c r="P22" t="s">
        <v>48</v>
      </c>
      <c r="Q22" s="2">
        <v>45461.801701388889</v>
      </c>
      <c r="R22">
        <v>308</v>
      </c>
      <c r="S22" t="s">
        <v>13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61</v>
      </c>
      <c r="AD22" t="s">
        <v>48</v>
      </c>
      <c r="AE22" s="2">
        <v>45461.801701388889</v>
      </c>
      <c r="AF22">
        <v>308</v>
      </c>
      <c r="AG22" t="s">
        <v>13</v>
      </c>
      <c r="AH22">
        <v>0</v>
      </c>
      <c r="AI22">
        <v>12.057</v>
      </c>
      <c r="AJ22" s="3">
        <v>125038</v>
      </c>
      <c r="AK22">
        <v>26.565999999999999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0">
        <v>44</v>
      </c>
      <c r="AT22" s="15">
        <f t="shared" si="0"/>
        <v>0.92794071456000005</v>
      </c>
      <c r="AU22" s="16">
        <f t="shared" si="1"/>
        <v>24868.942330300681</v>
      </c>
      <c r="AW22" s="13">
        <f t="shared" si="2"/>
        <v>0.1664330632000004</v>
      </c>
      <c r="AX22" s="14">
        <f t="shared" si="3"/>
        <v>23649.190606520562</v>
      </c>
      <c r="AZ22" s="6">
        <f t="shared" si="4"/>
        <v>0.23959985120000016</v>
      </c>
      <c r="BA22" s="7">
        <f t="shared" si="5"/>
        <v>25342.662123149119</v>
      </c>
      <c r="BC22" s="11">
        <f t="shared" si="6"/>
        <v>5.7473681600000006</v>
      </c>
      <c r="BD22" s="12">
        <f t="shared" si="7"/>
        <v>28555.461490940401</v>
      </c>
      <c r="BF22" s="15">
        <f t="shared" si="8"/>
        <v>0.92794071456000005</v>
      </c>
      <c r="BG22" s="16">
        <f t="shared" si="9"/>
        <v>24868.942330300681</v>
      </c>
      <c r="BI22">
        <v>61</v>
      </c>
      <c r="BJ22" t="s">
        <v>48</v>
      </c>
      <c r="BK22" s="2">
        <v>45461.801701388889</v>
      </c>
      <c r="BL22">
        <v>308</v>
      </c>
      <c r="BM22" t="s">
        <v>13</v>
      </c>
      <c r="BN22">
        <v>0</v>
      </c>
      <c r="BO22">
        <v>2.855</v>
      </c>
      <c r="BP22" s="3">
        <v>884031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62</v>
      </c>
      <c r="B23" t="s">
        <v>49</v>
      </c>
      <c r="C23" s="2">
        <v>45461.822951388887</v>
      </c>
      <c r="D23">
        <v>355</v>
      </c>
      <c r="E23" t="s">
        <v>13</v>
      </c>
      <c r="F23">
        <v>0</v>
      </c>
      <c r="G23">
        <v>6.0259999999999998</v>
      </c>
      <c r="H23" s="3">
        <v>1934</v>
      </c>
      <c r="I23">
        <v>1E-3</v>
      </c>
      <c r="J23" t="s">
        <v>14</v>
      </c>
      <c r="K23" t="s">
        <v>14</v>
      </c>
      <c r="L23" t="s">
        <v>14</v>
      </c>
      <c r="M23" t="s">
        <v>14</v>
      </c>
      <c r="O23">
        <v>62</v>
      </c>
      <c r="P23" t="s">
        <v>49</v>
      </c>
      <c r="Q23" s="2">
        <v>45461.822951388887</v>
      </c>
      <c r="R23">
        <v>355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62</v>
      </c>
      <c r="AD23" t="s">
        <v>49</v>
      </c>
      <c r="AE23" s="2">
        <v>45461.822951388887</v>
      </c>
      <c r="AF23">
        <v>355</v>
      </c>
      <c r="AG23" t="s">
        <v>13</v>
      </c>
      <c r="AH23">
        <v>0</v>
      </c>
      <c r="AI23">
        <v>12.05</v>
      </c>
      <c r="AJ23" s="3">
        <v>118148</v>
      </c>
      <c r="AK23">
        <v>25.148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0">
        <v>44</v>
      </c>
      <c r="AT23" s="15">
        <f t="shared" si="0"/>
        <v>1.1468259418399995</v>
      </c>
      <c r="AU23" s="16">
        <f t="shared" si="1"/>
        <v>23487.798833806879</v>
      </c>
      <c r="AW23" s="13">
        <f t="shared" si="2"/>
        <v>0.46192836979999985</v>
      </c>
      <c r="AX23" s="14">
        <f t="shared" si="3"/>
        <v>22359.06707456096</v>
      </c>
      <c r="AZ23" s="6">
        <f t="shared" si="4"/>
        <v>0.35317032680000016</v>
      </c>
      <c r="BA23" s="7">
        <f t="shared" si="5"/>
        <v>23961.259198449916</v>
      </c>
      <c r="BC23" s="11">
        <f t="shared" si="6"/>
        <v>5.5242822400000007</v>
      </c>
      <c r="BD23" s="12">
        <f t="shared" si="7"/>
        <v>26917.3385489264</v>
      </c>
      <c r="BF23" s="15">
        <f t="shared" si="8"/>
        <v>1.1468259418399995</v>
      </c>
      <c r="BG23" s="16">
        <f t="shared" si="9"/>
        <v>23487.798833806879</v>
      </c>
      <c r="BI23">
        <v>62</v>
      </c>
      <c r="BJ23" t="s">
        <v>49</v>
      </c>
      <c r="BK23" s="2">
        <v>45461.822951388887</v>
      </c>
      <c r="BL23">
        <v>355</v>
      </c>
      <c r="BM23" t="s">
        <v>13</v>
      </c>
      <c r="BN23">
        <v>0</v>
      </c>
      <c r="BO23">
        <v>2.8450000000000002</v>
      </c>
      <c r="BP23" s="3">
        <v>940539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63</v>
      </c>
      <c r="B24" t="s">
        <v>50</v>
      </c>
      <c r="C24" s="2">
        <v>45461.844212962962</v>
      </c>
      <c r="D24">
        <v>267</v>
      </c>
      <c r="E24" t="s">
        <v>13</v>
      </c>
      <c r="F24">
        <v>0</v>
      </c>
      <c r="G24">
        <v>5.9950000000000001</v>
      </c>
      <c r="H24" s="3">
        <v>45506</v>
      </c>
      <c r="I24">
        <v>0.111</v>
      </c>
      <c r="J24" t="s">
        <v>14</v>
      </c>
      <c r="K24" t="s">
        <v>14</v>
      </c>
      <c r="L24" t="s">
        <v>14</v>
      </c>
      <c r="M24" t="s">
        <v>14</v>
      </c>
      <c r="O24">
        <v>63</v>
      </c>
      <c r="P24" t="s">
        <v>50</v>
      </c>
      <c r="Q24" s="2">
        <v>45461.844212962962</v>
      </c>
      <c r="R24">
        <v>267</v>
      </c>
      <c r="S24" t="s">
        <v>13</v>
      </c>
      <c r="T24">
        <v>0</v>
      </c>
      <c r="U24">
        <v>5.9649999999999999</v>
      </c>
      <c r="V24">
        <v>410</v>
      </c>
      <c r="W24">
        <v>0.156</v>
      </c>
      <c r="X24" t="s">
        <v>14</v>
      </c>
      <c r="Y24" t="s">
        <v>14</v>
      </c>
      <c r="Z24" t="s">
        <v>14</v>
      </c>
      <c r="AA24" t="s">
        <v>14</v>
      </c>
      <c r="AC24">
        <v>63</v>
      </c>
      <c r="AD24" t="s">
        <v>50</v>
      </c>
      <c r="AE24" s="2">
        <v>45461.844212962962</v>
      </c>
      <c r="AF24">
        <v>267</v>
      </c>
      <c r="AG24" t="s">
        <v>13</v>
      </c>
      <c r="AH24">
        <v>0</v>
      </c>
      <c r="AI24">
        <v>11.622</v>
      </c>
      <c r="AJ24">
        <v>91</v>
      </c>
      <c r="AK24">
        <v>-1.7999999999999999E-2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0">
        <v>44</v>
      </c>
      <c r="AT24" s="15">
        <f t="shared" si="0"/>
        <v>127.00284810480321</v>
      </c>
      <c r="AU24" s="16">
        <f t="shared" si="1"/>
        <v>52.754504796199996</v>
      </c>
      <c r="AW24" s="13">
        <f t="shared" si="2"/>
        <v>119.24685075924761</v>
      </c>
      <c r="AX24" s="14">
        <f t="shared" si="3"/>
        <v>13.541065350939999</v>
      </c>
      <c r="AZ24" s="6">
        <f t="shared" si="4"/>
        <v>104.21130608726055</v>
      </c>
      <c r="BA24" s="7">
        <f t="shared" si="5"/>
        <v>-84.890511331119995</v>
      </c>
      <c r="BC24" s="11">
        <f t="shared" si="6"/>
        <v>124.789112651228</v>
      </c>
      <c r="BD24" s="12">
        <f t="shared" si="7"/>
        <v>0.48022303590000348</v>
      </c>
      <c r="BF24" s="15">
        <f t="shared" si="8"/>
        <v>127.00284810480321</v>
      </c>
      <c r="BG24" s="16">
        <f t="shared" si="9"/>
        <v>52.754504796199996</v>
      </c>
      <c r="BI24">
        <v>63</v>
      </c>
      <c r="BJ24" t="s">
        <v>50</v>
      </c>
      <c r="BK24" s="2">
        <v>45461.844212962962</v>
      </c>
      <c r="BL24">
        <v>267</v>
      </c>
      <c r="BM24" t="s">
        <v>13</v>
      </c>
      <c r="BN24">
        <v>0</v>
      </c>
      <c r="BO24">
        <v>2.84</v>
      </c>
      <c r="BP24" s="3">
        <v>1040672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64</v>
      </c>
      <c r="B25" t="s">
        <v>51</v>
      </c>
      <c r="C25" s="2">
        <v>45461.865474537037</v>
      </c>
      <c r="D25">
        <v>104</v>
      </c>
      <c r="E25" t="s">
        <v>13</v>
      </c>
      <c r="F25">
        <v>0</v>
      </c>
      <c r="G25">
        <v>5.9550000000000001</v>
      </c>
      <c r="H25" s="3">
        <v>14298548</v>
      </c>
      <c r="I25">
        <v>37.289000000000001</v>
      </c>
      <c r="J25" t="s">
        <v>14</v>
      </c>
      <c r="K25" t="s">
        <v>14</v>
      </c>
      <c r="L25" t="s">
        <v>14</v>
      </c>
      <c r="M25" t="s">
        <v>14</v>
      </c>
      <c r="O25">
        <v>64</v>
      </c>
      <c r="P25" t="s">
        <v>51</v>
      </c>
      <c r="Q25" s="2">
        <v>45461.865474537037</v>
      </c>
      <c r="R25">
        <v>104</v>
      </c>
      <c r="S25" t="s">
        <v>13</v>
      </c>
      <c r="T25">
        <v>0</v>
      </c>
      <c r="U25">
        <v>5.9089999999999998</v>
      </c>
      <c r="V25" s="3">
        <v>105510</v>
      </c>
      <c r="W25">
        <v>30.28</v>
      </c>
      <c r="X25" t="s">
        <v>14</v>
      </c>
      <c r="Y25" t="s">
        <v>14</v>
      </c>
      <c r="Z25" t="s">
        <v>14</v>
      </c>
      <c r="AA25" t="s">
        <v>14</v>
      </c>
      <c r="AC25">
        <v>64</v>
      </c>
      <c r="AD25" t="s">
        <v>51</v>
      </c>
      <c r="AE25" s="2">
        <v>45461.865474537037</v>
      </c>
      <c r="AF25">
        <v>104</v>
      </c>
      <c r="AG25" t="s">
        <v>13</v>
      </c>
      <c r="AH25">
        <v>0</v>
      </c>
      <c r="AI25">
        <v>12.093999999999999</v>
      </c>
      <c r="AJ25" s="3">
        <v>67253</v>
      </c>
      <c r="AK25">
        <v>14.506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0">
        <v>44</v>
      </c>
      <c r="AT25" s="15">
        <f t="shared" si="0"/>
        <v>28182.217836899999</v>
      </c>
      <c r="AU25" s="16">
        <f t="shared" si="1"/>
        <v>13214.90702680373</v>
      </c>
      <c r="AW25" s="13">
        <f t="shared" si="2"/>
        <v>27115.437532793003</v>
      </c>
      <c r="AX25" s="14">
        <f t="shared" si="3"/>
        <v>12781.37217269366</v>
      </c>
      <c r="AZ25" s="6">
        <f t="shared" si="4"/>
        <v>26082.575861261997</v>
      </c>
      <c r="BA25" s="7">
        <f t="shared" si="5"/>
        <v>13682.069007450318</v>
      </c>
      <c r="BC25" s="11">
        <f t="shared" si="6"/>
        <v>25808.667798000002</v>
      </c>
      <c r="BD25" s="12">
        <f t="shared" si="7"/>
        <v>14696.578790231899</v>
      </c>
      <c r="BF25" s="15">
        <f t="shared" si="8"/>
        <v>28182.217836899999</v>
      </c>
      <c r="BG25" s="16">
        <f t="shared" si="9"/>
        <v>13214.90702680373</v>
      </c>
      <c r="BI25">
        <v>64</v>
      </c>
      <c r="BJ25" t="s">
        <v>51</v>
      </c>
      <c r="BK25" s="2">
        <v>45461.865474537037</v>
      </c>
      <c r="BL25">
        <v>104</v>
      </c>
      <c r="BM25" t="s">
        <v>13</v>
      </c>
      <c r="BN25">
        <v>0</v>
      </c>
      <c r="BO25">
        <v>2.847</v>
      </c>
      <c r="BP25" s="3">
        <v>836492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65</v>
      </c>
      <c r="B26" t="s">
        <v>52</v>
      </c>
      <c r="C26" s="2">
        <v>45461.886736111112</v>
      </c>
      <c r="D26">
        <v>293</v>
      </c>
      <c r="E26" t="s">
        <v>13</v>
      </c>
      <c r="F26">
        <v>0</v>
      </c>
      <c r="G26">
        <v>6</v>
      </c>
      <c r="H26" s="3">
        <v>112788</v>
      </c>
      <c r="I26">
        <v>0.28100000000000003</v>
      </c>
      <c r="J26" t="s">
        <v>14</v>
      </c>
      <c r="K26" t="s">
        <v>14</v>
      </c>
      <c r="L26" t="s">
        <v>14</v>
      </c>
      <c r="M26" t="s">
        <v>14</v>
      </c>
      <c r="O26">
        <v>65</v>
      </c>
      <c r="P26" t="s">
        <v>52</v>
      </c>
      <c r="Q26" s="2">
        <v>45461.886736111112</v>
      </c>
      <c r="R26">
        <v>293</v>
      </c>
      <c r="S26" t="s">
        <v>13</v>
      </c>
      <c r="T26">
        <v>0</v>
      </c>
      <c r="U26">
        <v>5.9660000000000002</v>
      </c>
      <c r="V26" s="3">
        <v>1406</v>
      </c>
      <c r="W26">
        <v>0.44900000000000001</v>
      </c>
      <c r="X26" t="s">
        <v>14</v>
      </c>
      <c r="Y26" t="s">
        <v>14</v>
      </c>
      <c r="Z26" t="s">
        <v>14</v>
      </c>
      <c r="AA26" t="s">
        <v>14</v>
      </c>
      <c r="AC26">
        <v>65</v>
      </c>
      <c r="AD26" t="s">
        <v>52</v>
      </c>
      <c r="AE26" s="2">
        <v>45461.886736111112</v>
      </c>
      <c r="AF26">
        <v>293</v>
      </c>
      <c r="AG26" t="s">
        <v>13</v>
      </c>
      <c r="AH26">
        <v>0</v>
      </c>
      <c r="AI26">
        <v>12.132</v>
      </c>
      <c r="AJ26" s="3">
        <v>41945</v>
      </c>
      <c r="AK26">
        <v>9.1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0">
        <v>44</v>
      </c>
      <c r="AT26" s="15">
        <f t="shared" si="0"/>
        <v>318.97754880577281</v>
      </c>
      <c r="AU26" s="16">
        <f t="shared" si="1"/>
        <v>8527.6138951050016</v>
      </c>
      <c r="AW26" s="13">
        <f t="shared" si="2"/>
        <v>295.24729502707044</v>
      </c>
      <c r="AX26" s="14">
        <f t="shared" si="3"/>
        <v>7987.4184320135</v>
      </c>
      <c r="AZ26" s="6">
        <f t="shared" si="4"/>
        <v>261.33166395269018</v>
      </c>
      <c r="BA26" s="7">
        <f t="shared" si="5"/>
        <v>8521.4320452019983</v>
      </c>
      <c r="BC26" s="11">
        <f t="shared" si="6"/>
        <v>312.732657347312</v>
      </c>
      <c r="BD26" s="12">
        <f t="shared" si="7"/>
        <v>9410.4054022975015</v>
      </c>
      <c r="BF26" s="15">
        <f t="shared" si="8"/>
        <v>318.97754880577281</v>
      </c>
      <c r="BG26" s="16">
        <f t="shared" si="9"/>
        <v>8527.6138951050016</v>
      </c>
      <c r="BI26">
        <v>65</v>
      </c>
      <c r="BJ26" t="s">
        <v>52</v>
      </c>
      <c r="BK26" s="2">
        <v>45461.886736111112</v>
      </c>
      <c r="BL26">
        <v>293</v>
      </c>
      <c r="BM26" t="s">
        <v>13</v>
      </c>
      <c r="BN26">
        <v>0</v>
      </c>
      <c r="BO26">
        <v>2.8580000000000001</v>
      </c>
      <c r="BP26" s="3">
        <v>805812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66</v>
      </c>
      <c r="B27" t="s">
        <v>53</v>
      </c>
      <c r="C27" s="2">
        <v>45461.907997685186</v>
      </c>
      <c r="D27">
        <v>150</v>
      </c>
      <c r="E27" t="s">
        <v>13</v>
      </c>
      <c r="F27">
        <v>0</v>
      </c>
      <c r="G27">
        <v>5.9960000000000004</v>
      </c>
      <c r="H27" s="3">
        <v>21174</v>
      </c>
      <c r="I27">
        <v>0.05</v>
      </c>
      <c r="J27" t="s">
        <v>14</v>
      </c>
      <c r="K27" t="s">
        <v>14</v>
      </c>
      <c r="L27" t="s">
        <v>14</v>
      </c>
      <c r="M27" t="s">
        <v>14</v>
      </c>
      <c r="O27">
        <v>66</v>
      </c>
      <c r="P27" t="s">
        <v>53</v>
      </c>
      <c r="Q27" s="2">
        <v>45461.907997685186</v>
      </c>
      <c r="R27">
        <v>150</v>
      </c>
      <c r="S27" t="s">
        <v>13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C27">
        <v>66</v>
      </c>
      <c r="AD27" t="s">
        <v>53</v>
      </c>
      <c r="AE27" s="2">
        <v>45461.907997685186</v>
      </c>
      <c r="AF27">
        <v>150</v>
      </c>
      <c r="AG27" t="s">
        <v>13</v>
      </c>
      <c r="AH27">
        <v>0</v>
      </c>
      <c r="AI27">
        <v>12.138</v>
      </c>
      <c r="AJ27" s="3">
        <v>25630</v>
      </c>
      <c r="AK27">
        <v>5.5730000000000004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0">
        <v>44</v>
      </c>
      <c r="AT27" s="15">
        <f t="shared" si="0"/>
        <v>56.932945905891202</v>
      </c>
      <c r="AU27" s="16">
        <f t="shared" si="1"/>
        <v>5248.9675653800005</v>
      </c>
      <c r="AW27" s="13">
        <f t="shared" si="2"/>
        <v>55.328185902431606</v>
      </c>
      <c r="AX27" s="14">
        <f t="shared" si="3"/>
        <v>4885.9168564060001</v>
      </c>
      <c r="AZ27" s="6">
        <f t="shared" si="4"/>
        <v>47.210442835250952</v>
      </c>
      <c r="BA27" s="7">
        <f t="shared" si="5"/>
        <v>5177.2569911119999</v>
      </c>
      <c r="BC27" s="11">
        <f t="shared" si="6"/>
        <v>53.305452538748007</v>
      </c>
      <c r="BD27" s="12">
        <f t="shared" si="7"/>
        <v>5932.3893239099998</v>
      </c>
      <c r="BF27" s="15">
        <f t="shared" si="8"/>
        <v>56.932945905891202</v>
      </c>
      <c r="BG27" s="16">
        <f t="shared" si="9"/>
        <v>5248.9675653800005</v>
      </c>
      <c r="BI27">
        <v>66</v>
      </c>
      <c r="BJ27" t="s">
        <v>53</v>
      </c>
      <c r="BK27" s="2">
        <v>45461.907997685186</v>
      </c>
      <c r="BL27">
        <v>150</v>
      </c>
      <c r="BM27" t="s">
        <v>13</v>
      </c>
      <c r="BN27">
        <v>0</v>
      </c>
      <c r="BO27">
        <v>2.847</v>
      </c>
      <c r="BP27" s="3">
        <v>884293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67</v>
      </c>
      <c r="B28" t="s">
        <v>54</v>
      </c>
      <c r="C28" s="2">
        <v>45461.929247685184</v>
      </c>
      <c r="D28">
        <v>130</v>
      </c>
      <c r="E28" t="s">
        <v>13</v>
      </c>
      <c r="F28">
        <v>0</v>
      </c>
      <c r="G28">
        <v>5.9969999999999999</v>
      </c>
      <c r="H28" s="3">
        <v>20733</v>
      </c>
      <c r="I28">
        <v>4.9000000000000002E-2</v>
      </c>
      <c r="J28" t="s">
        <v>14</v>
      </c>
      <c r="K28" t="s">
        <v>14</v>
      </c>
      <c r="L28" t="s">
        <v>14</v>
      </c>
      <c r="M28" t="s">
        <v>14</v>
      </c>
      <c r="O28">
        <v>67</v>
      </c>
      <c r="P28" t="s">
        <v>54</v>
      </c>
      <c r="Q28" s="2">
        <v>45461.929247685184</v>
      </c>
      <c r="R28">
        <v>130</v>
      </c>
      <c r="S28" t="s">
        <v>13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C28">
        <v>67</v>
      </c>
      <c r="AD28" t="s">
        <v>54</v>
      </c>
      <c r="AE28" s="2">
        <v>45461.929247685184</v>
      </c>
      <c r="AF28">
        <v>130</v>
      </c>
      <c r="AG28" t="s">
        <v>13</v>
      </c>
      <c r="AH28">
        <v>0</v>
      </c>
      <c r="AI28">
        <v>11.734</v>
      </c>
      <c r="AJ28">
        <v>64</v>
      </c>
      <c r="AK28">
        <v>-2.4E-2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0">
        <v>44</v>
      </c>
      <c r="AT28" s="15">
        <f t="shared" si="0"/>
        <v>55.659824214936805</v>
      </c>
      <c r="AU28" s="16">
        <f t="shared" si="1"/>
        <v>47.219755059199997</v>
      </c>
      <c r="AW28" s="13">
        <f t="shared" si="2"/>
        <v>54.168385253759908</v>
      </c>
      <c r="AX28" s="14">
        <f t="shared" si="3"/>
        <v>8.3787333990399997</v>
      </c>
      <c r="AZ28" s="6">
        <f t="shared" si="4"/>
        <v>46.176463293943939</v>
      </c>
      <c r="BA28" s="7">
        <f t="shared" si="5"/>
        <v>-90.471304529920005</v>
      </c>
      <c r="BC28" s="11">
        <f t="shared" si="6"/>
        <v>51.992634055246995</v>
      </c>
      <c r="BD28" s="12">
        <f t="shared" si="7"/>
        <v>-6.1058681855999986</v>
      </c>
      <c r="BF28" s="15">
        <f t="shared" si="8"/>
        <v>55.659824214936805</v>
      </c>
      <c r="BG28" s="16">
        <f t="shared" si="9"/>
        <v>47.219755059199997</v>
      </c>
      <c r="BI28">
        <v>67</v>
      </c>
      <c r="BJ28" t="s">
        <v>54</v>
      </c>
      <c r="BK28" s="2">
        <v>45461.929247685184</v>
      </c>
      <c r="BL28">
        <v>130</v>
      </c>
      <c r="BM28" t="s">
        <v>13</v>
      </c>
      <c r="BN28">
        <v>0</v>
      </c>
      <c r="BO28">
        <v>2.84</v>
      </c>
      <c r="BP28" s="3">
        <v>1039644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68</v>
      </c>
      <c r="B29" t="s">
        <v>55</v>
      </c>
      <c r="C29" s="2">
        <v>45461.950509259259</v>
      </c>
      <c r="D29">
        <v>174</v>
      </c>
      <c r="E29" t="s">
        <v>13</v>
      </c>
      <c r="F29">
        <v>0</v>
      </c>
      <c r="G29">
        <v>5.96</v>
      </c>
      <c r="H29" s="3">
        <v>12142174</v>
      </c>
      <c r="I29">
        <v>31.489000000000001</v>
      </c>
      <c r="J29" t="s">
        <v>14</v>
      </c>
      <c r="K29" t="s">
        <v>14</v>
      </c>
      <c r="L29" t="s">
        <v>14</v>
      </c>
      <c r="M29" t="s">
        <v>14</v>
      </c>
      <c r="O29">
        <v>68</v>
      </c>
      <c r="P29" t="s">
        <v>55</v>
      </c>
      <c r="Q29" s="2">
        <v>45461.950509259259</v>
      </c>
      <c r="R29">
        <v>174</v>
      </c>
      <c r="S29" t="s">
        <v>13</v>
      </c>
      <c r="T29">
        <v>0</v>
      </c>
      <c r="U29">
        <v>5.9139999999999997</v>
      </c>
      <c r="V29" s="3">
        <v>89560</v>
      </c>
      <c r="W29">
        <v>25.811</v>
      </c>
      <c r="X29" t="s">
        <v>14</v>
      </c>
      <c r="Y29" t="s">
        <v>14</v>
      </c>
      <c r="Z29" t="s">
        <v>14</v>
      </c>
      <c r="AA29" t="s">
        <v>14</v>
      </c>
      <c r="AC29">
        <v>68</v>
      </c>
      <c r="AD29" t="s">
        <v>55</v>
      </c>
      <c r="AE29" s="2">
        <v>45461.950509259259</v>
      </c>
      <c r="AF29">
        <v>174</v>
      </c>
      <c r="AG29" t="s">
        <v>13</v>
      </c>
      <c r="AH29">
        <v>0</v>
      </c>
      <c r="AI29">
        <v>12.093999999999999</v>
      </c>
      <c r="AJ29" s="3">
        <v>64765</v>
      </c>
      <c r="AK29">
        <v>13.978</v>
      </c>
      <c r="AL29" t="s">
        <v>14</v>
      </c>
      <c r="AM29" t="s">
        <v>14</v>
      </c>
      <c r="AN29" t="s">
        <v>14</v>
      </c>
      <c r="AO29" t="s">
        <v>14</v>
      </c>
      <c r="AQ29">
        <v>1</v>
      </c>
      <c r="AS29" s="10">
        <v>44</v>
      </c>
      <c r="AT29" s="15">
        <f t="shared" si="0"/>
        <v>23858.9251984</v>
      </c>
      <c r="AU29" s="16">
        <f t="shared" si="1"/>
        <v>12709.52553944325</v>
      </c>
      <c r="AW29" s="13">
        <f t="shared" si="2"/>
        <v>23088.302658447999</v>
      </c>
      <c r="AX29" s="14">
        <f t="shared" si="3"/>
        <v>12311.0073450415</v>
      </c>
      <c r="AZ29" s="6">
        <f t="shared" si="4"/>
        <v>22201.629144031998</v>
      </c>
      <c r="BA29" s="7">
        <f t="shared" si="5"/>
        <v>13176.181726657998</v>
      </c>
      <c r="BC29" s="11">
        <f t="shared" si="6"/>
        <v>21779.720128000001</v>
      </c>
      <c r="BD29" s="12">
        <f t="shared" si="7"/>
        <v>14093.735236297502</v>
      </c>
      <c r="BF29" s="15">
        <f t="shared" si="8"/>
        <v>23858.9251984</v>
      </c>
      <c r="BG29" s="16">
        <f t="shared" si="9"/>
        <v>12709.52553944325</v>
      </c>
      <c r="BI29">
        <v>68</v>
      </c>
      <c r="BJ29" t="s">
        <v>55</v>
      </c>
      <c r="BK29" s="2">
        <v>45461.950509259259</v>
      </c>
      <c r="BL29">
        <v>174</v>
      </c>
      <c r="BM29" t="s">
        <v>13</v>
      </c>
      <c r="BN29">
        <v>0</v>
      </c>
      <c r="BO29">
        <v>2.8519999999999999</v>
      </c>
      <c r="BP29" s="3">
        <v>760106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69</v>
      </c>
      <c r="B30" t="s">
        <v>56</v>
      </c>
      <c r="C30" s="2">
        <v>45461.971770833334</v>
      </c>
      <c r="D30">
        <v>334</v>
      </c>
      <c r="E30" t="s">
        <v>13</v>
      </c>
      <c r="F30">
        <v>0</v>
      </c>
      <c r="G30">
        <v>5.9930000000000003</v>
      </c>
      <c r="H30" s="3">
        <v>134576</v>
      </c>
      <c r="I30">
        <v>0.33500000000000002</v>
      </c>
      <c r="J30" t="s">
        <v>14</v>
      </c>
      <c r="K30" t="s">
        <v>14</v>
      </c>
      <c r="L30" t="s">
        <v>14</v>
      </c>
      <c r="M30" t="s">
        <v>14</v>
      </c>
      <c r="O30">
        <v>69</v>
      </c>
      <c r="P30" t="s">
        <v>56</v>
      </c>
      <c r="Q30" s="2">
        <v>45461.971770833334</v>
      </c>
      <c r="R30">
        <v>334</v>
      </c>
      <c r="S30" t="s">
        <v>13</v>
      </c>
      <c r="T30">
        <v>0</v>
      </c>
      <c r="U30">
        <v>5.9489999999999998</v>
      </c>
      <c r="V30" s="3">
        <v>1163</v>
      </c>
      <c r="W30">
        <v>0.378</v>
      </c>
      <c r="X30" t="s">
        <v>14</v>
      </c>
      <c r="Y30" t="s">
        <v>14</v>
      </c>
      <c r="Z30" t="s">
        <v>14</v>
      </c>
      <c r="AA30" t="s">
        <v>14</v>
      </c>
      <c r="AC30">
        <v>69</v>
      </c>
      <c r="AD30" t="s">
        <v>56</v>
      </c>
      <c r="AE30" s="2">
        <v>45461.971770833334</v>
      </c>
      <c r="AF30">
        <v>334</v>
      </c>
      <c r="AG30" t="s">
        <v>13</v>
      </c>
      <c r="AH30">
        <v>0</v>
      </c>
      <c r="AI30">
        <v>12.117000000000001</v>
      </c>
      <c r="AJ30" s="3">
        <v>42867</v>
      </c>
      <c r="AK30">
        <v>9.2989999999999995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S30" s="10">
        <v>44</v>
      </c>
      <c r="AT30" s="15">
        <f t="shared" si="0"/>
        <v>380.5844539046912</v>
      </c>
      <c r="AU30" s="16">
        <f t="shared" si="1"/>
        <v>8711.9477345977994</v>
      </c>
      <c r="AW30" s="13">
        <f t="shared" si="2"/>
        <v>352.00707639708168</v>
      </c>
      <c r="AX30" s="14">
        <f t="shared" si="3"/>
        <v>8162.4333542568611</v>
      </c>
      <c r="AZ30" s="6">
        <f t="shared" si="4"/>
        <v>312.05581224004089</v>
      </c>
      <c r="BA30" s="7">
        <f t="shared" si="5"/>
        <v>8710.0138663367179</v>
      </c>
      <c r="BC30" s="11">
        <f t="shared" si="6"/>
        <v>370.53419445324801</v>
      </c>
      <c r="BD30" s="12">
        <f t="shared" si="7"/>
        <v>9599.7079038471002</v>
      </c>
      <c r="BF30" s="15">
        <f t="shared" si="8"/>
        <v>380.5844539046912</v>
      </c>
      <c r="BG30" s="16">
        <f t="shared" si="9"/>
        <v>8711.9477345977994</v>
      </c>
      <c r="BI30">
        <v>69</v>
      </c>
      <c r="BJ30" t="s">
        <v>56</v>
      </c>
      <c r="BK30" s="2">
        <v>45461.971770833334</v>
      </c>
      <c r="BL30">
        <v>334</v>
      </c>
      <c r="BM30" t="s">
        <v>13</v>
      </c>
      <c r="BN30">
        <v>0</v>
      </c>
      <c r="BO30">
        <v>2.8519999999999999</v>
      </c>
      <c r="BP30" s="3">
        <v>792689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  <row r="31" spans="1:73" x14ac:dyDescent="0.35">
      <c r="A31">
        <v>70</v>
      </c>
      <c r="B31" t="s">
        <v>57</v>
      </c>
      <c r="C31" s="2">
        <v>45461.992997685185</v>
      </c>
      <c r="D31">
        <v>237</v>
      </c>
      <c r="E31" t="s">
        <v>13</v>
      </c>
      <c r="F31">
        <v>0</v>
      </c>
      <c r="G31">
        <v>5.9939999999999998</v>
      </c>
      <c r="H31" s="3">
        <v>121441</v>
      </c>
      <c r="I31">
        <v>0.30199999999999999</v>
      </c>
      <c r="J31" t="s">
        <v>14</v>
      </c>
      <c r="K31" t="s">
        <v>14</v>
      </c>
      <c r="L31" t="s">
        <v>14</v>
      </c>
      <c r="M31" t="s">
        <v>14</v>
      </c>
      <c r="O31">
        <v>70</v>
      </c>
      <c r="P31" t="s">
        <v>57</v>
      </c>
      <c r="Q31" s="2">
        <v>45461.992997685185</v>
      </c>
      <c r="R31">
        <v>237</v>
      </c>
      <c r="S31" t="s">
        <v>13</v>
      </c>
      <c r="T31">
        <v>0</v>
      </c>
      <c r="U31">
        <v>5.9390000000000001</v>
      </c>
      <c r="V31" s="3">
        <v>1219</v>
      </c>
      <c r="W31">
        <v>0.39400000000000002</v>
      </c>
      <c r="X31" t="s">
        <v>14</v>
      </c>
      <c r="Y31" t="s">
        <v>14</v>
      </c>
      <c r="Z31" t="s">
        <v>14</v>
      </c>
      <c r="AA31" t="s">
        <v>14</v>
      </c>
      <c r="AC31">
        <v>70</v>
      </c>
      <c r="AD31" t="s">
        <v>57</v>
      </c>
      <c r="AE31" s="2">
        <v>45461.992997685185</v>
      </c>
      <c r="AF31">
        <v>237</v>
      </c>
      <c r="AG31" t="s">
        <v>13</v>
      </c>
      <c r="AH31">
        <v>0</v>
      </c>
      <c r="AI31">
        <v>12.087</v>
      </c>
      <c r="AJ31" s="3">
        <v>71395</v>
      </c>
      <c r="AK31">
        <v>15.384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S31" s="10">
        <v>44</v>
      </c>
      <c r="AT31" s="15">
        <f t="shared" si="0"/>
        <v>343.47726072028718</v>
      </c>
      <c r="AU31" s="16">
        <f t="shared" si="1"/>
        <v>14055.601678019249</v>
      </c>
      <c r="AW31" s="13">
        <f t="shared" si="2"/>
        <v>317.80291189744719</v>
      </c>
      <c r="AX31" s="14">
        <f t="shared" si="3"/>
        <v>13563.9847796335</v>
      </c>
      <c r="AZ31" s="6">
        <f t="shared" si="4"/>
        <v>281.48567080662019</v>
      </c>
      <c r="BA31" s="7">
        <f t="shared" si="5"/>
        <v>14523.564781441999</v>
      </c>
      <c r="BC31" s="11">
        <f t="shared" si="6"/>
        <v>335.86749870946295</v>
      </c>
      <c r="BD31" s="12">
        <f t="shared" si="7"/>
        <v>15699.064137577498</v>
      </c>
      <c r="BF31" s="15">
        <f t="shared" si="8"/>
        <v>343.47726072028718</v>
      </c>
      <c r="BG31" s="16">
        <f t="shared" si="9"/>
        <v>14055.601678019249</v>
      </c>
      <c r="BI31">
        <v>70</v>
      </c>
      <c r="BJ31" t="s">
        <v>57</v>
      </c>
      <c r="BK31" s="2">
        <v>45461.992997685185</v>
      </c>
      <c r="BL31">
        <v>237</v>
      </c>
      <c r="BM31" t="s">
        <v>13</v>
      </c>
      <c r="BN31">
        <v>0</v>
      </c>
      <c r="BO31">
        <v>2.8410000000000002</v>
      </c>
      <c r="BP31" s="3">
        <v>1027778</v>
      </c>
      <c r="BQ31">
        <v>0</v>
      </c>
      <c r="BR31" t="s">
        <v>14</v>
      </c>
      <c r="BS31" t="s">
        <v>14</v>
      </c>
      <c r="BT31" t="s">
        <v>14</v>
      </c>
      <c r="BU31" t="s">
        <v>14</v>
      </c>
    </row>
    <row r="32" spans="1:73" x14ac:dyDescent="0.35">
      <c r="A32">
        <v>71</v>
      </c>
      <c r="B32" t="s">
        <v>58</v>
      </c>
      <c r="C32" s="2">
        <v>45462.014247685183</v>
      </c>
      <c r="D32">
        <v>107</v>
      </c>
      <c r="E32" t="s">
        <v>13</v>
      </c>
      <c r="F32">
        <v>0</v>
      </c>
      <c r="G32">
        <v>6.0060000000000002</v>
      </c>
      <c r="H32" s="3">
        <v>20756</v>
      </c>
      <c r="I32">
        <v>4.9000000000000002E-2</v>
      </c>
      <c r="J32" t="s">
        <v>14</v>
      </c>
      <c r="K32" t="s">
        <v>14</v>
      </c>
      <c r="L32" t="s">
        <v>14</v>
      </c>
      <c r="M32" t="s">
        <v>14</v>
      </c>
      <c r="O32">
        <v>71</v>
      </c>
      <c r="P32" t="s">
        <v>58</v>
      </c>
      <c r="Q32" s="2">
        <v>45462.014247685183</v>
      </c>
      <c r="R32">
        <v>107</v>
      </c>
      <c r="S32" t="s">
        <v>13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71</v>
      </c>
      <c r="AD32" t="s">
        <v>58</v>
      </c>
      <c r="AE32" s="2">
        <v>45462.014247685183</v>
      </c>
      <c r="AF32">
        <v>107</v>
      </c>
      <c r="AG32" t="s">
        <v>13</v>
      </c>
      <c r="AH32">
        <v>0</v>
      </c>
      <c r="AI32">
        <v>12.254</v>
      </c>
      <c r="AJ32">
        <v>74</v>
      </c>
      <c r="AK32">
        <v>-2.1999999999999999E-2</v>
      </c>
      <c r="AL32" t="s">
        <v>14</v>
      </c>
      <c r="AM32" t="s">
        <v>14</v>
      </c>
      <c r="AN32" t="s">
        <v>14</v>
      </c>
      <c r="AO32" t="s">
        <v>14</v>
      </c>
      <c r="AQ32">
        <v>1</v>
      </c>
      <c r="AS32" s="10">
        <v>44</v>
      </c>
      <c r="AT32" s="15">
        <f t="shared" si="0"/>
        <v>55.726225628403199</v>
      </c>
      <c r="AU32" s="16">
        <f t="shared" si="1"/>
        <v>49.269672535200002</v>
      </c>
      <c r="AW32" s="13">
        <f t="shared" si="2"/>
        <v>54.228874885297607</v>
      </c>
      <c r="AX32" s="14">
        <f t="shared" si="3"/>
        <v>10.29071096024</v>
      </c>
      <c r="AZ32" s="6">
        <f t="shared" si="4"/>
        <v>46.230390438890559</v>
      </c>
      <c r="BA32" s="7">
        <f t="shared" si="5"/>
        <v>-88.404339747519998</v>
      </c>
      <c r="BC32" s="11">
        <f t="shared" si="6"/>
        <v>52.061118207728001</v>
      </c>
      <c r="BD32" s="12">
        <f t="shared" si="7"/>
        <v>-3.6664976035999963</v>
      </c>
      <c r="BF32" s="15">
        <f t="shared" si="8"/>
        <v>55.726225628403199</v>
      </c>
      <c r="BG32" s="16">
        <f t="shared" si="9"/>
        <v>49.269672535200002</v>
      </c>
      <c r="BI32">
        <v>71</v>
      </c>
      <c r="BJ32" t="s">
        <v>58</v>
      </c>
      <c r="BK32" s="2">
        <v>45462.014247685183</v>
      </c>
      <c r="BL32">
        <v>107</v>
      </c>
      <c r="BM32" t="s">
        <v>13</v>
      </c>
      <c r="BN32">
        <v>0</v>
      </c>
      <c r="BO32">
        <v>2.8559999999999999</v>
      </c>
      <c r="BP32" s="3">
        <v>868744</v>
      </c>
      <c r="BQ32">
        <v>0</v>
      </c>
      <c r="BR32" t="s">
        <v>14</v>
      </c>
      <c r="BS32" t="s">
        <v>14</v>
      </c>
      <c r="BT32" t="s">
        <v>14</v>
      </c>
      <c r="BU32" t="s">
        <v>14</v>
      </c>
    </row>
    <row r="33" spans="1:73" x14ac:dyDescent="0.35">
      <c r="A33">
        <v>72</v>
      </c>
      <c r="B33" t="s">
        <v>59</v>
      </c>
      <c r="C33" s="2">
        <v>45462.035520833335</v>
      </c>
      <c r="D33">
        <v>324</v>
      </c>
      <c r="E33" t="s">
        <v>13</v>
      </c>
      <c r="F33">
        <v>0</v>
      </c>
      <c r="G33">
        <v>6.0049999999999999</v>
      </c>
      <c r="H33" s="3">
        <v>4484</v>
      </c>
      <c r="I33">
        <v>8.0000000000000002E-3</v>
      </c>
      <c r="J33" t="s">
        <v>14</v>
      </c>
      <c r="K33" t="s">
        <v>14</v>
      </c>
      <c r="L33" t="s">
        <v>14</v>
      </c>
      <c r="M33" t="s">
        <v>14</v>
      </c>
      <c r="O33">
        <v>72</v>
      </c>
      <c r="P33" t="s">
        <v>59</v>
      </c>
      <c r="Q33" s="2">
        <v>45462.035520833335</v>
      </c>
      <c r="R33">
        <v>324</v>
      </c>
      <c r="S33" t="s">
        <v>13</v>
      </c>
      <c r="T33">
        <v>0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C33">
        <v>72</v>
      </c>
      <c r="AD33" t="s">
        <v>59</v>
      </c>
      <c r="AE33" s="2">
        <v>45462.035520833335</v>
      </c>
      <c r="AF33">
        <v>324</v>
      </c>
      <c r="AG33" t="s">
        <v>13</v>
      </c>
      <c r="AH33">
        <v>0</v>
      </c>
      <c r="AI33">
        <v>12.092000000000001</v>
      </c>
      <c r="AJ33" s="3">
        <v>73967</v>
      </c>
      <c r="AK33">
        <v>15.927</v>
      </c>
      <c r="AL33" t="s">
        <v>14</v>
      </c>
      <c r="AM33" t="s">
        <v>14</v>
      </c>
      <c r="AN33" t="s">
        <v>14</v>
      </c>
      <c r="AO33" t="s">
        <v>14</v>
      </c>
      <c r="AQ33">
        <v>1</v>
      </c>
      <c r="AS33" s="10">
        <v>44</v>
      </c>
      <c r="AT33" s="15">
        <f t="shared" si="0"/>
        <v>8.3371234678399997</v>
      </c>
      <c r="AU33" s="16">
        <f t="shared" si="1"/>
        <v>14577.22115635133</v>
      </c>
      <c r="AW33" s="13">
        <f t="shared" si="2"/>
        <v>9.2621744647999993</v>
      </c>
      <c r="AX33" s="14">
        <f t="shared" si="3"/>
        <v>14049.672036132861</v>
      </c>
      <c r="AZ33" s="6">
        <f t="shared" si="4"/>
        <v>4.8601305968000004</v>
      </c>
      <c r="BA33" s="7">
        <f t="shared" si="5"/>
        <v>15045.65599188872</v>
      </c>
      <c r="BC33" s="11">
        <f t="shared" si="6"/>
        <v>2.2111182400000011</v>
      </c>
      <c r="BD33" s="12">
        <f t="shared" si="7"/>
        <v>16320.857211059898</v>
      </c>
      <c r="BF33" s="15">
        <f t="shared" si="8"/>
        <v>8.3371234678399997</v>
      </c>
      <c r="BG33" s="16">
        <f t="shared" si="9"/>
        <v>14577.22115635133</v>
      </c>
      <c r="BI33">
        <v>72</v>
      </c>
      <c r="BJ33" t="s">
        <v>59</v>
      </c>
      <c r="BK33" s="2">
        <v>45462.035520833335</v>
      </c>
      <c r="BL33">
        <v>324</v>
      </c>
      <c r="BM33" t="s">
        <v>13</v>
      </c>
      <c r="BN33">
        <v>0</v>
      </c>
      <c r="BO33">
        <v>2.8479999999999999</v>
      </c>
      <c r="BP33" s="3">
        <v>860397</v>
      </c>
      <c r="BQ33">
        <v>0</v>
      </c>
      <c r="BR33" t="s">
        <v>14</v>
      </c>
      <c r="BS33" t="s">
        <v>14</v>
      </c>
      <c r="BT33" t="s">
        <v>14</v>
      </c>
      <c r="BU33" t="s">
        <v>14</v>
      </c>
    </row>
    <row r="34" spans="1:73" x14ac:dyDescent="0.35">
      <c r="A34">
        <v>73</v>
      </c>
      <c r="B34" t="s">
        <v>60</v>
      </c>
      <c r="C34" s="2">
        <v>45462.056759259256</v>
      </c>
      <c r="D34">
        <v>216</v>
      </c>
      <c r="E34" t="s">
        <v>13</v>
      </c>
      <c r="F34">
        <v>0</v>
      </c>
      <c r="G34">
        <v>5.9889999999999999</v>
      </c>
      <c r="H34" s="3">
        <v>1324752</v>
      </c>
      <c r="I34">
        <v>3.3420000000000001</v>
      </c>
      <c r="J34" t="s">
        <v>14</v>
      </c>
      <c r="K34" t="s">
        <v>14</v>
      </c>
      <c r="L34" t="s">
        <v>14</v>
      </c>
      <c r="M34" t="s">
        <v>14</v>
      </c>
      <c r="O34">
        <v>73</v>
      </c>
      <c r="P34" t="s">
        <v>60</v>
      </c>
      <c r="Q34" s="2">
        <v>45462.056759259256</v>
      </c>
      <c r="R34">
        <v>216</v>
      </c>
      <c r="S34" t="s">
        <v>13</v>
      </c>
      <c r="T34">
        <v>0</v>
      </c>
      <c r="U34">
        <v>5.94</v>
      </c>
      <c r="V34" s="3">
        <v>10485</v>
      </c>
      <c r="W34">
        <v>3.1160000000000001</v>
      </c>
      <c r="X34" t="s">
        <v>14</v>
      </c>
      <c r="Y34" t="s">
        <v>14</v>
      </c>
      <c r="Z34" t="s">
        <v>14</v>
      </c>
      <c r="AA34" t="s">
        <v>14</v>
      </c>
      <c r="AC34">
        <v>73</v>
      </c>
      <c r="AD34" t="s">
        <v>60</v>
      </c>
      <c r="AE34" s="2">
        <v>45462.056759259256</v>
      </c>
      <c r="AF34">
        <v>216</v>
      </c>
      <c r="AG34" t="s">
        <v>13</v>
      </c>
      <c r="AH34">
        <v>0</v>
      </c>
      <c r="AI34">
        <v>12.119</v>
      </c>
      <c r="AJ34" s="3">
        <v>47404</v>
      </c>
      <c r="AK34">
        <v>10.273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S34" s="10">
        <v>44</v>
      </c>
      <c r="AT34" s="15">
        <f t="shared" si="0"/>
        <v>2985.0627352586748</v>
      </c>
      <c r="AU34" s="16">
        <f t="shared" si="1"/>
        <v>9174.7464446395188</v>
      </c>
      <c r="AW34" s="13">
        <f t="shared" si="2"/>
        <v>2972.2476000342504</v>
      </c>
      <c r="AX34" s="14">
        <f t="shared" si="3"/>
        <v>9023.2483163478391</v>
      </c>
      <c r="AZ34" s="6">
        <f t="shared" si="4"/>
        <v>2815.5129553395</v>
      </c>
      <c r="BA34" s="7">
        <f t="shared" si="5"/>
        <v>9637.3598072076802</v>
      </c>
      <c r="BC34" s="11">
        <f t="shared" si="6"/>
        <v>2691.4764777760256</v>
      </c>
      <c r="BD34" s="12">
        <f t="shared" si="7"/>
        <v>9873.0628060656018</v>
      </c>
      <c r="BF34" s="15">
        <f t="shared" si="8"/>
        <v>2985.0627352586748</v>
      </c>
      <c r="BG34" s="16">
        <f t="shared" si="9"/>
        <v>9174.7464446395188</v>
      </c>
      <c r="BI34">
        <v>73</v>
      </c>
      <c r="BJ34" t="s">
        <v>60</v>
      </c>
      <c r="BK34" s="2">
        <v>45462.056759259256</v>
      </c>
      <c r="BL34">
        <v>216</v>
      </c>
      <c r="BM34" t="s">
        <v>13</v>
      </c>
      <c r="BN34">
        <v>0</v>
      </c>
      <c r="BO34">
        <v>2.8460000000000001</v>
      </c>
      <c r="BP34" s="3">
        <v>877138</v>
      </c>
      <c r="BQ34">
        <v>0</v>
      </c>
      <c r="BR34" t="s">
        <v>14</v>
      </c>
      <c r="BS34" t="s">
        <v>14</v>
      </c>
      <c r="BT34" t="s">
        <v>14</v>
      </c>
      <c r="BU34" t="s">
        <v>14</v>
      </c>
    </row>
    <row r="35" spans="1:73" x14ac:dyDescent="0.35">
      <c r="A35">
        <v>74</v>
      </c>
      <c r="B35" t="s">
        <v>61</v>
      </c>
      <c r="C35" s="2">
        <v>45462.078020833331</v>
      </c>
      <c r="D35">
        <v>204</v>
      </c>
      <c r="E35" t="s">
        <v>13</v>
      </c>
      <c r="F35">
        <v>0</v>
      </c>
      <c r="G35">
        <v>5.9889999999999999</v>
      </c>
      <c r="H35" s="3">
        <v>1432561</v>
      </c>
      <c r="I35">
        <v>3.6160000000000001</v>
      </c>
      <c r="J35" t="s">
        <v>14</v>
      </c>
      <c r="K35" t="s">
        <v>14</v>
      </c>
      <c r="L35" t="s">
        <v>14</v>
      </c>
      <c r="M35" t="s">
        <v>14</v>
      </c>
      <c r="O35">
        <v>74</v>
      </c>
      <c r="P35" t="s">
        <v>61</v>
      </c>
      <c r="Q35" s="2">
        <v>45462.078020833331</v>
      </c>
      <c r="R35">
        <v>204</v>
      </c>
      <c r="S35" t="s">
        <v>13</v>
      </c>
      <c r="T35">
        <v>0</v>
      </c>
      <c r="U35">
        <v>5.9390000000000001</v>
      </c>
      <c r="V35" s="3">
        <v>12322</v>
      </c>
      <c r="W35">
        <v>3.6539999999999999</v>
      </c>
      <c r="X35" t="s">
        <v>14</v>
      </c>
      <c r="Y35" t="s">
        <v>14</v>
      </c>
      <c r="Z35" t="s">
        <v>14</v>
      </c>
      <c r="AA35" t="s">
        <v>14</v>
      </c>
      <c r="AC35">
        <v>74</v>
      </c>
      <c r="AD35" t="s">
        <v>61</v>
      </c>
      <c r="AE35" s="2">
        <v>45462.078020833331</v>
      </c>
      <c r="AF35">
        <v>204</v>
      </c>
      <c r="AG35" t="s">
        <v>13</v>
      </c>
      <c r="AH35">
        <v>0</v>
      </c>
      <c r="AI35">
        <v>12.116</v>
      </c>
      <c r="AJ35" s="3">
        <v>45497</v>
      </c>
      <c r="AK35">
        <v>9.8640000000000008</v>
      </c>
      <c r="AL35" t="s">
        <v>14</v>
      </c>
      <c r="AM35" t="s">
        <v>14</v>
      </c>
      <c r="AN35" t="s">
        <v>14</v>
      </c>
      <c r="AO35" t="s">
        <v>14</v>
      </c>
      <c r="AQ35">
        <v>1</v>
      </c>
      <c r="AS35" s="10">
        <v>44</v>
      </c>
      <c r="AT35" s="15">
        <f t="shared" si="0"/>
        <v>3214.2543906839301</v>
      </c>
      <c r="AU35" s="16">
        <f t="shared" si="1"/>
        <v>8785.5895524737298</v>
      </c>
      <c r="AW35" s="13">
        <f t="shared" si="2"/>
        <v>3442.4135381021201</v>
      </c>
      <c r="AX35" s="14">
        <f t="shared" si="3"/>
        <v>8661.5105738336606</v>
      </c>
      <c r="AZ35" s="6">
        <f t="shared" si="4"/>
        <v>3268.6237019640803</v>
      </c>
      <c r="BA35" s="7">
        <f t="shared" si="5"/>
        <v>9247.7040867303203</v>
      </c>
      <c r="BC35" s="11">
        <f t="shared" si="6"/>
        <v>2895.0968430517896</v>
      </c>
      <c r="BD35" s="12">
        <f t="shared" si="7"/>
        <v>9407.9448403319002</v>
      </c>
      <c r="BF35" s="15">
        <f t="shared" si="8"/>
        <v>3214.2543906839301</v>
      </c>
      <c r="BG35" s="16">
        <f t="shared" si="9"/>
        <v>8785.5895524737298</v>
      </c>
      <c r="BI35">
        <v>74</v>
      </c>
      <c r="BJ35" t="s">
        <v>61</v>
      </c>
      <c r="BK35" s="2">
        <v>45462.078020833331</v>
      </c>
      <c r="BL35">
        <v>204</v>
      </c>
      <c r="BM35" t="s">
        <v>13</v>
      </c>
      <c r="BN35">
        <v>0</v>
      </c>
      <c r="BO35">
        <v>2.8450000000000002</v>
      </c>
      <c r="BP35" s="3">
        <v>881452</v>
      </c>
      <c r="BQ35">
        <v>0</v>
      </c>
      <c r="BR35" t="s">
        <v>14</v>
      </c>
      <c r="BS35" t="s">
        <v>14</v>
      </c>
      <c r="BT35" t="s">
        <v>14</v>
      </c>
      <c r="BU35" t="s">
        <v>14</v>
      </c>
    </row>
    <row r="36" spans="1:73" x14ac:dyDescent="0.35">
      <c r="A36">
        <v>75</v>
      </c>
      <c r="B36" t="s">
        <v>62</v>
      </c>
      <c r="C36" s="2">
        <v>45462.099282407406</v>
      </c>
      <c r="D36">
        <v>68</v>
      </c>
      <c r="E36" t="s">
        <v>13</v>
      </c>
      <c r="F36">
        <v>0</v>
      </c>
      <c r="G36">
        <v>5.9969999999999999</v>
      </c>
      <c r="H36" s="3">
        <v>21533</v>
      </c>
      <c r="I36">
        <v>5.0999999999999997E-2</v>
      </c>
      <c r="J36" t="s">
        <v>14</v>
      </c>
      <c r="K36" t="s">
        <v>14</v>
      </c>
      <c r="L36" t="s">
        <v>14</v>
      </c>
      <c r="M36" t="s">
        <v>14</v>
      </c>
      <c r="O36">
        <v>75</v>
      </c>
      <c r="P36" t="s">
        <v>62</v>
      </c>
      <c r="Q36" s="2">
        <v>45462.099282407406</v>
      </c>
      <c r="R36">
        <v>68</v>
      </c>
      <c r="S36" t="s">
        <v>13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C36">
        <v>75</v>
      </c>
      <c r="AD36" t="s">
        <v>62</v>
      </c>
      <c r="AE36" s="2">
        <v>45462.099282407406</v>
      </c>
      <c r="AF36">
        <v>68</v>
      </c>
      <c r="AG36" t="s">
        <v>13</v>
      </c>
      <c r="AH36">
        <v>0</v>
      </c>
      <c r="AI36">
        <v>12.147</v>
      </c>
      <c r="AJ36" s="3">
        <v>22580</v>
      </c>
      <c r="AK36">
        <v>4.91</v>
      </c>
      <c r="AL36" t="s">
        <v>14</v>
      </c>
      <c r="AM36" t="s">
        <v>14</v>
      </c>
      <c r="AN36" t="s">
        <v>14</v>
      </c>
      <c r="AO36" t="s">
        <v>14</v>
      </c>
      <c r="AQ36">
        <v>1</v>
      </c>
      <c r="AS36" s="10">
        <v>44</v>
      </c>
      <c r="AT36" s="15">
        <f t="shared" si="0"/>
        <v>57.969259078296808</v>
      </c>
      <c r="AU36" s="16">
        <f t="shared" si="1"/>
        <v>4632.5105872800004</v>
      </c>
      <c r="AW36" s="13">
        <f t="shared" si="2"/>
        <v>56.272297286239912</v>
      </c>
      <c r="AX36" s="14">
        <f t="shared" si="3"/>
        <v>4305.1477349360002</v>
      </c>
      <c r="AZ36" s="6">
        <f t="shared" si="4"/>
        <v>48.052140011031938</v>
      </c>
      <c r="BA36" s="7">
        <f t="shared" si="5"/>
        <v>4550.5744646720004</v>
      </c>
      <c r="BC36" s="11">
        <f t="shared" si="6"/>
        <v>54.373711269646989</v>
      </c>
      <c r="BD36" s="12">
        <f t="shared" si="7"/>
        <v>5255.2544959599991</v>
      </c>
      <c r="BF36" s="15">
        <f t="shared" si="8"/>
        <v>57.969259078296808</v>
      </c>
      <c r="BG36" s="16">
        <f t="shared" si="9"/>
        <v>4632.5105872800004</v>
      </c>
      <c r="BI36">
        <v>75</v>
      </c>
      <c r="BJ36" t="s">
        <v>62</v>
      </c>
      <c r="BK36" s="2">
        <v>45462.099282407406</v>
      </c>
      <c r="BL36">
        <v>68</v>
      </c>
      <c r="BM36" t="s">
        <v>13</v>
      </c>
      <c r="BN36">
        <v>0</v>
      </c>
      <c r="BO36">
        <v>2.8479999999999999</v>
      </c>
      <c r="BP36" s="3">
        <v>897726</v>
      </c>
      <c r="BQ36">
        <v>0</v>
      </c>
      <c r="BR36" t="s">
        <v>14</v>
      </c>
      <c r="BS36" t="s">
        <v>14</v>
      </c>
      <c r="BT36" t="s">
        <v>14</v>
      </c>
      <c r="BU36" t="s">
        <v>14</v>
      </c>
    </row>
    <row r="37" spans="1:73" x14ac:dyDescent="0.35">
      <c r="A37">
        <v>76</v>
      </c>
      <c r="B37" t="s">
        <v>63</v>
      </c>
      <c r="C37" s="2">
        <v>45462.120555555557</v>
      </c>
      <c r="D37">
        <v>393</v>
      </c>
      <c r="E37" t="s">
        <v>13</v>
      </c>
      <c r="F37">
        <v>0</v>
      </c>
      <c r="G37">
        <v>5.9939999999999998</v>
      </c>
      <c r="H37" s="3">
        <v>124056</v>
      </c>
      <c r="I37">
        <v>0.309</v>
      </c>
      <c r="J37" t="s">
        <v>14</v>
      </c>
      <c r="K37" t="s">
        <v>14</v>
      </c>
      <c r="L37" t="s">
        <v>14</v>
      </c>
      <c r="M37" t="s">
        <v>14</v>
      </c>
      <c r="O37">
        <v>76</v>
      </c>
      <c r="P37" t="s">
        <v>63</v>
      </c>
      <c r="Q37" s="2">
        <v>45462.120555555557</v>
      </c>
      <c r="R37">
        <v>393</v>
      </c>
      <c r="S37" t="s">
        <v>13</v>
      </c>
      <c r="T37">
        <v>0</v>
      </c>
      <c r="U37">
        <v>5.9349999999999996</v>
      </c>
      <c r="V37" s="3">
        <v>1044</v>
      </c>
      <c r="W37">
        <v>0.34300000000000003</v>
      </c>
      <c r="X37" t="s">
        <v>14</v>
      </c>
      <c r="Y37" t="s">
        <v>14</v>
      </c>
      <c r="Z37" t="s">
        <v>14</v>
      </c>
      <c r="AA37" t="s">
        <v>14</v>
      </c>
      <c r="AC37">
        <v>76</v>
      </c>
      <c r="AD37" t="s">
        <v>63</v>
      </c>
      <c r="AE37" s="2">
        <v>45462.120555555557</v>
      </c>
      <c r="AF37">
        <v>393</v>
      </c>
      <c r="AG37" t="s">
        <v>13</v>
      </c>
      <c r="AH37">
        <v>0</v>
      </c>
      <c r="AI37">
        <v>12.087</v>
      </c>
      <c r="AJ37" s="3">
        <v>71631</v>
      </c>
      <c r="AK37">
        <v>15.433999999999999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S37" s="10">
        <v>44</v>
      </c>
      <c r="AT37" s="15">
        <f t="shared" si="0"/>
        <v>350.87274343992317</v>
      </c>
      <c r="AU37" s="16">
        <f t="shared" si="1"/>
        <v>14103.47736613117</v>
      </c>
      <c r="AW37" s="13">
        <f t="shared" si="2"/>
        <v>324.6158221616576</v>
      </c>
      <c r="AX37" s="14">
        <f t="shared" si="3"/>
        <v>13608.559137382141</v>
      </c>
      <c r="AZ37" s="6">
        <f t="shared" si="4"/>
        <v>287.57398616790653</v>
      </c>
      <c r="BA37" s="7">
        <f t="shared" si="5"/>
        <v>14571.484575891278</v>
      </c>
      <c r="BC37" s="11">
        <f t="shared" si="6"/>
        <v>342.812549678528</v>
      </c>
      <c r="BD37" s="12">
        <f t="shared" si="7"/>
        <v>15756.140793415099</v>
      </c>
      <c r="BF37" s="15">
        <f t="shared" si="8"/>
        <v>350.87274343992317</v>
      </c>
      <c r="BG37" s="16">
        <f t="shared" si="9"/>
        <v>14103.47736613117</v>
      </c>
      <c r="BI37">
        <v>76</v>
      </c>
      <c r="BJ37" t="s">
        <v>63</v>
      </c>
      <c r="BK37" s="2">
        <v>45462.120555555557</v>
      </c>
      <c r="BL37">
        <v>393</v>
      </c>
      <c r="BM37" t="s">
        <v>13</v>
      </c>
      <c r="BN37">
        <v>0</v>
      </c>
      <c r="BO37">
        <v>2.847</v>
      </c>
      <c r="BP37" s="3">
        <v>887588</v>
      </c>
      <c r="BQ37">
        <v>0</v>
      </c>
      <c r="BR37" t="s">
        <v>14</v>
      </c>
      <c r="BS37" t="s">
        <v>14</v>
      </c>
      <c r="BT37" t="s">
        <v>14</v>
      </c>
      <c r="BU37" t="s">
        <v>14</v>
      </c>
    </row>
    <row r="38" spans="1:73" x14ac:dyDescent="0.35">
      <c r="A38">
        <v>77</v>
      </c>
      <c r="B38" t="s">
        <v>64</v>
      </c>
      <c r="C38" s="2">
        <v>45462.141759259262</v>
      </c>
      <c r="D38">
        <v>339</v>
      </c>
      <c r="E38" t="s">
        <v>13</v>
      </c>
      <c r="F38">
        <v>0</v>
      </c>
      <c r="G38">
        <v>5.9909999999999997</v>
      </c>
      <c r="H38" s="3">
        <v>574554</v>
      </c>
      <c r="I38">
        <v>1.4450000000000001</v>
      </c>
      <c r="J38" t="s">
        <v>14</v>
      </c>
      <c r="K38" t="s">
        <v>14</v>
      </c>
      <c r="L38" t="s">
        <v>14</v>
      </c>
      <c r="M38" t="s">
        <v>14</v>
      </c>
      <c r="O38">
        <v>77</v>
      </c>
      <c r="P38" t="s">
        <v>64</v>
      </c>
      <c r="Q38" s="2">
        <v>45462.141759259262</v>
      </c>
      <c r="R38">
        <v>339</v>
      </c>
      <c r="S38" t="s">
        <v>13</v>
      </c>
      <c r="T38">
        <v>0</v>
      </c>
      <c r="U38">
        <v>5.9420000000000002</v>
      </c>
      <c r="V38" s="3">
        <v>4785</v>
      </c>
      <c r="W38">
        <v>1.4430000000000001</v>
      </c>
      <c r="X38" t="s">
        <v>14</v>
      </c>
      <c r="Y38" t="s">
        <v>14</v>
      </c>
      <c r="Z38" t="s">
        <v>14</v>
      </c>
      <c r="AA38" t="s">
        <v>14</v>
      </c>
      <c r="AC38">
        <v>77</v>
      </c>
      <c r="AD38" t="s">
        <v>64</v>
      </c>
      <c r="AE38" s="2">
        <v>45462.141759259262</v>
      </c>
      <c r="AF38">
        <v>339</v>
      </c>
      <c r="AG38" t="s">
        <v>13</v>
      </c>
      <c r="AH38">
        <v>0</v>
      </c>
      <c r="AI38">
        <v>12.106999999999999</v>
      </c>
      <c r="AJ38" s="3">
        <v>53102</v>
      </c>
      <c r="AK38">
        <v>11.493</v>
      </c>
      <c r="AL38" t="s">
        <v>14</v>
      </c>
      <c r="AM38" t="s">
        <v>14</v>
      </c>
      <c r="AN38" t="s">
        <v>14</v>
      </c>
      <c r="AO38" t="s">
        <v>14</v>
      </c>
      <c r="AQ38">
        <v>1</v>
      </c>
      <c r="AS38" s="10">
        <v>44</v>
      </c>
      <c r="AT38" s="15">
        <f t="shared" si="0"/>
        <v>1386.2225257467207</v>
      </c>
      <c r="AU38" s="16">
        <f t="shared" si="1"/>
        <v>10336.48226763188</v>
      </c>
      <c r="AW38" s="13">
        <f t="shared" si="2"/>
        <v>1473.6281130610557</v>
      </c>
      <c r="AX38" s="14">
        <f t="shared" si="3"/>
        <v>10103.39408771096</v>
      </c>
      <c r="AZ38" s="6">
        <f t="shared" si="4"/>
        <v>1319.9955474453052</v>
      </c>
      <c r="BA38" s="7">
        <f t="shared" si="5"/>
        <v>10800.521532249919</v>
      </c>
      <c r="BC38" s="11">
        <f t="shared" si="6"/>
        <v>1262.5946712401624</v>
      </c>
      <c r="BD38" s="12">
        <f t="shared" si="7"/>
        <v>11261.034663676401</v>
      </c>
      <c r="BF38" s="15">
        <f t="shared" si="8"/>
        <v>1386.2225257467207</v>
      </c>
      <c r="BG38" s="16">
        <f t="shared" si="9"/>
        <v>10336.48226763188</v>
      </c>
      <c r="BI38">
        <v>77</v>
      </c>
      <c r="BJ38" t="s">
        <v>64</v>
      </c>
      <c r="BK38" s="2">
        <v>45462.141759259262</v>
      </c>
      <c r="BL38">
        <v>339</v>
      </c>
      <c r="BM38" t="s">
        <v>13</v>
      </c>
      <c r="BN38">
        <v>0</v>
      </c>
      <c r="BO38">
        <v>2.8340000000000001</v>
      </c>
      <c r="BP38" s="3">
        <v>1099359</v>
      </c>
      <c r="BQ38">
        <v>0</v>
      </c>
      <c r="BR38" t="s">
        <v>14</v>
      </c>
      <c r="BS38" t="s">
        <v>14</v>
      </c>
      <c r="BT38" t="s">
        <v>14</v>
      </c>
      <c r="BU38" t="s">
        <v>14</v>
      </c>
    </row>
    <row r="39" spans="1:73" x14ac:dyDescent="0.35">
      <c r="A39">
        <v>78</v>
      </c>
      <c r="B39" t="s">
        <v>65</v>
      </c>
      <c r="C39" s="2">
        <v>45462.162974537037</v>
      </c>
      <c r="D39" t="s">
        <v>66</v>
      </c>
      <c r="E39" t="s">
        <v>13</v>
      </c>
      <c r="F39">
        <v>0</v>
      </c>
      <c r="G39">
        <v>6.0049999999999999</v>
      </c>
      <c r="H39" s="3">
        <v>30133</v>
      </c>
      <c r="I39">
        <v>7.1999999999999995E-2</v>
      </c>
      <c r="J39" t="s">
        <v>14</v>
      </c>
      <c r="K39" t="s">
        <v>14</v>
      </c>
      <c r="L39" t="s">
        <v>14</v>
      </c>
      <c r="M39" t="s">
        <v>14</v>
      </c>
      <c r="O39">
        <v>78</v>
      </c>
      <c r="P39" t="s">
        <v>65</v>
      </c>
      <c r="Q39" s="2">
        <v>45462.162974537037</v>
      </c>
      <c r="R39" t="s">
        <v>66</v>
      </c>
      <c r="S39" t="s">
        <v>13</v>
      </c>
      <c r="T39">
        <v>0</v>
      </c>
      <c r="U39">
        <v>5.9660000000000002</v>
      </c>
      <c r="V39">
        <v>378</v>
      </c>
      <c r="W39">
        <v>0.14699999999999999</v>
      </c>
      <c r="X39" t="s">
        <v>14</v>
      </c>
      <c r="Y39" t="s">
        <v>14</v>
      </c>
      <c r="Z39" t="s">
        <v>14</v>
      </c>
      <c r="AA39" t="s">
        <v>14</v>
      </c>
      <c r="AC39">
        <v>78</v>
      </c>
      <c r="AD39" t="s">
        <v>65</v>
      </c>
      <c r="AE39" s="2">
        <v>45462.162974537037</v>
      </c>
      <c r="AF39" t="s">
        <v>66</v>
      </c>
      <c r="AG39" t="s">
        <v>13</v>
      </c>
      <c r="AH39">
        <v>0</v>
      </c>
      <c r="AI39">
        <v>12.170999999999999</v>
      </c>
      <c r="AJ39" s="3">
        <v>10991</v>
      </c>
      <c r="AK39">
        <v>2.379</v>
      </c>
      <c r="AL39" t="s">
        <v>14</v>
      </c>
      <c r="AM39" t="s">
        <v>14</v>
      </c>
      <c r="AN39" t="s">
        <v>14</v>
      </c>
      <c r="AO39" t="s">
        <v>14</v>
      </c>
      <c r="AQ39">
        <v>3</v>
      </c>
      <c r="AR39" t="s">
        <v>68</v>
      </c>
      <c r="AS39" s="10">
        <v>44</v>
      </c>
      <c r="AT39" s="15">
        <f t="shared" si="0"/>
        <v>82.772337267416816</v>
      </c>
      <c r="AU39" s="16">
        <f t="shared" si="1"/>
        <v>2280.0310355561996</v>
      </c>
      <c r="AW39" s="13">
        <f t="shared" si="2"/>
        <v>78.879578079399906</v>
      </c>
      <c r="AX39" s="14">
        <f t="shared" si="3"/>
        <v>2095.6569581629401</v>
      </c>
      <c r="AZ39" s="6">
        <f t="shared" si="4"/>
        <v>68.209153866127934</v>
      </c>
      <c r="BA39" s="7">
        <f t="shared" si="5"/>
        <v>2165.05683089288</v>
      </c>
      <c r="BC39" s="11">
        <f t="shared" si="6"/>
        <v>79.842806644447009</v>
      </c>
      <c r="BD39" s="12">
        <f t="shared" si="7"/>
        <v>2604.9861708559001</v>
      </c>
      <c r="BF39" s="15">
        <f t="shared" si="8"/>
        <v>82.772337267416816</v>
      </c>
      <c r="BG39" s="16">
        <f t="shared" si="9"/>
        <v>2280.0310355561996</v>
      </c>
      <c r="BI39">
        <v>78</v>
      </c>
      <c r="BJ39" t="s">
        <v>65</v>
      </c>
      <c r="BK39" s="2">
        <v>45462.162974537037</v>
      </c>
      <c r="BL39" t="s">
        <v>66</v>
      </c>
      <c r="BM39" t="s">
        <v>13</v>
      </c>
      <c r="BN39">
        <v>0</v>
      </c>
      <c r="BO39">
        <v>2.8</v>
      </c>
      <c r="BP39" s="3">
        <v>2126447</v>
      </c>
      <c r="BQ39">
        <v>0</v>
      </c>
      <c r="BR39" t="s">
        <v>14</v>
      </c>
      <c r="BS39" t="s">
        <v>14</v>
      </c>
      <c r="BT39" t="s">
        <v>14</v>
      </c>
      <c r="BU39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Iannucci, Frances</cp:lastModifiedBy>
  <dcterms:created xsi:type="dcterms:W3CDTF">2020-10-28T13:32:09Z</dcterms:created>
  <dcterms:modified xsi:type="dcterms:W3CDTF">2024-06-20T18:09:51Z</dcterms:modified>
</cp:coreProperties>
</file>