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esktop\Reservoirs_2\Data\DataNotYetUploadedToEDI\Raw_inflow\Manual_Discharge\"/>
    </mc:Choice>
  </mc:AlternateContent>
  <xr:revisionPtr revIDLastSave="0" documentId="13_ncr:1_{D8D6E44E-F1DA-4AE6-8F6A-B6FF368C11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culations_Volumetric_Flo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2" i="1" l="1"/>
  <c r="M39" i="1"/>
  <c r="L40" i="1"/>
  <c r="L41" i="1"/>
  <c r="L42" i="1"/>
  <c r="L43" i="1"/>
  <c r="L44" i="1"/>
  <c r="L39" i="1"/>
  <c r="I34" i="1"/>
  <c r="I35" i="1"/>
  <c r="I36" i="1"/>
  <c r="I37" i="1"/>
  <c r="I38" i="1"/>
  <c r="I26" i="1"/>
  <c r="I27" i="1"/>
  <c r="I28" i="1"/>
  <c r="I29" i="1"/>
  <c r="I30" i="1"/>
  <c r="I31" i="1"/>
  <c r="I32" i="1"/>
  <c r="I33" i="1"/>
  <c r="I14" i="1"/>
  <c r="I15" i="1"/>
  <c r="I16" i="1"/>
  <c r="I17" i="1"/>
  <c r="I18" i="1"/>
  <c r="I19" i="1"/>
  <c r="I20" i="1"/>
  <c r="I21" i="1"/>
  <c r="I22" i="1"/>
  <c r="I23" i="1"/>
  <c r="I24" i="1"/>
  <c r="I25" i="1"/>
  <c r="I3" i="1"/>
  <c r="I4" i="1"/>
  <c r="I5" i="1"/>
  <c r="I6" i="1"/>
  <c r="I7" i="1"/>
  <c r="I8" i="1"/>
  <c r="I9" i="1"/>
  <c r="I10" i="1"/>
  <c r="J9" i="1" s="1"/>
  <c r="I11" i="1"/>
  <c r="I12" i="1"/>
  <c r="I13" i="1"/>
  <c r="I2" i="1"/>
  <c r="J23" i="1" l="1"/>
  <c r="J2" i="1"/>
  <c r="K2" i="1" s="1"/>
  <c r="M2" i="1" s="1"/>
  <c r="J20" i="1"/>
  <c r="J26" i="1"/>
  <c r="J32" i="1"/>
  <c r="J17" i="1"/>
  <c r="J35" i="1"/>
  <c r="K35" i="1" s="1"/>
  <c r="M35" i="1" s="1"/>
  <c r="J11" i="1"/>
  <c r="J14" i="1"/>
  <c r="J29" i="1"/>
  <c r="J6" i="1"/>
  <c r="K14" i="1" l="1"/>
  <c r="M14" i="1" s="1"/>
  <c r="K6" i="1"/>
  <c r="M6" i="1" s="1"/>
  <c r="K26" i="1"/>
  <c r="M26" i="1" s="1"/>
</calcChain>
</file>

<file path=xl/sharedStrings.xml><?xml version="1.0" encoding="utf-8"?>
<sst xmlns="http://schemas.openxmlformats.org/spreadsheetml/2006/main" count="103" uniqueCount="29">
  <si>
    <t>Date</t>
  </si>
  <si>
    <t>Site</t>
  </si>
  <si>
    <t>Volume_L</t>
  </si>
  <si>
    <t>Time_sec</t>
  </si>
  <si>
    <t>Rep</t>
  </si>
  <si>
    <t>discharge_LperSec</t>
  </si>
  <si>
    <t>discharge_perSite_LperSec</t>
  </si>
  <si>
    <t>Discharge_Final_LperSec</t>
  </si>
  <si>
    <t>Notes</t>
  </si>
  <si>
    <t>TCT</t>
  </si>
  <si>
    <t>TCT_1</t>
  </si>
  <si>
    <t>TCT_2</t>
  </si>
  <si>
    <t>removed one rep from 2nd opening because reported in wrong units</t>
  </si>
  <si>
    <t>TCT_3</t>
  </si>
  <si>
    <t>CCT_6</t>
  </si>
  <si>
    <t>CCT_5</t>
  </si>
  <si>
    <t>CCT_4</t>
  </si>
  <si>
    <t>CCT_3</t>
  </si>
  <si>
    <t>Most flow from one opening, there was a small amount of unmeasurable flow from one opening</t>
  </si>
  <si>
    <t xml:space="preserve">Method </t>
  </si>
  <si>
    <t>V</t>
  </si>
  <si>
    <t>Discharge_Final_cms</t>
  </si>
  <si>
    <t>CCT</t>
  </si>
  <si>
    <t>Width_m</t>
  </si>
  <si>
    <t>Depth_m</t>
  </si>
  <si>
    <t>Length_m</t>
  </si>
  <si>
    <t>Discharge_m_per_s</t>
  </si>
  <si>
    <t>SMB_301</t>
  </si>
  <si>
    <t>Bucket_Volumetric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</si>
</sst>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5" x14ac:dyDescent="0.35"/>
  <cols>
    <col min="1" max="1" width="14.6328125" customWidth="1"/>
    <col min="6" max="6" width="9.54296875" bestFit="1" customWidth="1"/>
    <col min="9" max="9" width="17.08984375" bestFit="1" customWidth="1"/>
    <col min="10" max="10" width="29" customWidth="1"/>
    <col min="11" max="11" width="22.453125" bestFit="1" customWidth="1"/>
    <col min="12" max="13" width="22.453125" customWidth="1"/>
  </cols>
  <sheetData>
    <row r="1" spans="1:15" x14ac:dyDescent="0.3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26</v>
      </c>
      <c r="M1" t="s">
        <v>21</v>
      </c>
      <c r="N1" t="s">
        <v>8</v>
      </c>
      <c r="O1" t="s">
        <v>19</v>
      </c>
    </row>
    <row r="2" spans="1:15" x14ac:dyDescent="0.35">
      <c r="A2" s="1">
        <v>44048.558333333334</v>
      </c>
      <c r="B2" t="s">
        <v>9</v>
      </c>
      <c r="F2">
        <v>10</v>
      </c>
      <c r="G2">
        <v>3</v>
      </c>
      <c r="H2">
        <v>1</v>
      </c>
      <c r="I2">
        <f>F2/G2</f>
        <v>3.3333333333333335</v>
      </c>
      <c r="J2">
        <f>AVERAGE(I2:I5)</f>
        <v>2.921122041631024</v>
      </c>
      <c r="K2">
        <f>J2</f>
        <v>2.921122041631024</v>
      </c>
      <c r="M2">
        <f>K2/1000</f>
        <v>2.9211220416310241E-3</v>
      </c>
      <c r="O2" t="s">
        <v>28</v>
      </c>
    </row>
    <row r="3" spans="1:15" x14ac:dyDescent="0.35">
      <c r="A3" s="1">
        <v>44048.558333333334</v>
      </c>
      <c r="B3" t="s">
        <v>9</v>
      </c>
      <c r="F3">
        <v>10</v>
      </c>
      <c r="G3">
        <v>4</v>
      </c>
      <c r="H3">
        <v>2</v>
      </c>
      <c r="I3">
        <f t="shared" ref="I3:I38" si="0">F3/G3</f>
        <v>2.5</v>
      </c>
      <c r="O3" t="s">
        <v>28</v>
      </c>
    </row>
    <row r="4" spans="1:15" x14ac:dyDescent="0.35">
      <c r="A4" s="1">
        <v>44048.558333333334</v>
      </c>
      <c r="B4" t="s">
        <v>9</v>
      </c>
      <c r="F4">
        <v>10</v>
      </c>
      <c r="G4">
        <v>3.5</v>
      </c>
      <c r="H4">
        <v>3</v>
      </c>
      <c r="I4">
        <f t="shared" si="0"/>
        <v>2.8571428571428572</v>
      </c>
      <c r="O4" t="s">
        <v>28</v>
      </c>
    </row>
    <row r="5" spans="1:15" x14ac:dyDescent="0.35">
      <c r="A5" s="1">
        <v>44048.558333333334</v>
      </c>
      <c r="B5" t="s">
        <v>9</v>
      </c>
      <c r="F5">
        <v>10</v>
      </c>
      <c r="G5">
        <v>3.34</v>
      </c>
      <c r="H5">
        <v>4</v>
      </c>
      <c r="I5">
        <f t="shared" si="0"/>
        <v>2.9940119760479043</v>
      </c>
      <c r="O5" t="s">
        <v>28</v>
      </c>
    </row>
    <row r="6" spans="1:15" x14ac:dyDescent="0.35">
      <c r="A6" s="1">
        <v>44062.643750000003</v>
      </c>
      <c r="B6" t="s">
        <v>10</v>
      </c>
      <c r="F6">
        <v>9</v>
      </c>
      <c r="G6">
        <v>12.1</v>
      </c>
      <c r="H6">
        <v>1</v>
      </c>
      <c r="I6">
        <f t="shared" si="0"/>
        <v>0.74380165289256206</v>
      </c>
      <c r="J6">
        <f>AVERAGE(I6:I8)</f>
        <v>0.69016320201714143</v>
      </c>
      <c r="K6">
        <f>J11+J9+J6</f>
        <v>2.8599009793451384</v>
      </c>
      <c r="M6">
        <f>K6/1000</f>
        <v>2.8599009793451383E-3</v>
      </c>
      <c r="O6" t="s">
        <v>28</v>
      </c>
    </row>
    <row r="7" spans="1:15" x14ac:dyDescent="0.35">
      <c r="A7" s="1">
        <v>44062.643750000003</v>
      </c>
      <c r="B7" t="s">
        <v>10</v>
      </c>
      <c r="F7">
        <v>9</v>
      </c>
      <c r="G7">
        <v>13.17</v>
      </c>
      <c r="H7">
        <v>2</v>
      </c>
      <c r="I7">
        <f t="shared" si="0"/>
        <v>0.68337129840546695</v>
      </c>
      <c r="O7" t="s">
        <v>28</v>
      </c>
    </row>
    <row r="8" spans="1:15" x14ac:dyDescent="0.35">
      <c r="A8" s="1">
        <v>44062.643750000003</v>
      </c>
      <c r="B8" t="s">
        <v>10</v>
      </c>
      <c r="F8">
        <v>9</v>
      </c>
      <c r="G8">
        <v>13.99</v>
      </c>
      <c r="H8">
        <v>3</v>
      </c>
      <c r="I8">
        <f t="shared" si="0"/>
        <v>0.64331665475339528</v>
      </c>
      <c r="O8" t="s">
        <v>28</v>
      </c>
    </row>
    <row r="9" spans="1:15" x14ac:dyDescent="0.35">
      <c r="A9" s="1">
        <v>44062.643750000003</v>
      </c>
      <c r="B9" t="s">
        <v>11</v>
      </c>
      <c r="F9">
        <v>10</v>
      </c>
      <c r="G9">
        <v>14.37</v>
      </c>
      <c r="H9">
        <v>1</v>
      </c>
      <c r="I9">
        <f t="shared" si="0"/>
        <v>0.69589422407794022</v>
      </c>
      <c r="J9">
        <f>AVERAGE(I9:I10)</f>
        <v>0.65638867048052862</v>
      </c>
      <c r="N9" t="s">
        <v>12</v>
      </c>
      <c r="O9" t="s">
        <v>28</v>
      </c>
    </row>
    <row r="10" spans="1:15" x14ac:dyDescent="0.35">
      <c r="A10" s="1">
        <v>44062.643750000003</v>
      </c>
      <c r="B10" t="s">
        <v>11</v>
      </c>
      <c r="F10">
        <v>9.5</v>
      </c>
      <c r="G10">
        <v>15.4</v>
      </c>
      <c r="H10">
        <v>2</v>
      </c>
      <c r="I10">
        <f t="shared" si="0"/>
        <v>0.61688311688311692</v>
      </c>
      <c r="O10" t="s">
        <v>28</v>
      </c>
    </row>
    <row r="11" spans="1:15" x14ac:dyDescent="0.35">
      <c r="A11" s="1">
        <v>44062.643750000003</v>
      </c>
      <c r="B11" t="s">
        <v>13</v>
      </c>
      <c r="F11">
        <v>9</v>
      </c>
      <c r="G11">
        <v>5.65</v>
      </c>
      <c r="H11">
        <v>1</v>
      </c>
      <c r="I11">
        <f t="shared" si="0"/>
        <v>1.5929203539823007</v>
      </c>
      <c r="J11">
        <f>AVERAGE(I11:I13)</f>
        <v>1.5133491068474683</v>
      </c>
      <c r="O11" t="s">
        <v>28</v>
      </c>
    </row>
    <row r="12" spans="1:15" x14ac:dyDescent="0.35">
      <c r="A12" s="1">
        <v>44062.643750000003</v>
      </c>
      <c r="B12" t="s">
        <v>13</v>
      </c>
      <c r="F12">
        <v>9</v>
      </c>
      <c r="G12">
        <v>6.23</v>
      </c>
      <c r="H12">
        <v>2</v>
      </c>
      <c r="I12">
        <f t="shared" si="0"/>
        <v>1.4446227929373996</v>
      </c>
      <c r="O12" t="s">
        <v>28</v>
      </c>
    </row>
    <row r="13" spans="1:15" x14ac:dyDescent="0.35">
      <c r="A13" s="1">
        <v>44062.643750000003</v>
      </c>
      <c r="B13" t="s">
        <v>13</v>
      </c>
      <c r="F13">
        <v>9</v>
      </c>
      <c r="G13">
        <v>5.99</v>
      </c>
      <c r="H13">
        <v>3</v>
      </c>
      <c r="I13">
        <f t="shared" si="0"/>
        <v>1.5025041736227045</v>
      </c>
      <c r="O13" t="s">
        <v>28</v>
      </c>
    </row>
    <row r="14" spans="1:15" x14ac:dyDescent="0.35">
      <c r="A14" s="1">
        <v>44097.5</v>
      </c>
      <c r="B14" t="s">
        <v>14</v>
      </c>
      <c r="F14">
        <v>8.5</v>
      </c>
      <c r="G14">
        <v>13.53</v>
      </c>
      <c r="H14">
        <v>1</v>
      </c>
      <c r="I14">
        <f t="shared" si="0"/>
        <v>0.62823355506282341</v>
      </c>
      <c r="J14">
        <f>AVERAGE(I14:I16)</f>
        <v>0.62768917982147421</v>
      </c>
      <c r="K14">
        <f>J14+J17+J20+J23</f>
        <v>0.92460209611250044</v>
      </c>
      <c r="M14">
        <f>K14/1000</f>
        <v>9.246020961125004E-4</v>
      </c>
      <c r="O14" t="s">
        <v>28</v>
      </c>
    </row>
    <row r="15" spans="1:15" x14ac:dyDescent="0.35">
      <c r="A15" s="1">
        <v>44097.5</v>
      </c>
      <c r="B15" t="s">
        <v>14</v>
      </c>
      <c r="F15">
        <v>8.5</v>
      </c>
      <c r="G15">
        <v>13.73</v>
      </c>
      <c r="H15">
        <v>2</v>
      </c>
      <c r="I15">
        <f t="shared" si="0"/>
        <v>0.61908230152949739</v>
      </c>
      <c r="O15" t="s">
        <v>28</v>
      </c>
    </row>
    <row r="16" spans="1:15" x14ac:dyDescent="0.35">
      <c r="A16" s="1">
        <v>44097.5</v>
      </c>
      <c r="B16" t="s">
        <v>14</v>
      </c>
      <c r="F16">
        <v>8.5</v>
      </c>
      <c r="G16">
        <v>13.37</v>
      </c>
      <c r="H16">
        <v>3</v>
      </c>
      <c r="I16">
        <f t="shared" si="0"/>
        <v>0.63575168287210171</v>
      </c>
      <c r="O16" t="s">
        <v>28</v>
      </c>
    </row>
    <row r="17" spans="1:15" x14ac:dyDescent="0.35">
      <c r="A17" s="1">
        <v>44097.5</v>
      </c>
      <c r="B17" t="s">
        <v>15</v>
      </c>
      <c r="F17">
        <v>1.3</v>
      </c>
      <c r="G17">
        <v>23.07</v>
      </c>
      <c r="H17">
        <v>1</v>
      </c>
      <c r="I17">
        <f t="shared" si="0"/>
        <v>5.6350238404854792E-2</v>
      </c>
      <c r="J17">
        <f>AVERAGE(I17:I19)</f>
        <v>0.10884065504036496</v>
      </c>
      <c r="O17" t="s">
        <v>28</v>
      </c>
    </row>
    <row r="18" spans="1:15" x14ac:dyDescent="0.35">
      <c r="A18" s="1">
        <v>44097.5</v>
      </c>
      <c r="B18" t="s">
        <v>15</v>
      </c>
      <c r="F18">
        <v>2.2999999999999998</v>
      </c>
      <c r="G18">
        <v>23.23</v>
      </c>
      <c r="H18">
        <v>2</v>
      </c>
      <c r="I18">
        <f t="shared" si="0"/>
        <v>9.9009900990099001E-2</v>
      </c>
      <c r="O18" t="s">
        <v>28</v>
      </c>
    </row>
    <row r="19" spans="1:15" x14ac:dyDescent="0.35">
      <c r="A19" s="1">
        <v>44097.5</v>
      </c>
      <c r="B19" t="s">
        <v>15</v>
      </c>
      <c r="F19">
        <v>3.3</v>
      </c>
      <c r="G19">
        <v>19.28</v>
      </c>
      <c r="H19">
        <v>3</v>
      </c>
      <c r="I19">
        <f t="shared" si="0"/>
        <v>0.17116182572614105</v>
      </c>
      <c r="O19" t="s">
        <v>28</v>
      </c>
    </row>
    <row r="20" spans="1:15" x14ac:dyDescent="0.35">
      <c r="A20" s="1">
        <v>44097.5</v>
      </c>
      <c r="B20" t="s">
        <v>16</v>
      </c>
      <c r="F20">
        <v>1.2</v>
      </c>
      <c r="G20">
        <v>21.12</v>
      </c>
      <c r="H20">
        <v>1</v>
      </c>
      <c r="I20">
        <f t="shared" si="0"/>
        <v>5.6818181818181816E-2</v>
      </c>
      <c r="J20">
        <f>AVERAGE(I20:I22)</f>
        <v>8.7221310879931416E-2</v>
      </c>
      <c r="O20" t="s">
        <v>28</v>
      </c>
    </row>
    <row r="21" spans="1:15" x14ac:dyDescent="0.35">
      <c r="A21" s="1">
        <v>44097.5</v>
      </c>
      <c r="B21" t="s">
        <v>16</v>
      </c>
      <c r="F21">
        <v>2.2000000000000002</v>
      </c>
      <c r="G21">
        <v>22.17</v>
      </c>
      <c r="H21">
        <v>2</v>
      </c>
      <c r="I21">
        <f t="shared" si="0"/>
        <v>9.9233198015336047E-2</v>
      </c>
      <c r="O21" t="s">
        <v>28</v>
      </c>
    </row>
    <row r="22" spans="1:15" x14ac:dyDescent="0.35">
      <c r="A22" s="1">
        <v>44097.5</v>
      </c>
      <c r="B22" t="s">
        <v>16</v>
      </c>
      <c r="F22">
        <v>1.75</v>
      </c>
      <c r="G22">
        <v>16.57</v>
      </c>
      <c r="H22">
        <v>3</v>
      </c>
      <c r="I22">
        <f t="shared" si="0"/>
        <v>0.10561255280627641</v>
      </c>
      <c r="O22" t="s">
        <v>28</v>
      </c>
    </row>
    <row r="23" spans="1:15" x14ac:dyDescent="0.35">
      <c r="A23" s="1">
        <v>44097.5</v>
      </c>
      <c r="B23" t="s">
        <v>17</v>
      </c>
      <c r="F23">
        <v>2</v>
      </c>
      <c r="G23">
        <v>14.74</v>
      </c>
      <c r="H23">
        <v>1</v>
      </c>
      <c r="I23">
        <f t="shared" si="0"/>
        <v>0.13568521031207598</v>
      </c>
      <c r="J23">
        <f>AVERAGE(I23:I25)</f>
        <v>0.10085095037072982</v>
      </c>
      <c r="O23" t="s">
        <v>28</v>
      </c>
    </row>
    <row r="24" spans="1:15" x14ac:dyDescent="0.35">
      <c r="A24" s="1">
        <v>44097.5</v>
      </c>
      <c r="B24" t="s">
        <v>17</v>
      </c>
      <c r="F24">
        <v>2.25</v>
      </c>
      <c r="G24">
        <v>22.26</v>
      </c>
      <c r="H24">
        <v>2</v>
      </c>
      <c r="I24">
        <f t="shared" si="0"/>
        <v>0.10107816711590296</v>
      </c>
      <c r="O24" t="s">
        <v>28</v>
      </c>
    </row>
    <row r="25" spans="1:15" x14ac:dyDescent="0.35">
      <c r="A25" s="1">
        <v>44097.5</v>
      </c>
      <c r="B25" t="s">
        <v>17</v>
      </c>
      <c r="F25">
        <v>2</v>
      </c>
      <c r="G25">
        <v>30.4</v>
      </c>
      <c r="H25">
        <v>3</v>
      </c>
      <c r="I25">
        <f t="shared" si="0"/>
        <v>6.5789473684210523E-2</v>
      </c>
      <c r="O25" t="s">
        <v>28</v>
      </c>
    </row>
    <row r="26" spans="1:15" x14ac:dyDescent="0.35">
      <c r="A26" s="1">
        <v>44097.5</v>
      </c>
      <c r="B26" t="s">
        <v>10</v>
      </c>
      <c r="F26">
        <v>8</v>
      </c>
      <c r="G26">
        <v>5.48</v>
      </c>
      <c r="H26">
        <v>1</v>
      </c>
      <c r="I26">
        <f t="shared" si="0"/>
        <v>1.4598540145985401</v>
      </c>
      <c r="J26">
        <f>AVERAGE(I26:I28)</f>
        <v>1.4863135052995062</v>
      </c>
      <c r="K26">
        <f>J26+J29+J32</f>
        <v>3.8409351973906114</v>
      </c>
      <c r="M26">
        <f>K26/1000</f>
        <v>3.8409351973906114E-3</v>
      </c>
      <c r="O26" t="s">
        <v>28</v>
      </c>
    </row>
    <row r="27" spans="1:15" x14ac:dyDescent="0.35">
      <c r="A27" s="1">
        <v>44097.5</v>
      </c>
      <c r="B27" t="s">
        <v>10</v>
      </c>
      <c r="F27">
        <v>8</v>
      </c>
      <c r="G27">
        <v>5.35</v>
      </c>
      <c r="H27">
        <v>2</v>
      </c>
      <c r="I27">
        <f t="shared" si="0"/>
        <v>1.4953271028037385</v>
      </c>
      <c r="O27" t="s">
        <v>28</v>
      </c>
    </row>
    <row r="28" spans="1:15" x14ac:dyDescent="0.35">
      <c r="A28" s="1">
        <v>44097.5</v>
      </c>
      <c r="B28" t="s">
        <v>10</v>
      </c>
      <c r="F28">
        <v>8</v>
      </c>
      <c r="G28">
        <v>5.32</v>
      </c>
      <c r="H28">
        <v>3</v>
      </c>
      <c r="I28">
        <f t="shared" si="0"/>
        <v>1.5037593984962405</v>
      </c>
      <c r="O28" t="s">
        <v>28</v>
      </c>
    </row>
    <row r="29" spans="1:15" x14ac:dyDescent="0.35">
      <c r="A29" s="1">
        <v>44097.5</v>
      </c>
      <c r="B29" t="s">
        <v>11</v>
      </c>
      <c r="F29">
        <v>7</v>
      </c>
      <c r="G29">
        <v>4.8899999999999997</v>
      </c>
      <c r="H29">
        <v>1</v>
      </c>
      <c r="I29">
        <f t="shared" si="0"/>
        <v>1.4314928425357873</v>
      </c>
      <c r="J29">
        <f>AVERAGE(I29:I31)</f>
        <v>1.5055826363076432</v>
      </c>
      <c r="O29" t="s">
        <v>28</v>
      </c>
    </row>
    <row r="30" spans="1:15" x14ac:dyDescent="0.35">
      <c r="A30" s="1">
        <v>44097.5</v>
      </c>
      <c r="B30" t="s">
        <v>11</v>
      </c>
      <c r="F30">
        <v>8</v>
      </c>
      <c r="G30">
        <v>5.4</v>
      </c>
      <c r="H30">
        <v>2</v>
      </c>
      <c r="I30">
        <f t="shared" si="0"/>
        <v>1.4814814814814814</v>
      </c>
      <c r="O30" t="s">
        <v>28</v>
      </c>
    </row>
    <row r="31" spans="1:15" x14ac:dyDescent="0.35">
      <c r="A31" s="1">
        <v>44097.5</v>
      </c>
      <c r="B31" t="s">
        <v>11</v>
      </c>
      <c r="F31">
        <v>8.5</v>
      </c>
      <c r="G31">
        <v>5.3</v>
      </c>
      <c r="H31">
        <v>3</v>
      </c>
      <c r="I31">
        <f t="shared" si="0"/>
        <v>1.6037735849056605</v>
      </c>
      <c r="O31" t="s">
        <v>28</v>
      </c>
    </row>
    <row r="32" spans="1:15" x14ac:dyDescent="0.35">
      <c r="A32" s="1">
        <v>44097.5</v>
      </c>
      <c r="B32" t="s">
        <v>13</v>
      </c>
      <c r="F32">
        <v>7</v>
      </c>
      <c r="G32">
        <v>7.98</v>
      </c>
      <c r="H32">
        <v>1</v>
      </c>
      <c r="I32">
        <f t="shared" si="0"/>
        <v>0.8771929824561403</v>
      </c>
      <c r="J32">
        <f>AVERAGE(I32:I34)</f>
        <v>0.84903905578346173</v>
      </c>
      <c r="O32" t="s">
        <v>28</v>
      </c>
    </row>
    <row r="33" spans="1:15" x14ac:dyDescent="0.35">
      <c r="A33" s="1">
        <v>44097.5</v>
      </c>
      <c r="B33" t="s">
        <v>13</v>
      </c>
      <c r="F33">
        <v>8</v>
      </c>
      <c r="G33">
        <v>9.6199999999999992</v>
      </c>
      <c r="H33">
        <v>2</v>
      </c>
      <c r="I33">
        <f t="shared" si="0"/>
        <v>0.83160083160083165</v>
      </c>
      <c r="O33" t="s">
        <v>28</v>
      </c>
    </row>
    <row r="34" spans="1:15" x14ac:dyDescent="0.35">
      <c r="A34" s="1">
        <v>44097.5</v>
      </c>
      <c r="B34" t="s">
        <v>13</v>
      </c>
      <c r="F34">
        <v>7</v>
      </c>
      <c r="G34">
        <v>8.35</v>
      </c>
      <c r="H34">
        <v>3</v>
      </c>
      <c r="I34">
        <f t="shared" si="0"/>
        <v>0.83832335329341323</v>
      </c>
      <c r="O34" t="s">
        <v>28</v>
      </c>
    </row>
    <row r="35" spans="1:15" x14ac:dyDescent="0.35">
      <c r="A35" s="1">
        <v>44391.509722222225</v>
      </c>
      <c r="B35" t="s">
        <v>10</v>
      </c>
      <c r="F35">
        <v>10</v>
      </c>
      <c r="G35">
        <v>3.81</v>
      </c>
      <c r="H35">
        <v>1</v>
      </c>
      <c r="I35">
        <f t="shared" si="0"/>
        <v>2.6246719160104988</v>
      </c>
      <c r="J35">
        <f>AVERAGE(I35:I38)</f>
        <v>2.6804338501741247</v>
      </c>
      <c r="K35">
        <f>J35</f>
        <v>2.6804338501741247</v>
      </c>
      <c r="M35">
        <f>K35/1000</f>
        <v>2.6804338501741245E-3</v>
      </c>
      <c r="N35" t="s">
        <v>18</v>
      </c>
      <c r="O35" t="s">
        <v>28</v>
      </c>
    </row>
    <row r="36" spans="1:15" x14ac:dyDescent="0.35">
      <c r="A36" s="1">
        <v>44391.509722222225</v>
      </c>
      <c r="B36" t="s">
        <v>10</v>
      </c>
      <c r="F36">
        <v>11</v>
      </c>
      <c r="G36">
        <v>3.97</v>
      </c>
      <c r="H36">
        <v>2</v>
      </c>
      <c r="I36">
        <f t="shared" si="0"/>
        <v>2.7707808564231735</v>
      </c>
      <c r="O36" t="s">
        <v>28</v>
      </c>
    </row>
    <row r="37" spans="1:15" x14ac:dyDescent="0.35">
      <c r="A37" s="1">
        <v>44391.509722222225</v>
      </c>
      <c r="B37" t="s">
        <v>10</v>
      </c>
      <c r="F37">
        <v>10.5</v>
      </c>
      <c r="G37">
        <v>4.04</v>
      </c>
      <c r="H37">
        <v>3</v>
      </c>
      <c r="I37">
        <f t="shared" si="0"/>
        <v>2.5990099009900991</v>
      </c>
      <c r="O37" t="s">
        <v>28</v>
      </c>
    </row>
    <row r="38" spans="1:15" x14ac:dyDescent="0.35">
      <c r="A38" s="1">
        <v>44391.509722222225</v>
      </c>
      <c r="B38" t="s">
        <v>10</v>
      </c>
      <c r="F38">
        <v>10.5</v>
      </c>
      <c r="G38">
        <v>3.85</v>
      </c>
      <c r="H38">
        <v>4</v>
      </c>
      <c r="I38">
        <f t="shared" si="0"/>
        <v>2.7272727272727271</v>
      </c>
      <c r="O38" t="s">
        <v>28</v>
      </c>
    </row>
    <row r="39" spans="1:15" x14ac:dyDescent="0.35">
      <c r="A39" s="1">
        <v>44462.763888888891</v>
      </c>
      <c r="B39" t="s">
        <v>27</v>
      </c>
      <c r="C39">
        <v>4</v>
      </c>
      <c r="D39">
        <v>0.39</v>
      </c>
      <c r="E39">
        <v>3</v>
      </c>
      <c r="G39">
        <v>5.35</v>
      </c>
      <c r="H39">
        <v>1</v>
      </c>
      <c r="L39">
        <f>(C39*D39*E39)/G39</f>
        <v>0.87476635514018697</v>
      </c>
      <c r="M39">
        <f>AVERAGE(L39:L41)</f>
        <v>0.89743458620503003</v>
      </c>
      <c r="O39" t="s">
        <v>20</v>
      </c>
    </row>
    <row r="40" spans="1:15" x14ac:dyDescent="0.35">
      <c r="A40" s="1">
        <v>44462.763888888891</v>
      </c>
      <c r="B40" t="s">
        <v>27</v>
      </c>
      <c r="C40">
        <v>4</v>
      </c>
      <c r="D40">
        <v>0.39</v>
      </c>
      <c r="E40">
        <v>3</v>
      </c>
      <c r="G40">
        <v>5.12</v>
      </c>
      <c r="H40">
        <v>2</v>
      </c>
      <c r="L40">
        <f t="shared" ref="L40:L44" si="1">(C40*D40*E40)/G40</f>
        <v>0.91406249999999989</v>
      </c>
      <c r="O40" t="s">
        <v>20</v>
      </c>
    </row>
    <row r="41" spans="1:15" x14ac:dyDescent="0.35">
      <c r="A41" s="1">
        <v>44462.763888888891</v>
      </c>
      <c r="B41" t="s">
        <v>27</v>
      </c>
      <c r="C41">
        <v>4</v>
      </c>
      <c r="D41">
        <v>0.39</v>
      </c>
      <c r="E41">
        <v>3</v>
      </c>
      <c r="G41">
        <v>5.18</v>
      </c>
      <c r="H41">
        <v>3</v>
      </c>
      <c r="L41">
        <f t="shared" si="1"/>
        <v>0.90347490347490345</v>
      </c>
      <c r="O41" t="s">
        <v>20</v>
      </c>
    </row>
    <row r="42" spans="1:15" x14ac:dyDescent="0.35">
      <c r="A42" s="1">
        <v>44462.791666666664</v>
      </c>
      <c r="B42" t="s">
        <v>22</v>
      </c>
      <c r="C42">
        <v>5.2</v>
      </c>
      <c r="D42">
        <v>0.4</v>
      </c>
      <c r="E42">
        <v>4</v>
      </c>
      <c r="G42">
        <v>2.81</v>
      </c>
      <c r="H42">
        <v>1</v>
      </c>
      <c r="L42">
        <f t="shared" si="1"/>
        <v>2.9608540925266906</v>
      </c>
      <c r="M42">
        <f>AVERAGE(L42:L44)</f>
        <v>3.2602135908769436</v>
      </c>
      <c r="O42" t="s">
        <v>20</v>
      </c>
    </row>
    <row r="43" spans="1:15" x14ac:dyDescent="0.35">
      <c r="A43" s="1">
        <v>44462.791666666664</v>
      </c>
      <c r="B43" t="s">
        <v>22</v>
      </c>
      <c r="C43">
        <v>5.2</v>
      </c>
      <c r="D43">
        <v>0.4</v>
      </c>
      <c r="E43">
        <v>4</v>
      </c>
      <c r="G43">
        <v>2.4300000000000002</v>
      </c>
      <c r="H43">
        <v>2</v>
      </c>
      <c r="L43">
        <f t="shared" si="1"/>
        <v>3.4238683127572016</v>
      </c>
      <c r="O43" t="s">
        <v>20</v>
      </c>
    </row>
    <row r="44" spans="1:15" x14ac:dyDescent="0.35">
      <c r="A44" s="1">
        <v>44462.791666666664</v>
      </c>
      <c r="B44" t="s">
        <v>22</v>
      </c>
      <c r="C44">
        <v>5.2</v>
      </c>
      <c r="D44">
        <v>0.4</v>
      </c>
      <c r="E44">
        <v>4</v>
      </c>
      <c r="G44">
        <v>2.4500000000000002</v>
      </c>
      <c r="H44">
        <v>3</v>
      </c>
      <c r="L44">
        <f t="shared" si="1"/>
        <v>3.3959183673469386</v>
      </c>
      <c r="O4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Calculations_Volumetric_Float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Whitney Woelmer</cp:lastModifiedBy>
  <dcterms:created xsi:type="dcterms:W3CDTF">2020-08-25T17:27:30Z</dcterms:created>
  <dcterms:modified xsi:type="dcterms:W3CDTF">2022-01-13T20:24:33Z</dcterms:modified>
</cp:coreProperties>
</file>