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5 season misc analyses\GC 2025\"/>
    </mc:Choice>
  </mc:AlternateContent>
  <xr:revisionPtr revIDLastSave="0" documentId="8_{2A0A08B4-5FFB-4ECD-8935-D605FBF40D6B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erum CH4 CO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9" i="1" l="1"/>
  <c r="AU9" i="1"/>
  <c r="AW9" i="1"/>
  <c r="AX9" i="1"/>
  <c r="AZ9" i="1"/>
  <c r="BA9" i="1"/>
  <c r="BC9" i="1"/>
  <c r="BD9" i="1"/>
  <c r="BF9" i="1"/>
  <c r="BG9" i="1"/>
  <c r="AT10" i="1"/>
  <c r="AU10" i="1"/>
  <c r="AW10" i="1"/>
  <c r="AX10" i="1"/>
  <c r="AZ10" i="1"/>
  <c r="BA10" i="1"/>
  <c r="BC10" i="1"/>
  <c r="BD10" i="1"/>
  <c r="BF10" i="1"/>
  <c r="BG10" i="1"/>
  <c r="AT11" i="1"/>
  <c r="AU11" i="1"/>
  <c r="AW11" i="1"/>
  <c r="AX11" i="1"/>
  <c r="AZ11" i="1"/>
  <c r="BA11" i="1"/>
  <c r="BC11" i="1"/>
  <c r="BD11" i="1"/>
  <c r="BF11" i="1"/>
  <c r="BG11" i="1"/>
  <c r="AT12" i="1"/>
  <c r="AU12" i="1"/>
  <c r="AW12" i="1"/>
  <c r="AX12" i="1"/>
  <c r="AZ12" i="1"/>
  <c r="BA12" i="1"/>
  <c r="BC12" i="1"/>
  <c r="BD12" i="1"/>
  <c r="BF12" i="1"/>
  <c r="BG12" i="1"/>
  <c r="AT13" i="1"/>
  <c r="AU13" i="1"/>
  <c r="AW13" i="1"/>
  <c r="AX13" i="1"/>
  <c r="AZ13" i="1"/>
  <c r="BA13" i="1"/>
  <c r="BC13" i="1"/>
  <c r="BD13" i="1"/>
  <c r="BF13" i="1"/>
  <c r="BG13" i="1"/>
  <c r="AT14" i="1"/>
  <c r="AU14" i="1"/>
  <c r="AW14" i="1"/>
  <c r="AX14" i="1"/>
  <c r="AZ14" i="1"/>
  <c r="BA14" i="1"/>
  <c r="BC14" i="1"/>
  <c r="BD14" i="1"/>
  <c r="BF14" i="1"/>
  <c r="BG14" i="1"/>
  <c r="AT15" i="1"/>
  <c r="AU15" i="1"/>
  <c r="AW15" i="1"/>
  <c r="AX15" i="1"/>
  <c r="AZ15" i="1"/>
  <c r="BA15" i="1"/>
  <c r="BC15" i="1"/>
  <c r="BD15" i="1"/>
  <c r="BF15" i="1"/>
  <c r="BG15" i="1"/>
  <c r="AT16" i="1"/>
  <c r="AU16" i="1"/>
  <c r="AW16" i="1"/>
  <c r="AX16" i="1"/>
  <c r="AZ16" i="1"/>
  <c r="BA16" i="1"/>
  <c r="BC16" i="1"/>
  <c r="BD16" i="1"/>
  <c r="BF16" i="1"/>
  <c r="BG16" i="1"/>
  <c r="AT17" i="1"/>
  <c r="AU17" i="1"/>
  <c r="AW17" i="1"/>
  <c r="AX17" i="1"/>
  <c r="AZ17" i="1"/>
  <c r="BA17" i="1"/>
  <c r="BC17" i="1"/>
  <c r="BD17" i="1"/>
  <c r="BF17" i="1"/>
  <c r="BG17" i="1"/>
  <c r="AT18" i="1"/>
  <c r="AU18" i="1"/>
  <c r="AW18" i="1"/>
  <c r="AX18" i="1"/>
  <c r="AZ18" i="1"/>
  <c r="BA18" i="1"/>
  <c r="BC18" i="1"/>
  <c r="BD18" i="1"/>
  <c r="BF18" i="1"/>
  <c r="BG18" i="1"/>
  <c r="AT19" i="1"/>
  <c r="AU19" i="1"/>
  <c r="AW19" i="1"/>
  <c r="AX19" i="1"/>
  <c r="AZ19" i="1"/>
  <c r="BA19" i="1"/>
  <c r="BC19" i="1"/>
  <c r="BD19" i="1"/>
  <c r="BF19" i="1"/>
  <c r="BG19" i="1"/>
  <c r="AT20" i="1"/>
  <c r="AU20" i="1"/>
  <c r="AW20" i="1"/>
  <c r="AX20" i="1"/>
  <c r="AZ20" i="1"/>
  <c r="BA20" i="1"/>
  <c r="BC20" i="1"/>
  <c r="BD20" i="1"/>
  <c r="BF20" i="1"/>
  <c r="BG20" i="1"/>
  <c r="AT21" i="1"/>
  <c r="AU21" i="1"/>
  <c r="AW21" i="1"/>
  <c r="AX21" i="1"/>
  <c r="AZ21" i="1"/>
  <c r="BA21" i="1"/>
  <c r="BC21" i="1"/>
  <c r="BD21" i="1"/>
  <c r="BF21" i="1"/>
  <c r="BG21" i="1"/>
  <c r="AT22" i="1"/>
  <c r="AU22" i="1"/>
  <c r="AW22" i="1"/>
  <c r="AX22" i="1"/>
  <c r="AZ22" i="1"/>
  <c r="BA22" i="1"/>
  <c r="BC22" i="1"/>
  <c r="BD22" i="1"/>
  <c r="BF22" i="1"/>
  <c r="BG22" i="1"/>
  <c r="AT23" i="1"/>
  <c r="AU23" i="1"/>
  <c r="AW23" i="1"/>
  <c r="AX23" i="1"/>
  <c r="AZ23" i="1"/>
  <c r="BA23" i="1"/>
  <c r="BC23" i="1"/>
  <c r="BD23" i="1"/>
  <c r="BF23" i="1"/>
  <c r="BG23" i="1"/>
  <c r="AT24" i="1"/>
  <c r="AU24" i="1"/>
  <c r="AW24" i="1"/>
  <c r="AX24" i="1"/>
  <c r="AZ24" i="1"/>
  <c r="BA24" i="1"/>
  <c r="BC24" i="1"/>
  <c r="BD24" i="1"/>
  <c r="BF24" i="1"/>
  <c r="BG24" i="1"/>
  <c r="AT25" i="1"/>
  <c r="AU25" i="1"/>
  <c r="AW25" i="1"/>
  <c r="AX25" i="1"/>
  <c r="AZ25" i="1"/>
  <c r="BA25" i="1"/>
  <c r="BC25" i="1"/>
  <c r="BD25" i="1"/>
  <c r="BF25" i="1"/>
  <c r="BG25" i="1"/>
  <c r="AT26" i="1"/>
  <c r="AU26" i="1"/>
  <c r="AW26" i="1"/>
  <c r="AX26" i="1"/>
  <c r="AZ26" i="1"/>
  <c r="BA26" i="1"/>
  <c r="BC26" i="1"/>
  <c r="BD26" i="1"/>
  <c r="BF26" i="1"/>
  <c r="BG26" i="1"/>
  <c r="AT27" i="1"/>
  <c r="AU27" i="1"/>
  <c r="AW27" i="1"/>
  <c r="AX27" i="1"/>
  <c r="AZ27" i="1"/>
  <c r="BA27" i="1"/>
  <c r="BC27" i="1"/>
  <c r="BD27" i="1"/>
  <c r="BF27" i="1"/>
  <c r="BG27" i="1"/>
  <c r="AT28" i="1"/>
  <c r="AU28" i="1"/>
  <c r="AW28" i="1"/>
  <c r="AX28" i="1"/>
  <c r="AZ28" i="1"/>
  <c r="BA28" i="1"/>
  <c r="BC28" i="1"/>
  <c r="BD28" i="1"/>
  <c r="BF28" i="1"/>
  <c r="BG28" i="1"/>
  <c r="AT29" i="1"/>
  <c r="AU29" i="1"/>
  <c r="AW29" i="1"/>
  <c r="AX29" i="1"/>
  <c r="AZ29" i="1"/>
  <c r="BA29" i="1"/>
  <c r="BC29" i="1"/>
  <c r="BD29" i="1"/>
  <c r="BF29" i="1"/>
  <c r="BG29" i="1"/>
  <c r="AT30" i="1"/>
  <c r="AU30" i="1"/>
  <c r="AW30" i="1"/>
  <c r="AX30" i="1"/>
  <c r="AZ30" i="1"/>
  <c r="BA30" i="1"/>
  <c r="BC30" i="1"/>
  <c r="BD30" i="1"/>
  <c r="BF30" i="1"/>
  <c r="BG30" i="1"/>
  <c r="AT31" i="1"/>
  <c r="AU31" i="1"/>
  <c r="AW31" i="1"/>
  <c r="AX31" i="1"/>
  <c r="AZ31" i="1"/>
  <c r="BA31" i="1"/>
  <c r="BC31" i="1"/>
  <c r="BD31" i="1"/>
  <c r="BF31" i="1"/>
  <c r="BG31" i="1"/>
  <c r="AT32" i="1"/>
  <c r="AU32" i="1"/>
  <c r="AW32" i="1"/>
  <c r="AX32" i="1"/>
  <c r="AZ32" i="1"/>
  <c r="BA32" i="1"/>
  <c r="BC32" i="1"/>
  <c r="BD32" i="1"/>
  <c r="BF32" i="1"/>
  <c r="BG32" i="1"/>
  <c r="AT33" i="1"/>
  <c r="AU33" i="1"/>
  <c r="AW33" i="1"/>
  <c r="AX33" i="1"/>
  <c r="AZ33" i="1"/>
  <c r="BA33" i="1"/>
  <c r="BC33" i="1"/>
  <c r="BD33" i="1"/>
  <c r="BF33" i="1"/>
  <c r="BG33" i="1"/>
  <c r="AT34" i="1"/>
  <c r="AU34" i="1"/>
  <c r="AW34" i="1"/>
  <c r="AX34" i="1"/>
  <c r="AZ34" i="1"/>
  <c r="BA34" i="1"/>
  <c r="BC34" i="1"/>
  <c r="BD34" i="1"/>
  <c r="BF34" i="1"/>
  <c r="BG34" i="1"/>
  <c r="AT35" i="1"/>
  <c r="AU35" i="1"/>
  <c r="AW35" i="1"/>
  <c r="AX35" i="1"/>
  <c r="AZ35" i="1"/>
  <c r="BA35" i="1"/>
  <c r="BC35" i="1"/>
  <c r="BD35" i="1"/>
  <c r="BF35" i="1"/>
  <c r="BG35" i="1"/>
  <c r="AT36" i="1"/>
  <c r="AU36" i="1"/>
  <c r="AW36" i="1"/>
  <c r="AX36" i="1"/>
  <c r="AZ36" i="1"/>
  <c r="BA36" i="1"/>
  <c r="BC36" i="1"/>
  <c r="BD36" i="1"/>
  <c r="BF36" i="1"/>
  <c r="BG36" i="1"/>
  <c r="AT37" i="1"/>
  <c r="AU37" i="1"/>
  <c r="AW37" i="1"/>
  <c r="AX37" i="1"/>
  <c r="AZ37" i="1"/>
  <c r="BA37" i="1"/>
  <c r="BC37" i="1"/>
  <c r="BD37" i="1"/>
  <c r="BF37" i="1"/>
  <c r="BG37" i="1"/>
  <c r="AT38" i="1"/>
  <c r="AU38" i="1"/>
  <c r="AW38" i="1"/>
  <c r="AX38" i="1"/>
  <c r="AZ38" i="1"/>
  <c r="BA38" i="1"/>
  <c r="BC38" i="1"/>
  <c r="BD38" i="1"/>
  <c r="BF38" i="1"/>
  <c r="BG38" i="1"/>
  <c r="AT39" i="1"/>
  <c r="AU39" i="1"/>
  <c r="AW39" i="1"/>
  <c r="AX39" i="1"/>
  <c r="AZ39" i="1"/>
  <c r="BA39" i="1"/>
  <c r="BC39" i="1"/>
  <c r="BD39" i="1"/>
  <c r="BF39" i="1"/>
  <c r="BG39" i="1"/>
  <c r="AT40" i="1"/>
  <c r="AU40" i="1"/>
  <c r="AW40" i="1"/>
  <c r="AX40" i="1"/>
  <c r="AZ40" i="1"/>
  <c r="BA40" i="1"/>
  <c r="BC40" i="1"/>
  <c r="BD40" i="1"/>
  <c r="BF40" i="1"/>
  <c r="BG40" i="1"/>
  <c r="AT41" i="1"/>
  <c r="AU41" i="1"/>
  <c r="AW41" i="1"/>
  <c r="AX41" i="1"/>
  <c r="AZ41" i="1"/>
  <c r="BA41" i="1"/>
  <c r="BC41" i="1"/>
  <c r="BD41" i="1"/>
  <c r="BF41" i="1"/>
  <c r="BG41" i="1"/>
  <c r="AT42" i="1"/>
  <c r="AU42" i="1"/>
  <c r="AW42" i="1"/>
  <c r="AX42" i="1"/>
  <c r="AZ42" i="1"/>
  <c r="BA42" i="1"/>
  <c r="BC42" i="1"/>
  <c r="BD42" i="1"/>
  <c r="BF42" i="1"/>
  <c r="BG42" i="1"/>
</calcChain>
</file>

<file path=xl/sharedStrings.xml><?xml version="1.0" encoding="utf-8"?>
<sst xmlns="http://schemas.openxmlformats.org/spreadsheetml/2006/main" count="1051" uniqueCount="84">
  <si>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</si>
  <si>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</si>
  <si>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</si>
  <si>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</si>
  <si>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</si>
  <si>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</si>
  <si>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</si>
  <si>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</si>
  <si>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</si>
  <si>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</si>
  <si>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</si>
  <si>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</si>
  <si>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</si>
  <si>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Unknown</t>
  </si>
  <si>
    <t>-----</t>
  </si>
  <si>
    <t>CH4 by FID</t>
  </si>
  <si>
    <t>CH4 by TCD</t>
  </si>
  <si>
    <t>CO2 by TCD</t>
  </si>
  <si>
    <t>Note</t>
  </si>
  <si>
    <t>Order</t>
  </si>
  <si>
    <t>Season specific CAL Measured headspace CO2 in ppm from GC in ppm</t>
  </si>
  <si>
    <t>AIR</t>
  </si>
  <si>
    <t>2023 ranged CAL Measured headspace CH4  in ppm from GC in ppm</t>
  </si>
  <si>
    <t>2023 CAL Measured headspace CO2 in ppm from GC in ppm</t>
  </si>
  <si>
    <t>Season specific ranged CAL Measured headspace CH4  in ppm from GC in ppm</t>
  </si>
  <si>
    <t>2022 ranged CAL Measured headspace CH4  in ppm from GC in ppm</t>
  </si>
  <si>
    <t>2022 CAL Measured headspace CO2 in ppm from GC in ppm</t>
  </si>
  <si>
    <t>2024 ranged CAL Measured headspace CH4  in ppm from GC in ppm</t>
  </si>
  <si>
    <t>QC reference tank</t>
  </si>
  <si>
    <t xml:space="preserve">QC spiked air </t>
  </si>
  <si>
    <t>QC outside air</t>
  </si>
  <si>
    <t>Analyst Data Quality Code (1=no problems, 2=note, 3=fatal flaws)</t>
  </si>
  <si>
    <t>2025 ranged CAL Measured headspace CH4  in ppm from GC in ppm</t>
  </si>
  <si>
    <t>2025 CAL Measured headspace CO2 in ppm from GC in ppm</t>
  </si>
  <si>
    <t>2024 CAL Measured headspace CO2 in ppm from GC in ppm</t>
  </si>
  <si>
    <t>CLL20250415_004.gcd</t>
  </si>
  <si>
    <t>TO-T1-1a</t>
  </si>
  <si>
    <t>CLL20250415_005.gcd</t>
  </si>
  <si>
    <t>PA-T3-1a</t>
  </si>
  <si>
    <t>CLL20250415_006.gcd</t>
  </si>
  <si>
    <t>PA-T2-1d</t>
  </si>
  <si>
    <t>CLL20250415_007.gcd</t>
  </si>
  <si>
    <t>TO-T3-3c</t>
  </si>
  <si>
    <t>CLL20250415_008.gcd</t>
  </si>
  <si>
    <t>PA-T3-1c</t>
  </si>
  <si>
    <t>CLL20250415_009.gcd</t>
  </si>
  <si>
    <t>TO-T3-3a</t>
  </si>
  <si>
    <t>CLL20250415_010.gcd</t>
  </si>
  <si>
    <t>TO-T2-0c</t>
  </si>
  <si>
    <t>CLL20250415_011.gcd</t>
  </si>
  <si>
    <t>PA-T1-0a</t>
  </si>
  <si>
    <t>FMI20250415_001.gcd</t>
  </si>
  <si>
    <t>FMI20250415_002.gcd</t>
  </si>
  <si>
    <t>FMI20250415_003.gcd</t>
  </si>
  <si>
    <t>FMI20250415_012.gcd</t>
  </si>
  <si>
    <t>FMI20250415_013.gcd</t>
  </si>
  <si>
    <t>FMI20250415_014.gcd</t>
  </si>
  <si>
    <t>FMI20250415_015.gcd</t>
  </si>
  <si>
    <t>FMI20250415_016.gcd</t>
  </si>
  <si>
    <t>FMI20250415_017.gcd</t>
  </si>
  <si>
    <t>FMI20250415_018.gcd</t>
  </si>
  <si>
    <t>FMI20250415_019.gcd</t>
  </si>
  <si>
    <t>FMI20250415_020.gcd</t>
  </si>
  <si>
    <t>FMI20250415_021.gcd</t>
  </si>
  <si>
    <t>FMI20250415_022.gcd</t>
  </si>
  <si>
    <t>FMI20250415_023.gcd</t>
  </si>
  <si>
    <t>FMI20250415_024.gcd</t>
  </si>
  <si>
    <t>FMI20250415_025.gcd</t>
  </si>
  <si>
    <t>FMI20250415_026.gcd</t>
  </si>
  <si>
    <t>FMI20250415_027.gcd</t>
  </si>
  <si>
    <t>FMI20250415_028.gcd</t>
  </si>
  <si>
    <t>FMI20250415_029.gcd</t>
  </si>
  <si>
    <t>FMI20250415_030.gcd</t>
  </si>
  <si>
    <t>FMI20250415_031.gcd</t>
  </si>
  <si>
    <t>FMI20250415_032.gcd</t>
  </si>
  <si>
    <t>298 rerun</t>
  </si>
  <si>
    <t>FMI20250415_033.gcd</t>
  </si>
  <si>
    <t>033 rerun</t>
  </si>
  <si>
    <t>FMI20250415_034.gcd</t>
  </si>
  <si>
    <t>033 rerun2</t>
  </si>
  <si>
    <t>CO2 interference. Do not use CO2. Use CH4.</t>
  </si>
  <si>
    <t>Reinjection. Use CO2. Do not use CH4.</t>
  </si>
  <si>
    <t>Still bad. Don't use for anything.</t>
  </si>
  <si>
    <t>Re-reinjection. Use CO2. Do not use CH4.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</si>
</sst>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1" fontId="0" fillId="33" borderId="0" xfId="0" applyNumberFormat="1" applyFill="1"/>
    <xf numFmtId="0" fontId="18" fillId="0" borderId="0" xfId="0" applyFont="1" applyFill="1" applyAlignment="1">
      <alignment wrapText="1"/>
    </xf>
    <xf numFmtId="0" fontId="0" fillId="0" borderId="0" xfId="0" applyFill="1"/>
    <xf numFmtId="0" fontId="0" fillId="0" borderId="0" xfId="0" applyAlignment="1"/>
    <xf numFmtId="2" fontId="0" fillId="34" borderId="0" xfId="0" applyNumberFormat="1" applyFill="1"/>
    <xf numFmtId="3" fontId="0" fillId="34" borderId="0" xfId="0" applyNumberFormat="1" applyFill="1"/>
    <xf numFmtId="2" fontId="0" fillId="35" borderId="0" xfId="0" applyNumberFormat="1" applyFill="1"/>
    <xf numFmtId="3" fontId="0" fillId="35" borderId="0" xfId="0" applyNumberFormat="1" applyFill="1"/>
    <xf numFmtId="2" fontId="0" fillId="36" borderId="0" xfId="0" applyNumberFormat="1" applyFill="1"/>
    <xf numFmtId="3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FF99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U42"/>
  <sheetViews>
    <sheetView tabSelected="1" workbookViewId="0">
      <selection activeCell="B5" sqref="B5"/>
    </sheetView>
  </sheetViews>
  <sheetFormatPr defaultRowHeight="14.5" x14ac:dyDescent="0.35"/>
  <cols>
    <col min="2" max="2" width="23.54296875" customWidth="1"/>
    <col min="3" max="3" width="17.81640625" customWidth="1"/>
    <col min="31" max="31" width="21.453125" customWidth="1"/>
    <col min="43" max="43" width="9.1796875" customWidth="1"/>
    <col min="46" max="46" width="9.81640625" customWidth="1"/>
    <col min="47" max="47" width="10" customWidth="1"/>
    <col min="49" max="49" width="9.7265625" customWidth="1"/>
    <col min="50" max="50" width="10" customWidth="1"/>
    <col min="52" max="53" width="9.54296875" customWidth="1"/>
    <col min="55" max="56" width="9.54296875" customWidth="1"/>
    <col min="57" max="57" width="8.7265625" style="9"/>
    <col min="58" max="59" width="9.81640625" customWidth="1"/>
  </cols>
  <sheetData>
    <row r="7" spans="1:73" x14ac:dyDescent="0.35">
      <c r="A7" t="s">
        <v>15</v>
      </c>
      <c r="O7" t="s">
        <v>16</v>
      </c>
      <c r="AC7" t="s">
        <v>17</v>
      </c>
      <c r="BI7" t="s">
        <v>21</v>
      </c>
    </row>
    <row r="8" spans="1:73" ht="130.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s="2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31</v>
      </c>
      <c r="AR8" s="4" t="s">
        <v>18</v>
      </c>
      <c r="AS8" t="s">
        <v>19</v>
      </c>
      <c r="AT8" s="5" t="s">
        <v>24</v>
      </c>
      <c r="AU8" s="5" t="s">
        <v>20</v>
      </c>
      <c r="AV8" s="5"/>
      <c r="AW8" s="5" t="s">
        <v>25</v>
      </c>
      <c r="AX8" s="5" t="s">
        <v>26</v>
      </c>
      <c r="AZ8" s="5" t="s">
        <v>22</v>
      </c>
      <c r="BA8" s="5" t="s">
        <v>23</v>
      </c>
      <c r="BC8" s="5" t="s">
        <v>27</v>
      </c>
      <c r="BD8" s="5" t="s">
        <v>34</v>
      </c>
      <c r="BE8" s="8"/>
      <c r="BF8" s="5" t="s">
        <v>32</v>
      </c>
      <c r="BG8" s="5" t="s">
        <v>33</v>
      </c>
      <c r="BH8" s="5"/>
      <c r="BI8" s="8" t="s">
        <v>0</v>
      </c>
      <c r="BJ8" t="s">
        <v>1</v>
      </c>
      <c r="BK8" t="s">
        <v>2</v>
      </c>
      <c r="BL8" t="s">
        <v>3</v>
      </c>
      <c r="BM8" t="s">
        <v>4</v>
      </c>
      <c r="BN8" t="s">
        <v>5</v>
      </c>
      <c r="BO8" t="s">
        <v>6</v>
      </c>
      <c r="BP8" t="s">
        <v>7</v>
      </c>
      <c r="BQ8" t="s">
        <v>8</v>
      </c>
      <c r="BR8" t="s">
        <v>9</v>
      </c>
      <c r="BS8" t="s">
        <v>10</v>
      </c>
      <c r="BT8" t="s">
        <v>11</v>
      </c>
      <c r="BU8" t="s">
        <v>12</v>
      </c>
    </row>
    <row r="9" spans="1:73" x14ac:dyDescent="0.35">
      <c r="A9">
        <v>45</v>
      </c>
      <c r="B9" t="s">
        <v>35</v>
      </c>
      <c r="C9" s="2">
        <v>45762.596909722219</v>
      </c>
      <c r="D9" t="s">
        <v>36</v>
      </c>
      <c r="E9" t="s">
        <v>13</v>
      </c>
      <c r="F9">
        <v>0</v>
      </c>
      <c r="G9">
        <v>6.01</v>
      </c>
      <c r="H9" s="3">
        <v>7055</v>
      </c>
      <c r="I9">
        <v>1.6E-2</v>
      </c>
      <c r="J9" t="s">
        <v>14</v>
      </c>
      <c r="K9" t="s">
        <v>14</v>
      </c>
      <c r="L9" t="s">
        <v>14</v>
      </c>
      <c r="M9" t="s">
        <v>14</v>
      </c>
      <c r="O9">
        <v>45</v>
      </c>
      <c r="P9" t="s">
        <v>35</v>
      </c>
      <c r="Q9" s="2">
        <v>45762.596909722219</v>
      </c>
      <c r="R9" t="s">
        <v>36</v>
      </c>
      <c r="S9" t="s">
        <v>13</v>
      </c>
      <c r="T9">
        <v>0</v>
      </c>
      <c r="U9" t="s">
        <v>14</v>
      </c>
      <c r="V9" t="s">
        <v>14</v>
      </c>
      <c r="W9" t="s">
        <v>14</v>
      </c>
      <c r="X9" t="s">
        <v>14</v>
      </c>
      <c r="Y9" t="s">
        <v>14</v>
      </c>
      <c r="Z9" t="s">
        <v>14</v>
      </c>
      <c r="AA9" t="s">
        <v>14</v>
      </c>
      <c r="AC9">
        <v>45</v>
      </c>
      <c r="AD9" t="s">
        <v>35</v>
      </c>
      <c r="AE9" s="2">
        <v>45762.596909722219</v>
      </c>
      <c r="AF9" t="s">
        <v>36</v>
      </c>
      <c r="AG9" t="s">
        <v>13</v>
      </c>
      <c r="AH9">
        <v>0</v>
      </c>
      <c r="AI9">
        <v>12.148999999999999</v>
      </c>
      <c r="AJ9" s="3">
        <v>17041</v>
      </c>
      <c r="AK9">
        <v>3.6389999999999998</v>
      </c>
      <c r="AL9" t="s">
        <v>14</v>
      </c>
      <c r="AM9" t="s">
        <v>14</v>
      </c>
      <c r="AN9" t="s">
        <v>14</v>
      </c>
      <c r="AO9" t="s">
        <v>14</v>
      </c>
      <c r="AQ9">
        <v>1</v>
      </c>
      <c r="AS9" s="10">
        <v>45</v>
      </c>
      <c r="AT9" s="15">
        <f t="shared" ref="AT9:AT42" si="0">IF(H9&lt;10000,((H9^2*0.000000008493)+(H9*0.003482)+(-3.269)),(IF(H9&lt;200000,((H9^2*-0.000000000263)+(H9*0.002682)+(3.179)),(IF(H9&lt;8000000,((H9^2*-0.000000000005099)+(H9*0.002054)+(174.8)),((V9^2*-0.00000001014)+(V9*0.2415)+(1123)))))))</f>
        <v>21.719232301325</v>
      </c>
      <c r="AU9" s="16">
        <f t="shared" ref="AU9:AU42" si="1">IF(AJ9&lt;45000,((-0.00000004907*AJ9^2)+(0.2277*AJ9)+(-134)),((-0.00000001062*AJ9^2)+(0.2147*AJ9)+(590.6)))</f>
        <v>3731.9859839333303</v>
      </c>
      <c r="AW9" s="6">
        <f t="shared" ref="AW9:AW42" si="2">IF(H9&lt;10000,((0.0000001453*H9^2)+(0.0008349*H9)+(-1.805)),(IF(H9&lt;700000,((-0.00000000008054*H9^2)+(0.002348*H9)+(-2.47)), ((-0.00000001938*V9^2)+(0.2471*V9)+(226.8)))))</f>
        <v>11.317240032500001</v>
      </c>
      <c r="AX9" s="7">
        <f t="shared" ref="AX9:AX42" si="3">(-0.00000002552*AJ9^2)+(0.2067*AJ9)+(-103.7)</f>
        <v>3411.2638022208798</v>
      </c>
      <c r="AZ9" s="11">
        <f t="shared" ref="AZ9:AZ42" si="4">IF(H9&lt;10000,((H9^2*0.00000054)+(H9*-0.004765)+(12.72)),(IF(H9&lt;200000,((H9^2*-0.000000001577)+(H9*0.003043)+(-10.42)),(IF(H9&lt;8000000,((H9^2*-0.0000000000186)+(H9*0.00194)+(154.1)),((V9^2*-0.00000002)+(V9*0.2565)+(-1032)))))))</f>
        <v>5.980358500000003</v>
      </c>
      <c r="BA9" s="12">
        <f t="shared" ref="BA9:BA42" si="5">IF(AJ9&lt;45000,((-0.0000004561*AJ9^2)+(0.244*AJ9)+(-21.72)),((-0.0000000409*AJ9^2)+(0.2477*AJ9)+(-1777)))</f>
        <v>4003.8345298959002</v>
      </c>
      <c r="BC9" s="13">
        <f t="shared" ref="BC9:BC42" si="6">IF(H9&lt;10000,((H9^2*0.00000005714)+(H9*0.002453)+(-3.811)),(IF(H9&lt;200000,((H9^2*-0.0000000002888)+(H9*0.002899)+(-4.321)),(IF(H9&lt;8000000,((H9^2*-0.0000000000062)+(H9*0.002143)+(157)),((V9^2*-0.000000031)+(V9*0.2771)+(-709.5)))))))</f>
        <v>16.338945648499998</v>
      </c>
      <c r="BD9" s="14">
        <f t="shared" ref="BD9:BD42" si="7">IF(AJ9&lt;45000,((-0.0000000598*AJ9^2)+(0.205*AJ9)+(34.1)),((-0.00000002403*AJ9^2)+(0.2063*AJ9)+(-550.7)))</f>
        <v>3510.1393382761999</v>
      </c>
      <c r="BF9" s="15">
        <f t="shared" ref="BF9:BF42" si="8">IF(H9&lt;10000,((H9^2*0.000000008493)+(H9*0.003482)+(-3.269)),(IF(H9&lt;200000,((H9^2*-0.000000000263)+(H9*0.002682)+(3.179)),(IF(H9&lt;8000000,((H9^2*-0.000000000005099)+(H9*0.002054)+(174.8)),((V9^2*-0.00000001014)+(V9*0.2415)+(1123)))))))</f>
        <v>21.719232301325</v>
      </c>
      <c r="BG9" s="16">
        <f t="shared" ref="BG9:BG42" si="9">IF(AJ9&lt;45000,((-0.00000004907*AJ9^2)+(0.2277*AJ9)+(-134)),((-0.00000001062*AJ9^2)+(0.2147*AJ9)+(590.6)))</f>
        <v>3731.9859839333303</v>
      </c>
      <c r="BI9">
        <v>45</v>
      </c>
      <c r="BJ9" t="s">
        <v>35</v>
      </c>
      <c r="BK9" s="2">
        <v>45762.596909722219</v>
      </c>
      <c r="BL9" t="s">
        <v>36</v>
      </c>
      <c r="BM9" t="s">
        <v>13</v>
      </c>
      <c r="BN9">
        <v>0</v>
      </c>
      <c r="BO9">
        <v>2.6960000000000002</v>
      </c>
      <c r="BP9" s="3">
        <v>5225139</v>
      </c>
      <c r="BQ9">
        <v>0</v>
      </c>
      <c r="BR9" t="s">
        <v>14</v>
      </c>
      <c r="BS9" t="s">
        <v>14</v>
      </c>
      <c r="BT9" t="s">
        <v>14</v>
      </c>
      <c r="BU9" t="s">
        <v>14</v>
      </c>
    </row>
    <row r="10" spans="1:73" x14ac:dyDescent="0.35">
      <c r="A10">
        <v>46</v>
      </c>
      <c r="B10" t="s">
        <v>37</v>
      </c>
      <c r="C10" s="2">
        <v>45762.618136574078</v>
      </c>
      <c r="D10" t="s">
        <v>38</v>
      </c>
      <c r="E10" t="s">
        <v>13</v>
      </c>
      <c r="F10">
        <v>0</v>
      </c>
      <c r="G10">
        <v>6.0039999999999996</v>
      </c>
      <c r="H10" s="3">
        <v>25268</v>
      </c>
      <c r="I10">
        <v>5.7000000000000002E-2</v>
      </c>
      <c r="J10" t="s">
        <v>14</v>
      </c>
      <c r="K10" t="s">
        <v>14</v>
      </c>
      <c r="L10" t="s">
        <v>14</v>
      </c>
      <c r="M10" t="s">
        <v>14</v>
      </c>
      <c r="O10">
        <v>46</v>
      </c>
      <c r="P10" t="s">
        <v>37</v>
      </c>
      <c r="Q10" s="2">
        <v>45762.618136574078</v>
      </c>
      <c r="R10" t="s">
        <v>38</v>
      </c>
      <c r="S10" t="s">
        <v>13</v>
      </c>
      <c r="T10">
        <v>0</v>
      </c>
      <c r="U10" t="s">
        <v>14</v>
      </c>
      <c r="V10" t="s">
        <v>14</v>
      </c>
      <c r="W10" t="s">
        <v>14</v>
      </c>
      <c r="X10" t="s">
        <v>14</v>
      </c>
      <c r="Y10" t="s">
        <v>14</v>
      </c>
      <c r="Z10" t="s">
        <v>14</v>
      </c>
      <c r="AA10" t="s">
        <v>14</v>
      </c>
      <c r="AC10">
        <v>46</v>
      </c>
      <c r="AD10" t="s">
        <v>37</v>
      </c>
      <c r="AE10" s="2">
        <v>45762.618136574078</v>
      </c>
      <c r="AF10" t="s">
        <v>38</v>
      </c>
      <c r="AG10" t="s">
        <v>13</v>
      </c>
      <c r="AH10">
        <v>0</v>
      </c>
      <c r="AI10">
        <v>12.145</v>
      </c>
      <c r="AJ10" s="3">
        <v>30322</v>
      </c>
      <c r="AK10">
        <v>6.5439999999999996</v>
      </c>
      <c r="AL10" t="s">
        <v>14</v>
      </c>
      <c r="AM10" t="s">
        <v>14</v>
      </c>
      <c r="AN10" t="s">
        <v>14</v>
      </c>
      <c r="AO10" t="s">
        <v>14</v>
      </c>
      <c r="AQ10">
        <v>1</v>
      </c>
      <c r="AS10" s="10">
        <v>46</v>
      </c>
      <c r="AT10" s="15">
        <f t="shared" si="0"/>
        <v>70.779857910288001</v>
      </c>
      <c r="AU10" s="16">
        <f t="shared" si="1"/>
        <v>6725.2032798261207</v>
      </c>
      <c r="AW10" s="6">
        <f t="shared" si="2"/>
        <v>56.807841479295035</v>
      </c>
      <c r="AX10" s="7">
        <f t="shared" si="3"/>
        <v>6140.3937075843196</v>
      </c>
      <c r="AZ10" s="11">
        <f t="shared" si="4"/>
        <v>65.463653933551996</v>
      </c>
      <c r="BA10" s="12">
        <f t="shared" si="5"/>
        <v>6957.4988577275999</v>
      </c>
      <c r="BC10" s="13">
        <f t="shared" si="6"/>
        <v>68.746541337228805</v>
      </c>
      <c r="BD10" s="14">
        <f t="shared" si="7"/>
        <v>6195.1284636967994</v>
      </c>
      <c r="BF10" s="15">
        <f t="shared" si="8"/>
        <v>70.779857910288001</v>
      </c>
      <c r="BG10" s="16">
        <f t="shared" si="9"/>
        <v>6725.2032798261207</v>
      </c>
      <c r="BI10">
        <v>46</v>
      </c>
      <c r="BJ10" t="s">
        <v>37</v>
      </c>
      <c r="BK10" s="2">
        <v>45762.618136574078</v>
      </c>
      <c r="BL10" t="s">
        <v>38</v>
      </c>
      <c r="BM10" t="s">
        <v>13</v>
      </c>
      <c r="BN10">
        <v>0</v>
      </c>
      <c r="BO10">
        <v>2.698</v>
      </c>
      <c r="BP10" s="3">
        <v>5205570</v>
      </c>
      <c r="BQ10">
        <v>0</v>
      </c>
      <c r="BR10" t="s">
        <v>14</v>
      </c>
      <c r="BS10" t="s">
        <v>14</v>
      </c>
      <c r="BT10" t="s">
        <v>14</v>
      </c>
      <c r="BU10" t="s">
        <v>14</v>
      </c>
    </row>
    <row r="11" spans="1:73" x14ac:dyDescent="0.35">
      <c r="A11">
        <v>47</v>
      </c>
      <c r="B11" t="s">
        <v>39</v>
      </c>
      <c r="C11" s="2">
        <v>45762.639374999999</v>
      </c>
      <c r="D11" t="s">
        <v>40</v>
      </c>
      <c r="E11" t="s">
        <v>13</v>
      </c>
      <c r="F11">
        <v>0</v>
      </c>
      <c r="G11">
        <v>6.008</v>
      </c>
      <c r="H11" s="3">
        <v>74556</v>
      </c>
      <c r="I11">
        <v>0.16800000000000001</v>
      </c>
      <c r="J11" t="s">
        <v>14</v>
      </c>
      <c r="K11" t="s">
        <v>14</v>
      </c>
      <c r="L11" t="s">
        <v>14</v>
      </c>
      <c r="M11" t="s">
        <v>14</v>
      </c>
      <c r="O11">
        <v>47</v>
      </c>
      <c r="P11" t="s">
        <v>39</v>
      </c>
      <c r="Q11" s="2">
        <v>45762.639374999999</v>
      </c>
      <c r="R11" t="s">
        <v>40</v>
      </c>
      <c r="S11" t="s">
        <v>13</v>
      </c>
      <c r="T11">
        <v>0</v>
      </c>
      <c r="U11" t="s">
        <v>14</v>
      </c>
      <c r="V11" t="s">
        <v>14</v>
      </c>
      <c r="W11" t="s">
        <v>14</v>
      </c>
      <c r="X11" t="s">
        <v>14</v>
      </c>
      <c r="Y11" t="s">
        <v>14</v>
      </c>
      <c r="Z11" t="s">
        <v>14</v>
      </c>
      <c r="AA11" t="s">
        <v>14</v>
      </c>
      <c r="AC11">
        <v>47</v>
      </c>
      <c r="AD11" t="s">
        <v>39</v>
      </c>
      <c r="AE11" s="2">
        <v>45762.639374999999</v>
      </c>
      <c r="AF11" t="s">
        <v>40</v>
      </c>
      <c r="AG11" t="s">
        <v>13</v>
      </c>
      <c r="AH11">
        <v>0</v>
      </c>
      <c r="AI11">
        <v>12.138</v>
      </c>
      <c r="AJ11" s="3">
        <v>30081</v>
      </c>
      <c r="AK11">
        <v>6.4909999999999997</v>
      </c>
      <c r="AL11" t="s">
        <v>14</v>
      </c>
      <c r="AM11" t="s">
        <v>14</v>
      </c>
      <c r="AN11" t="s">
        <v>14</v>
      </c>
      <c r="AO11" t="s">
        <v>14</v>
      </c>
      <c r="AQ11">
        <v>1</v>
      </c>
      <c r="AS11" s="10">
        <v>47</v>
      </c>
      <c r="AT11" s="15">
        <f t="shared" si="0"/>
        <v>201.67628095323201</v>
      </c>
      <c r="AU11" s="16">
        <f t="shared" si="1"/>
        <v>6671.0418978517309</v>
      </c>
      <c r="AW11" s="6">
        <f t="shared" si="2"/>
        <v>172.13979858666653</v>
      </c>
      <c r="AX11" s="7">
        <f t="shared" si="3"/>
        <v>6090.9505053632802</v>
      </c>
      <c r="AZ11" s="11">
        <f t="shared" si="4"/>
        <v>207.68800031652802</v>
      </c>
      <c r="BA11" s="12">
        <f t="shared" si="5"/>
        <v>6905.3343615279</v>
      </c>
      <c r="BC11" s="13">
        <f t="shared" si="6"/>
        <v>210.21152114712319</v>
      </c>
      <c r="BD11" s="14">
        <f t="shared" si="7"/>
        <v>6146.5939796521998</v>
      </c>
      <c r="BF11" s="15">
        <f t="shared" si="8"/>
        <v>201.67628095323201</v>
      </c>
      <c r="BG11" s="16">
        <f t="shared" si="9"/>
        <v>6671.0418978517309</v>
      </c>
      <c r="BI11">
        <v>47</v>
      </c>
      <c r="BJ11" t="s">
        <v>39</v>
      </c>
      <c r="BK11" s="2">
        <v>45762.639374999999</v>
      </c>
      <c r="BL11" t="s">
        <v>40</v>
      </c>
      <c r="BM11" t="s">
        <v>13</v>
      </c>
      <c r="BN11">
        <v>0</v>
      </c>
      <c r="BO11">
        <v>2.7080000000000002</v>
      </c>
      <c r="BP11" s="3">
        <v>5012256</v>
      </c>
      <c r="BQ11">
        <v>0</v>
      </c>
      <c r="BR11" t="s">
        <v>14</v>
      </c>
      <c r="BS11" t="s">
        <v>14</v>
      </c>
      <c r="BT11" t="s">
        <v>14</v>
      </c>
      <c r="BU11" t="s">
        <v>14</v>
      </c>
    </row>
    <row r="12" spans="1:73" x14ac:dyDescent="0.35">
      <c r="A12">
        <v>48</v>
      </c>
      <c r="B12" t="s">
        <v>41</v>
      </c>
      <c r="C12" s="2">
        <v>45762.660613425927</v>
      </c>
      <c r="D12" t="s">
        <v>42</v>
      </c>
      <c r="E12" t="s">
        <v>13</v>
      </c>
      <c r="F12">
        <v>0</v>
      </c>
      <c r="G12">
        <v>6.0380000000000003</v>
      </c>
      <c r="H12" s="3">
        <v>1739</v>
      </c>
      <c r="I12">
        <v>4.0000000000000001E-3</v>
      </c>
      <c r="J12" t="s">
        <v>14</v>
      </c>
      <c r="K12" t="s">
        <v>14</v>
      </c>
      <c r="L12" t="s">
        <v>14</v>
      </c>
      <c r="M12" t="s">
        <v>14</v>
      </c>
      <c r="O12">
        <v>48</v>
      </c>
      <c r="P12" t="s">
        <v>41</v>
      </c>
      <c r="Q12" s="2">
        <v>45762.660613425927</v>
      </c>
      <c r="R12" t="s">
        <v>42</v>
      </c>
      <c r="S12" t="s">
        <v>13</v>
      </c>
      <c r="T12">
        <v>0</v>
      </c>
      <c r="U12" t="s">
        <v>14</v>
      </c>
      <c r="V12" t="s">
        <v>14</v>
      </c>
      <c r="W12" t="s">
        <v>14</v>
      </c>
      <c r="X12" t="s">
        <v>14</v>
      </c>
      <c r="Y12" t="s">
        <v>14</v>
      </c>
      <c r="Z12" t="s">
        <v>14</v>
      </c>
      <c r="AA12" t="s">
        <v>14</v>
      </c>
      <c r="AC12">
        <v>48</v>
      </c>
      <c r="AD12" t="s">
        <v>41</v>
      </c>
      <c r="AE12" s="2">
        <v>45762.660613425927</v>
      </c>
      <c r="AF12" t="s">
        <v>42</v>
      </c>
      <c r="AG12" t="s">
        <v>13</v>
      </c>
      <c r="AH12">
        <v>0</v>
      </c>
      <c r="AI12">
        <v>12.135999999999999</v>
      </c>
      <c r="AJ12" s="3">
        <v>33485</v>
      </c>
      <c r="AK12">
        <v>7.2350000000000003</v>
      </c>
      <c r="AL12" t="s">
        <v>14</v>
      </c>
      <c r="AM12" t="s">
        <v>14</v>
      </c>
      <c r="AN12" t="s">
        <v>14</v>
      </c>
      <c r="AO12" t="s">
        <v>14</v>
      </c>
      <c r="AQ12">
        <v>1</v>
      </c>
      <c r="AS12" s="10">
        <v>48</v>
      </c>
      <c r="AT12" s="15">
        <f t="shared" si="0"/>
        <v>2.811881859653</v>
      </c>
      <c r="AU12" s="16">
        <f t="shared" si="1"/>
        <v>7435.514996809251</v>
      </c>
      <c r="AW12" s="6">
        <f t="shared" si="2"/>
        <v>8.6295881300000099E-2</v>
      </c>
      <c r="AX12" s="7">
        <f t="shared" si="3"/>
        <v>6789.0353218580003</v>
      </c>
      <c r="AZ12" s="11">
        <f t="shared" si="4"/>
        <v>6.0666903399999992</v>
      </c>
      <c r="BA12" s="12">
        <f t="shared" si="5"/>
        <v>7637.2200528775002</v>
      </c>
      <c r="BC12" s="13">
        <f t="shared" si="6"/>
        <v>0.62756527393999928</v>
      </c>
      <c r="BD12" s="14">
        <f t="shared" si="7"/>
        <v>6831.4745355449995</v>
      </c>
      <c r="BF12" s="15">
        <f t="shared" si="8"/>
        <v>2.811881859653</v>
      </c>
      <c r="BG12" s="16">
        <f t="shared" si="9"/>
        <v>7435.514996809251</v>
      </c>
      <c r="BI12">
        <v>48</v>
      </c>
      <c r="BJ12" t="s">
        <v>41</v>
      </c>
      <c r="BK12" s="2">
        <v>45762.660613425927</v>
      </c>
      <c r="BL12" t="s">
        <v>42</v>
      </c>
      <c r="BM12" t="s">
        <v>13</v>
      </c>
      <c r="BN12">
        <v>0</v>
      </c>
      <c r="BO12">
        <v>2.698</v>
      </c>
      <c r="BP12" s="3">
        <v>5207307</v>
      </c>
      <c r="BQ12">
        <v>0</v>
      </c>
      <c r="BR12" t="s">
        <v>14</v>
      </c>
      <c r="BS12" t="s">
        <v>14</v>
      </c>
      <c r="BT12" t="s">
        <v>14</v>
      </c>
      <c r="BU12" t="s">
        <v>14</v>
      </c>
    </row>
    <row r="13" spans="1:73" x14ac:dyDescent="0.35">
      <c r="A13">
        <v>49</v>
      </c>
      <c r="B13" t="s">
        <v>43</v>
      </c>
      <c r="C13" s="2">
        <v>45762.681840277779</v>
      </c>
      <c r="D13" t="s">
        <v>44</v>
      </c>
      <c r="E13" t="s">
        <v>13</v>
      </c>
      <c r="F13">
        <v>0</v>
      </c>
      <c r="G13">
        <v>6.0060000000000002</v>
      </c>
      <c r="H13" s="3">
        <v>50592</v>
      </c>
      <c r="I13">
        <v>0.114</v>
      </c>
      <c r="J13" t="s">
        <v>14</v>
      </c>
      <c r="K13" t="s">
        <v>14</v>
      </c>
      <c r="L13" t="s">
        <v>14</v>
      </c>
      <c r="M13" t="s">
        <v>14</v>
      </c>
      <c r="O13">
        <v>49</v>
      </c>
      <c r="P13" t="s">
        <v>43</v>
      </c>
      <c r="Q13" s="2">
        <v>45762.681840277779</v>
      </c>
      <c r="R13" t="s">
        <v>44</v>
      </c>
      <c r="S13" t="s">
        <v>13</v>
      </c>
      <c r="T13">
        <v>0</v>
      </c>
      <c r="U13" t="s">
        <v>14</v>
      </c>
      <c r="V13" t="s">
        <v>14</v>
      </c>
      <c r="W13" t="s">
        <v>14</v>
      </c>
      <c r="X13" t="s">
        <v>14</v>
      </c>
      <c r="Y13" t="s">
        <v>14</v>
      </c>
      <c r="Z13" t="s">
        <v>14</v>
      </c>
      <c r="AA13" t="s">
        <v>14</v>
      </c>
      <c r="AC13">
        <v>49</v>
      </c>
      <c r="AD13" t="s">
        <v>43</v>
      </c>
      <c r="AE13" s="2">
        <v>45762.681840277779</v>
      </c>
      <c r="AF13" t="s">
        <v>44</v>
      </c>
      <c r="AG13" t="s">
        <v>13</v>
      </c>
      <c r="AH13">
        <v>0</v>
      </c>
      <c r="AI13">
        <v>12.145</v>
      </c>
      <c r="AJ13" s="3">
        <v>25226</v>
      </c>
      <c r="AK13">
        <v>5.43</v>
      </c>
      <c r="AL13" t="s">
        <v>14</v>
      </c>
      <c r="AM13" t="s">
        <v>14</v>
      </c>
      <c r="AN13" t="s">
        <v>14</v>
      </c>
      <c r="AO13" t="s">
        <v>14</v>
      </c>
      <c r="AQ13">
        <v>1</v>
      </c>
      <c r="AS13" s="10">
        <v>49</v>
      </c>
      <c r="AT13" s="15">
        <f t="shared" si="0"/>
        <v>138.19358222796802</v>
      </c>
      <c r="AU13" s="16">
        <f t="shared" si="1"/>
        <v>5578.7344527006808</v>
      </c>
      <c r="AW13" s="6">
        <f t="shared" si="2"/>
        <v>116.11386980562943</v>
      </c>
      <c r="AX13" s="7">
        <f t="shared" si="3"/>
        <v>5094.2745205404799</v>
      </c>
      <c r="AZ13" s="11">
        <f t="shared" si="4"/>
        <v>139.49504491827201</v>
      </c>
      <c r="BA13" s="12">
        <f t="shared" si="5"/>
        <v>5843.1842742363997</v>
      </c>
      <c r="BC13" s="13">
        <f t="shared" si="6"/>
        <v>141.60600982599681</v>
      </c>
      <c r="BD13" s="14">
        <f t="shared" si="7"/>
        <v>5167.3762056552005</v>
      </c>
      <c r="BF13" s="15">
        <f t="shared" si="8"/>
        <v>138.19358222796802</v>
      </c>
      <c r="BG13" s="16">
        <f t="shared" si="9"/>
        <v>5578.7344527006808</v>
      </c>
      <c r="BI13">
        <v>49</v>
      </c>
      <c r="BJ13" t="s">
        <v>43</v>
      </c>
      <c r="BK13" s="2">
        <v>45762.681840277779</v>
      </c>
      <c r="BL13" t="s">
        <v>44</v>
      </c>
      <c r="BM13" t="s">
        <v>13</v>
      </c>
      <c r="BN13">
        <v>0</v>
      </c>
      <c r="BO13">
        <v>2.7</v>
      </c>
      <c r="BP13" s="3">
        <v>5174017</v>
      </c>
      <c r="BQ13">
        <v>0</v>
      </c>
      <c r="BR13" t="s">
        <v>14</v>
      </c>
      <c r="BS13" t="s">
        <v>14</v>
      </c>
      <c r="BT13" t="s">
        <v>14</v>
      </c>
      <c r="BU13" t="s">
        <v>14</v>
      </c>
    </row>
    <row r="14" spans="1:73" x14ac:dyDescent="0.35">
      <c r="A14">
        <v>50</v>
      </c>
      <c r="B14" t="s">
        <v>45</v>
      </c>
      <c r="C14" s="2">
        <v>45762.703090277777</v>
      </c>
      <c r="D14" t="s">
        <v>46</v>
      </c>
      <c r="E14" t="s">
        <v>13</v>
      </c>
      <c r="F14">
        <v>0</v>
      </c>
      <c r="G14">
        <v>6.0049999999999999</v>
      </c>
      <c r="H14" s="3">
        <v>405991</v>
      </c>
      <c r="I14">
        <v>0.91600000000000004</v>
      </c>
      <c r="J14" t="s">
        <v>14</v>
      </c>
      <c r="K14" t="s">
        <v>14</v>
      </c>
      <c r="L14" t="s">
        <v>14</v>
      </c>
      <c r="M14" t="s">
        <v>14</v>
      </c>
      <c r="O14">
        <v>50</v>
      </c>
      <c r="P14" t="s">
        <v>45</v>
      </c>
      <c r="Q14" s="2">
        <v>45762.703090277777</v>
      </c>
      <c r="R14" t="s">
        <v>46</v>
      </c>
      <c r="S14" t="s">
        <v>13</v>
      </c>
      <c r="T14">
        <v>0</v>
      </c>
      <c r="U14">
        <v>5.9610000000000003</v>
      </c>
      <c r="V14" s="3">
        <v>3273</v>
      </c>
      <c r="W14">
        <v>0.9</v>
      </c>
      <c r="X14" t="s">
        <v>14</v>
      </c>
      <c r="Y14" t="s">
        <v>14</v>
      </c>
      <c r="Z14" t="s">
        <v>14</v>
      </c>
      <c r="AA14" t="s">
        <v>14</v>
      </c>
      <c r="AC14">
        <v>50</v>
      </c>
      <c r="AD14" t="s">
        <v>45</v>
      </c>
      <c r="AE14" s="2">
        <v>45762.703090277777</v>
      </c>
      <c r="AF14" t="s">
        <v>46</v>
      </c>
      <c r="AG14" t="s">
        <v>13</v>
      </c>
      <c r="AH14">
        <v>0</v>
      </c>
      <c r="AI14">
        <v>12.138999999999999</v>
      </c>
      <c r="AJ14" s="3">
        <v>31905</v>
      </c>
      <c r="AK14">
        <v>6.89</v>
      </c>
      <c r="AL14" t="s">
        <v>14</v>
      </c>
      <c r="AM14" t="s">
        <v>14</v>
      </c>
      <c r="AN14" t="s">
        <v>14</v>
      </c>
      <c r="AO14" t="s">
        <v>14</v>
      </c>
      <c r="AQ14">
        <v>1</v>
      </c>
      <c r="AS14" s="10">
        <v>50</v>
      </c>
      <c r="AT14" s="15">
        <f t="shared" si="0"/>
        <v>1007.865052499079</v>
      </c>
      <c r="AU14" s="16">
        <f t="shared" si="1"/>
        <v>7080.81872274325</v>
      </c>
      <c r="AW14" s="6">
        <f t="shared" si="2"/>
        <v>937.52156513979617</v>
      </c>
      <c r="AX14" s="7">
        <f t="shared" si="3"/>
        <v>6465.0859512819998</v>
      </c>
      <c r="AZ14" s="11">
        <f t="shared" si="4"/>
        <v>938.65672632729354</v>
      </c>
      <c r="BA14" s="12">
        <f t="shared" si="5"/>
        <v>7298.8225716974994</v>
      </c>
      <c r="BC14" s="13">
        <f t="shared" si="6"/>
        <v>1026.0167751090978</v>
      </c>
      <c r="BD14" s="14">
        <f t="shared" si="7"/>
        <v>6513.7528443049996</v>
      </c>
      <c r="BF14" s="15">
        <f t="shared" si="8"/>
        <v>1007.865052499079</v>
      </c>
      <c r="BG14" s="16">
        <f t="shared" si="9"/>
        <v>7080.81872274325</v>
      </c>
      <c r="BI14">
        <v>50</v>
      </c>
      <c r="BJ14" t="s">
        <v>45</v>
      </c>
      <c r="BK14" s="2">
        <v>45762.703090277777</v>
      </c>
      <c r="BL14" t="s">
        <v>46</v>
      </c>
      <c r="BM14" t="s">
        <v>13</v>
      </c>
      <c r="BN14">
        <v>0</v>
      </c>
      <c r="BO14">
        <v>2.7010000000000001</v>
      </c>
      <c r="BP14" s="3">
        <v>5142875</v>
      </c>
      <c r="BQ14">
        <v>0</v>
      </c>
      <c r="BR14" t="s">
        <v>14</v>
      </c>
      <c r="BS14" t="s">
        <v>14</v>
      </c>
      <c r="BT14" t="s">
        <v>14</v>
      </c>
      <c r="BU14" t="s">
        <v>14</v>
      </c>
    </row>
    <row r="15" spans="1:73" x14ac:dyDescent="0.35">
      <c r="A15">
        <v>51</v>
      </c>
      <c r="B15" t="s">
        <v>47</v>
      </c>
      <c r="C15" s="2">
        <v>45762.724317129629</v>
      </c>
      <c r="D15" t="s">
        <v>48</v>
      </c>
      <c r="E15" t="s">
        <v>13</v>
      </c>
      <c r="F15">
        <v>0</v>
      </c>
      <c r="G15">
        <v>6.0220000000000002</v>
      </c>
      <c r="H15" s="3">
        <v>2696</v>
      </c>
      <c r="I15">
        <v>6.0000000000000001E-3</v>
      </c>
      <c r="J15" t="s">
        <v>14</v>
      </c>
      <c r="K15" t="s">
        <v>14</v>
      </c>
      <c r="L15" t="s">
        <v>14</v>
      </c>
      <c r="M15" t="s">
        <v>14</v>
      </c>
      <c r="O15">
        <v>51</v>
      </c>
      <c r="P15" t="s">
        <v>47</v>
      </c>
      <c r="Q15" s="2">
        <v>45762.724317129629</v>
      </c>
      <c r="R15" t="s">
        <v>48</v>
      </c>
      <c r="S15" t="s">
        <v>13</v>
      </c>
      <c r="T15">
        <v>0</v>
      </c>
      <c r="U15" t="s">
        <v>14</v>
      </c>
      <c r="V15" t="s">
        <v>14</v>
      </c>
      <c r="W15" t="s">
        <v>14</v>
      </c>
      <c r="X15" t="s">
        <v>14</v>
      </c>
      <c r="Y15" t="s">
        <v>14</v>
      </c>
      <c r="Z15" t="s">
        <v>14</v>
      </c>
      <c r="AA15" t="s">
        <v>14</v>
      </c>
      <c r="AC15">
        <v>51</v>
      </c>
      <c r="AD15" t="s">
        <v>47</v>
      </c>
      <c r="AE15" s="2">
        <v>45762.724317129629</v>
      </c>
      <c r="AF15" t="s">
        <v>48</v>
      </c>
      <c r="AG15" t="s">
        <v>13</v>
      </c>
      <c r="AH15">
        <v>0</v>
      </c>
      <c r="AI15">
        <v>12.156000000000001</v>
      </c>
      <c r="AJ15" s="3">
        <v>17647</v>
      </c>
      <c r="AK15">
        <v>3.7719999999999998</v>
      </c>
      <c r="AL15" t="s">
        <v>14</v>
      </c>
      <c r="AM15" t="s">
        <v>14</v>
      </c>
      <c r="AN15" t="s">
        <v>14</v>
      </c>
      <c r="AO15" t="s">
        <v>14</v>
      </c>
      <c r="AQ15">
        <v>1</v>
      </c>
      <c r="AS15" s="10">
        <v>51</v>
      </c>
      <c r="AT15" s="15">
        <f t="shared" si="0"/>
        <v>6.1802026570879995</v>
      </c>
      <c r="AU15" s="16">
        <f t="shared" si="1"/>
        <v>3868.9406869963705</v>
      </c>
      <c r="AW15" s="6">
        <f t="shared" si="2"/>
        <v>1.5019912447999999</v>
      </c>
      <c r="AX15" s="7">
        <f t="shared" si="3"/>
        <v>3535.9875481383201</v>
      </c>
      <c r="AZ15" s="11">
        <f t="shared" si="4"/>
        <v>3.7985046399999991</v>
      </c>
      <c r="BA15" s="12">
        <f t="shared" si="5"/>
        <v>4142.110884635099</v>
      </c>
      <c r="BC15" s="13">
        <f t="shared" si="6"/>
        <v>3.2176052902399999</v>
      </c>
      <c r="BD15" s="14">
        <f t="shared" si="7"/>
        <v>3633.1122867817999</v>
      </c>
      <c r="BF15" s="15">
        <f t="shared" si="8"/>
        <v>6.1802026570879995</v>
      </c>
      <c r="BG15" s="16">
        <f t="shared" si="9"/>
        <v>3868.9406869963705</v>
      </c>
      <c r="BI15">
        <v>51</v>
      </c>
      <c r="BJ15" t="s">
        <v>47</v>
      </c>
      <c r="BK15" s="2">
        <v>45762.724317129629</v>
      </c>
      <c r="BL15" t="s">
        <v>48</v>
      </c>
      <c r="BM15" t="s">
        <v>13</v>
      </c>
      <c r="BN15">
        <v>0</v>
      </c>
      <c r="BO15">
        <v>2.6989999999999998</v>
      </c>
      <c r="BP15" s="3">
        <v>5227082</v>
      </c>
      <c r="BQ15">
        <v>0</v>
      </c>
      <c r="BR15" t="s">
        <v>14</v>
      </c>
      <c r="BS15" t="s">
        <v>14</v>
      </c>
      <c r="BT15" t="s">
        <v>14</v>
      </c>
      <c r="BU15" t="s">
        <v>14</v>
      </c>
    </row>
    <row r="16" spans="1:73" x14ac:dyDescent="0.35">
      <c r="A16">
        <v>52</v>
      </c>
      <c r="B16" t="s">
        <v>49</v>
      </c>
      <c r="C16" s="2">
        <v>45762.74554398148</v>
      </c>
      <c r="D16" t="s">
        <v>50</v>
      </c>
      <c r="E16" t="s">
        <v>13</v>
      </c>
      <c r="F16">
        <v>0</v>
      </c>
      <c r="G16">
        <v>6.0090000000000003</v>
      </c>
      <c r="H16" s="3">
        <v>19546</v>
      </c>
      <c r="I16">
        <v>4.3999999999999997E-2</v>
      </c>
      <c r="J16" t="s">
        <v>14</v>
      </c>
      <c r="K16" t="s">
        <v>14</v>
      </c>
      <c r="L16" t="s">
        <v>14</v>
      </c>
      <c r="M16" t="s">
        <v>14</v>
      </c>
      <c r="O16">
        <v>52</v>
      </c>
      <c r="P16" t="s">
        <v>49</v>
      </c>
      <c r="Q16" s="2">
        <v>45762.74554398148</v>
      </c>
      <c r="R16" t="s">
        <v>50</v>
      </c>
      <c r="S16" t="s">
        <v>13</v>
      </c>
      <c r="T16">
        <v>0</v>
      </c>
      <c r="U16" t="s">
        <v>14</v>
      </c>
      <c r="V16" t="s">
        <v>14</v>
      </c>
      <c r="W16" t="s">
        <v>14</v>
      </c>
      <c r="X16" t="s">
        <v>14</v>
      </c>
      <c r="Y16" t="s">
        <v>14</v>
      </c>
      <c r="Z16" t="s">
        <v>14</v>
      </c>
      <c r="AA16" t="s">
        <v>14</v>
      </c>
      <c r="AC16">
        <v>52</v>
      </c>
      <c r="AD16" t="s">
        <v>49</v>
      </c>
      <c r="AE16" s="2">
        <v>45762.74554398148</v>
      </c>
      <c r="AF16" t="s">
        <v>50</v>
      </c>
      <c r="AG16" t="s">
        <v>13</v>
      </c>
      <c r="AH16">
        <v>0</v>
      </c>
      <c r="AI16">
        <v>12.154</v>
      </c>
      <c r="AJ16" s="3">
        <v>24793</v>
      </c>
      <c r="AK16">
        <v>5.335</v>
      </c>
      <c r="AL16" t="s">
        <v>14</v>
      </c>
      <c r="AM16" t="s">
        <v>14</v>
      </c>
      <c r="AN16" t="s">
        <v>14</v>
      </c>
      <c r="AO16" t="s">
        <v>14</v>
      </c>
      <c r="AQ16">
        <v>1</v>
      </c>
      <c r="AS16" s="10">
        <v>52</v>
      </c>
      <c r="AT16" s="15">
        <f t="shared" si="0"/>
        <v>55.500893871491996</v>
      </c>
      <c r="AU16" s="16">
        <f t="shared" si="1"/>
        <v>5481.2031218995699</v>
      </c>
      <c r="AW16" s="6">
        <f t="shared" si="2"/>
        <v>43.393238005817359</v>
      </c>
      <c r="AX16" s="7">
        <f t="shared" si="3"/>
        <v>5005.3261384935204</v>
      </c>
      <c r="AZ16" s="11">
        <f t="shared" si="4"/>
        <v>48.455991275068001</v>
      </c>
      <c r="BA16" s="12">
        <f t="shared" si="5"/>
        <v>5747.4105915710998</v>
      </c>
      <c r="BC16" s="13">
        <f t="shared" si="6"/>
        <v>52.232519081699202</v>
      </c>
      <c r="BD16" s="14">
        <f t="shared" si="7"/>
        <v>5079.9063676298001</v>
      </c>
      <c r="BF16" s="15">
        <f t="shared" si="8"/>
        <v>55.500893871491996</v>
      </c>
      <c r="BG16" s="16">
        <f t="shared" si="9"/>
        <v>5481.2031218995699</v>
      </c>
      <c r="BI16">
        <v>52</v>
      </c>
      <c r="BJ16" t="s">
        <v>49</v>
      </c>
      <c r="BK16" s="2">
        <v>45762.74554398148</v>
      </c>
      <c r="BL16" t="s">
        <v>50</v>
      </c>
      <c r="BM16" t="s">
        <v>13</v>
      </c>
      <c r="BN16">
        <v>0</v>
      </c>
      <c r="BO16">
        <v>2.7010000000000001</v>
      </c>
      <c r="BP16" s="3">
        <v>5180321</v>
      </c>
      <c r="BQ16">
        <v>0</v>
      </c>
      <c r="BR16" t="s">
        <v>14</v>
      </c>
      <c r="BS16" t="s">
        <v>14</v>
      </c>
      <c r="BT16" t="s">
        <v>14</v>
      </c>
      <c r="BU16" t="s">
        <v>14</v>
      </c>
    </row>
    <row r="17" spans="1:73" x14ac:dyDescent="0.35">
      <c r="A17">
        <v>53</v>
      </c>
      <c r="B17" t="s">
        <v>51</v>
      </c>
      <c r="C17" s="2">
        <v>45762.533229166664</v>
      </c>
      <c r="D17" t="s">
        <v>30</v>
      </c>
      <c r="E17" t="s">
        <v>13</v>
      </c>
      <c r="F17">
        <v>0</v>
      </c>
      <c r="G17">
        <v>6.0469999999999997</v>
      </c>
      <c r="H17" s="3">
        <v>1144</v>
      </c>
      <c r="I17">
        <v>3.0000000000000001E-3</v>
      </c>
      <c r="J17" t="s">
        <v>14</v>
      </c>
      <c r="K17" t="s">
        <v>14</v>
      </c>
      <c r="L17" t="s">
        <v>14</v>
      </c>
      <c r="M17" t="s">
        <v>14</v>
      </c>
      <c r="O17">
        <v>53</v>
      </c>
      <c r="P17" t="s">
        <v>51</v>
      </c>
      <c r="Q17" s="2">
        <v>45762.533229166664</v>
      </c>
      <c r="R17" t="s">
        <v>30</v>
      </c>
      <c r="S17" t="s">
        <v>13</v>
      </c>
      <c r="T17">
        <v>0</v>
      </c>
      <c r="U17" t="s">
        <v>14</v>
      </c>
      <c r="V17" t="s">
        <v>14</v>
      </c>
      <c r="W17" t="s">
        <v>14</v>
      </c>
      <c r="X17" t="s">
        <v>14</v>
      </c>
      <c r="Y17" t="s">
        <v>14</v>
      </c>
      <c r="Z17" t="s">
        <v>14</v>
      </c>
      <c r="AA17" t="s">
        <v>14</v>
      </c>
      <c r="AC17">
        <v>53</v>
      </c>
      <c r="AD17" t="s">
        <v>51</v>
      </c>
      <c r="AE17" s="2">
        <v>45762.533229166664</v>
      </c>
      <c r="AF17" t="s">
        <v>30</v>
      </c>
      <c r="AG17" t="s">
        <v>13</v>
      </c>
      <c r="AH17">
        <v>0</v>
      </c>
      <c r="AI17">
        <v>12.218999999999999</v>
      </c>
      <c r="AJ17" s="3">
        <v>2136</v>
      </c>
      <c r="AK17">
        <v>0.372</v>
      </c>
      <c r="AL17" t="s">
        <v>14</v>
      </c>
      <c r="AM17" t="s">
        <v>14</v>
      </c>
      <c r="AN17" t="s">
        <v>14</v>
      </c>
      <c r="AO17" t="s">
        <v>14</v>
      </c>
      <c r="AQ17">
        <v>1</v>
      </c>
      <c r="AS17" s="10">
        <v>53</v>
      </c>
      <c r="AT17" s="15">
        <f t="shared" si="0"/>
        <v>0.72552309484799959</v>
      </c>
      <c r="AU17" s="16">
        <f t="shared" si="1"/>
        <v>352.14331832128005</v>
      </c>
      <c r="AW17" s="6">
        <f t="shared" si="2"/>
        <v>-0.65971505920000006</v>
      </c>
      <c r="AX17" s="7">
        <f t="shared" si="3"/>
        <v>337.69476510208</v>
      </c>
      <c r="AZ17" s="11">
        <f t="shared" si="4"/>
        <v>7.9755574400000011</v>
      </c>
      <c r="BA17" s="12">
        <f t="shared" si="5"/>
        <v>497.38304557439994</v>
      </c>
      <c r="BC17" s="13">
        <f t="shared" si="6"/>
        <v>-0.92998682495999985</v>
      </c>
      <c r="BD17" s="14">
        <f t="shared" si="7"/>
        <v>471.70716273920004</v>
      </c>
      <c r="BF17" s="15">
        <f t="shared" si="8"/>
        <v>0.72552309484799959</v>
      </c>
      <c r="BG17" s="16">
        <f t="shared" si="9"/>
        <v>352.14331832128005</v>
      </c>
      <c r="BI17">
        <v>53</v>
      </c>
      <c r="BJ17" t="s">
        <v>51</v>
      </c>
      <c r="BK17" s="2">
        <v>45762.533229166664</v>
      </c>
      <c r="BL17" t="s">
        <v>30</v>
      </c>
      <c r="BM17" t="s">
        <v>13</v>
      </c>
      <c r="BN17">
        <v>0</v>
      </c>
      <c r="BO17">
        <v>2.714</v>
      </c>
      <c r="BP17" s="3">
        <v>4767408</v>
      </c>
      <c r="BQ17">
        <v>0</v>
      </c>
      <c r="BR17" t="s">
        <v>14</v>
      </c>
      <c r="BS17" t="s">
        <v>14</v>
      </c>
      <c r="BT17" t="s">
        <v>14</v>
      </c>
      <c r="BU17" t="s">
        <v>14</v>
      </c>
    </row>
    <row r="18" spans="1:73" x14ac:dyDescent="0.35">
      <c r="A18">
        <v>54</v>
      </c>
      <c r="B18" t="s">
        <v>52</v>
      </c>
      <c r="C18" s="2">
        <v>45762.554456018515</v>
      </c>
      <c r="D18" t="s">
        <v>29</v>
      </c>
      <c r="E18" t="s">
        <v>13</v>
      </c>
      <c r="F18">
        <v>0</v>
      </c>
      <c r="G18">
        <v>5.9980000000000002</v>
      </c>
      <c r="H18" s="3">
        <v>906601</v>
      </c>
      <c r="I18">
        <v>2.048</v>
      </c>
      <c r="J18" t="s">
        <v>14</v>
      </c>
      <c r="K18" t="s">
        <v>14</v>
      </c>
      <c r="L18" t="s">
        <v>14</v>
      </c>
      <c r="M18" t="s">
        <v>14</v>
      </c>
      <c r="O18">
        <v>54</v>
      </c>
      <c r="P18" t="s">
        <v>52</v>
      </c>
      <c r="Q18" s="2">
        <v>45762.554456018515</v>
      </c>
      <c r="R18" t="s">
        <v>29</v>
      </c>
      <c r="S18" t="s">
        <v>13</v>
      </c>
      <c r="T18">
        <v>0</v>
      </c>
      <c r="U18">
        <v>5.95</v>
      </c>
      <c r="V18" s="3">
        <v>8056</v>
      </c>
      <c r="W18">
        <v>2.0830000000000002</v>
      </c>
      <c r="X18" t="s">
        <v>14</v>
      </c>
      <c r="Y18" t="s">
        <v>14</v>
      </c>
      <c r="Z18" t="s">
        <v>14</v>
      </c>
      <c r="AA18" t="s">
        <v>14</v>
      </c>
      <c r="AC18">
        <v>54</v>
      </c>
      <c r="AD18" t="s">
        <v>52</v>
      </c>
      <c r="AE18" s="2">
        <v>45762.554456018515</v>
      </c>
      <c r="AF18" t="s">
        <v>29</v>
      </c>
      <c r="AG18" t="s">
        <v>13</v>
      </c>
      <c r="AH18">
        <v>0</v>
      </c>
      <c r="AI18">
        <v>12.218</v>
      </c>
      <c r="AJ18" s="3">
        <v>8267</v>
      </c>
      <c r="AK18">
        <v>1.7170000000000001</v>
      </c>
      <c r="AL18" t="s">
        <v>14</v>
      </c>
      <c r="AM18" t="s">
        <v>14</v>
      </c>
      <c r="AN18" t="s">
        <v>14</v>
      </c>
      <c r="AO18" t="s">
        <v>14</v>
      </c>
      <c r="AQ18">
        <v>1</v>
      </c>
      <c r="AS18" s="10">
        <v>54</v>
      </c>
      <c r="AT18" s="15">
        <f t="shared" si="0"/>
        <v>2032.767456522048</v>
      </c>
      <c r="AU18" s="16">
        <f t="shared" si="1"/>
        <v>1745.0422948087703</v>
      </c>
      <c r="AW18" s="6">
        <f t="shared" si="2"/>
        <v>2216.17985474432</v>
      </c>
      <c r="AX18" s="7">
        <f t="shared" si="3"/>
        <v>1603.34477926472</v>
      </c>
      <c r="AZ18" s="11">
        <f t="shared" si="4"/>
        <v>1897.6181280584615</v>
      </c>
      <c r="BA18" s="12">
        <f t="shared" si="5"/>
        <v>1964.2566258871</v>
      </c>
      <c r="BC18" s="13">
        <f t="shared" si="6"/>
        <v>2094.7500056861536</v>
      </c>
      <c r="BD18" s="14">
        <f t="shared" si="7"/>
        <v>1724.7480713177997</v>
      </c>
      <c r="BF18" s="15">
        <f t="shared" si="8"/>
        <v>2032.767456522048</v>
      </c>
      <c r="BG18" s="16">
        <f t="shared" si="9"/>
        <v>1745.0422948087703</v>
      </c>
      <c r="BI18">
        <v>54</v>
      </c>
      <c r="BJ18" t="s">
        <v>52</v>
      </c>
      <c r="BK18" s="2">
        <v>45762.554456018515</v>
      </c>
      <c r="BL18" t="s">
        <v>29</v>
      </c>
      <c r="BM18" t="s">
        <v>13</v>
      </c>
      <c r="BN18">
        <v>0</v>
      </c>
      <c r="BO18">
        <v>2.6960000000000002</v>
      </c>
      <c r="BP18" s="3">
        <v>5259424</v>
      </c>
      <c r="BQ18">
        <v>0</v>
      </c>
      <c r="BR18" t="s">
        <v>14</v>
      </c>
      <c r="BS18" t="s">
        <v>14</v>
      </c>
      <c r="BT18" t="s">
        <v>14</v>
      </c>
      <c r="BU18" t="s">
        <v>14</v>
      </c>
    </row>
    <row r="19" spans="1:73" x14ac:dyDescent="0.35">
      <c r="A19">
        <v>55</v>
      </c>
      <c r="B19" t="s">
        <v>53</v>
      </c>
      <c r="C19" s="2">
        <v>45762.575682870367</v>
      </c>
      <c r="D19" t="s">
        <v>28</v>
      </c>
      <c r="E19" t="s">
        <v>13</v>
      </c>
      <c r="F19">
        <v>0</v>
      </c>
      <c r="G19">
        <v>6.0270000000000001</v>
      </c>
      <c r="H19" s="3">
        <v>2244</v>
      </c>
      <c r="I19">
        <v>5.0000000000000001E-3</v>
      </c>
      <c r="J19" t="s">
        <v>14</v>
      </c>
      <c r="K19" t="s">
        <v>14</v>
      </c>
      <c r="L19" t="s">
        <v>14</v>
      </c>
      <c r="M19" t="s">
        <v>14</v>
      </c>
      <c r="O19">
        <v>55</v>
      </c>
      <c r="P19" t="s">
        <v>53</v>
      </c>
      <c r="Q19" s="2">
        <v>45762.575682870367</v>
      </c>
      <c r="R19" t="s">
        <v>28</v>
      </c>
      <c r="S19" t="s">
        <v>13</v>
      </c>
      <c r="T19">
        <v>0</v>
      </c>
      <c r="U19" t="s">
        <v>14</v>
      </c>
      <c r="V19" t="s">
        <v>14</v>
      </c>
      <c r="W19" t="s">
        <v>14</v>
      </c>
      <c r="X19" t="s">
        <v>14</v>
      </c>
      <c r="Y19" t="s">
        <v>14</v>
      </c>
      <c r="Z19" t="s">
        <v>14</v>
      </c>
      <c r="AA19" t="s">
        <v>14</v>
      </c>
      <c r="AC19">
        <v>55</v>
      </c>
      <c r="AD19" t="s">
        <v>53</v>
      </c>
      <c r="AE19" s="2">
        <v>45762.575682870367</v>
      </c>
      <c r="AF19" t="s">
        <v>28</v>
      </c>
      <c r="AG19" t="s">
        <v>13</v>
      </c>
      <c r="AH19">
        <v>0</v>
      </c>
      <c r="AI19">
        <v>12.25</v>
      </c>
      <c r="AJ19" s="3">
        <v>2473</v>
      </c>
      <c r="AK19">
        <v>0.44600000000000001</v>
      </c>
      <c r="AL19" t="s">
        <v>14</v>
      </c>
      <c r="AM19" t="s">
        <v>14</v>
      </c>
      <c r="AN19" t="s">
        <v>14</v>
      </c>
      <c r="AO19" t="s">
        <v>14</v>
      </c>
      <c r="AQ19">
        <v>1</v>
      </c>
      <c r="AS19" s="10">
        <v>55</v>
      </c>
      <c r="AT19" s="15">
        <f t="shared" si="0"/>
        <v>4.5873748072479996</v>
      </c>
      <c r="AU19" s="16">
        <f t="shared" si="1"/>
        <v>428.80200117797006</v>
      </c>
      <c r="AW19" s="6">
        <f t="shared" si="2"/>
        <v>0.80017898079999994</v>
      </c>
      <c r="AX19" s="7">
        <f t="shared" si="3"/>
        <v>407.31302659592001</v>
      </c>
      <c r="AZ19" s="11">
        <f t="shared" si="4"/>
        <v>4.7465294400000007</v>
      </c>
      <c r="BA19" s="12">
        <f t="shared" si="5"/>
        <v>578.90261600309998</v>
      </c>
      <c r="BC19" s="13">
        <f t="shared" si="6"/>
        <v>1.9812625270399993</v>
      </c>
      <c r="BD19" s="14">
        <f t="shared" si="7"/>
        <v>540.69927940579998</v>
      </c>
      <c r="BF19" s="15">
        <f t="shared" si="8"/>
        <v>4.5873748072479996</v>
      </c>
      <c r="BG19" s="16">
        <f t="shared" si="9"/>
        <v>428.80200117797006</v>
      </c>
      <c r="BI19">
        <v>55</v>
      </c>
      <c r="BJ19" t="s">
        <v>53</v>
      </c>
      <c r="BK19" s="2">
        <v>45762.575682870367</v>
      </c>
      <c r="BL19" t="s">
        <v>28</v>
      </c>
      <c r="BM19" t="s">
        <v>13</v>
      </c>
      <c r="BN19">
        <v>0</v>
      </c>
      <c r="BO19">
        <v>2.6949999999999998</v>
      </c>
      <c r="BP19" s="3">
        <v>5287471</v>
      </c>
      <c r="BQ19">
        <v>0</v>
      </c>
      <c r="BR19" t="s">
        <v>14</v>
      </c>
      <c r="BS19" t="s">
        <v>14</v>
      </c>
      <c r="BT19" t="s">
        <v>14</v>
      </c>
      <c r="BU19" t="s">
        <v>14</v>
      </c>
    </row>
    <row r="20" spans="1:73" x14ac:dyDescent="0.35">
      <c r="A20">
        <v>56</v>
      </c>
      <c r="B20" t="s">
        <v>54</v>
      </c>
      <c r="C20" s="2">
        <v>45762.766770833332</v>
      </c>
      <c r="D20">
        <v>72</v>
      </c>
      <c r="E20" t="s">
        <v>13</v>
      </c>
      <c r="F20">
        <v>0</v>
      </c>
      <c r="G20">
        <v>6.016</v>
      </c>
      <c r="H20" s="3">
        <v>24496</v>
      </c>
      <c r="I20">
        <v>5.6000000000000001E-2</v>
      </c>
      <c r="J20" t="s">
        <v>14</v>
      </c>
      <c r="K20" t="s">
        <v>14</v>
      </c>
      <c r="L20" t="s">
        <v>14</v>
      </c>
      <c r="M20" t="s">
        <v>14</v>
      </c>
      <c r="O20">
        <v>56</v>
      </c>
      <c r="P20" t="s">
        <v>54</v>
      </c>
      <c r="Q20" s="2">
        <v>45762.766770833332</v>
      </c>
      <c r="R20">
        <v>72</v>
      </c>
      <c r="S20" t="s">
        <v>13</v>
      </c>
      <c r="T20">
        <v>0</v>
      </c>
      <c r="U20" t="s">
        <v>14</v>
      </c>
      <c r="V20" t="s">
        <v>14</v>
      </c>
      <c r="W20" t="s">
        <v>14</v>
      </c>
      <c r="X20" t="s">
        <v>14</v>
      </c>
      <c r="Y20" t="s">
        <v>14</v>
      </c>
      <c r="Z20" t="s">
        <v>14</v>
      </c>
      <c r="AA20" t="s">
        <v>14</v>
      </c>
      <c r="AC20">
        <v>56</v>
      </c>
      <c r="AD20" t="s">
        <v>54</v>
      </c>
      <c r="AE20" s="2">
        <v>45762.766770833332</v>
      </c>
      <c r="AF20">
        <v>72</v>
      </c>
      <c r="AG20" t="s">
        <v>13</v>
      </c>
      <c r="AH20">
        <v>0</v>
      </c>
      <c r="AI20">
        <v>12.202999999999999</v>
      </c>
      <c r="AJ20" s="3">
        <v>4618</v>
      </c>
      <c r="AK20">
        <v>0.91700000000000004</v>
      </c>
      <c r="AL20" t="s">
        <v>14</v>
      </c>
      <c r="AM20" t="s">
        <v>14</v>
      </c>
      <c r="AN20" t="s">
        <v>14</v>
      </c>
      <c r="AO20" t="s">
        <v>14</v>
      </c>
      <c r="AQ20">
        <v>1</v>
      </c>
      <c r="AS20" s="10">
        <v>56</v>
      </c>
      <c r="AT20" s="15">
        <f t="shared" si="0"/>
        <v>68.719457793792003</v>
      </c>
      <c r="AU20" s="16">
        <f t="shared" si="1"/>
        <v>916.47213690932017</v>
      </c>
      <c r="AW20" s="6">
        <f t="shared" si="2"/>
        <v>54.998279649551357</v>
      </c>
      <c r="AX20" s="7">
        <f t="shared" si="3"/>
        <v>850.29636241951994</v>
      </c>
      <c r="AZ20" s="11">
        <f t="shared" si="4"/>
        <v>63.175042816767998</v>
      </c>
      <c r="BA20" s="12">
        <f t="shared" si="5"/>
        <v>1095.3452460635999</v>
      </c>
      <c r="BC20" s="13">
        <f t="shared" si="6"/>
        <v>66.519608400179195</v>
      </c>
      <c r="BD20" s="14">
        <f t="shared" si="7"/>
        <v>979.51470974479992</v>
      </c>
      <c r="BF20" s="15">
        <f t="shared" si="8"/>
        <v>68.719457793792003</v>
      </c>
      <c r="BG20" s="16">
        <f t="shared" si="9"/>
        <v>916.47213690932017</v>
      </c>
      <c r="BI20">
        <v>56</v>
      </c>
      <c r="BJ20" t="s">
        <v>54</v>
      </c>
      <c r="BK20" s="2">
        <v>45762.766770833332</v>
      </c>
      <c r="BL20">
        <v>72</v>
      </c>
      <c r="BM20" t="s">
        <v>13</v>
      </c>
      <c r="BN20">
        <v>0</v>
      </c>
      <c r="BO20">
        <v>2.8650000000000002</v>
      </c>
      <c r="BP20" s="3">
        <v>827776</v>
      </c>
      <c r="BQ20">
        <v>0</v>
      </c>
      <c r="BR20" t="s">
        <v>14</v>
      </c>
      <c r="BS20" t="s">
        <v>14</v>
      </c>
      <c r="BT20" t="s">
        <v>14</v>
      </c>
      <c r="BU20" t="s">
        <v>14</v>
      </c>
    </row>
    <row r="21" spans="1:73" x14ac:dyDescent="0.35">
      <c r="A21">
        <v>57</v>
      </c>
      <c r="B21" t="s">
        <v>55</v>
      </c>
      <c r="C21" s="2">
        <v>45762.78800925926</v>
      </c>
      <c r="D21">
        <v>16</v>
      </c>
      <c r="E21" t="s">
        <v>13</v>
      </c>
      <c r="F21">
        <v>0</v>
      </c>
      <c r="G21">
        <v>6.0090000000000003</v>
      </c>
      <c r="H21" s="3">
        <v>101838</v>
      </c>
      <c r="I21">
        <v>0.23</v>
      </c>
      <c r="J21" t="s">
        <v>14</v>
      </c>
      <c r="K21" t="s">
        <v>14</v>
      </c>
      <c r="L21" t="s">
        <v>14</v>
      </c>
      <c r="M21" t="s">
        <v>14</v>
      </c>
      <c r="O21">
        <v>57</v>
      </c>
      <c r="P21" t="s">
        <v>55</v>
      </c>
      <c r="Q21" s="2">
        <v>45762.78800925926</v>
      </c>
      <c r="R21">
        <v>16</v>
      </c>
      <c r="S21" t="s">
        <v>13</v>
      </c>
      <c r="T21">
        <v>0</v>
      </c>
      <c r="U21" t="s">
        <v>14</v>
      </c>
      <c r="V21" t="s">
        <v>14</v>
      </c>
      <c r="W21" t="s">
        <v>14</v>
      </c>
      <c r="X21" t="s">
        <v>14</v>
      </c>
      <c r="Y21" t="s">
        <v>14</v>
      </c>
      <c r="Z21" t="s">
        <v>14</v>
      </c>
      <c r="AA21" t="s">
        <v>14</v>
      </c>
      <c r="AC21">
        <v>57</v>
      </c>
      <c r="AD21" t="s">
        <v>55</v>
      </c>
      <c r="AE21" s="2">
        <v>45762.78800925926</v>
      </c>
      <c r="AF21">
        <v>16</v>
      </c>
      <c r="AG21" t="s">
        <v>13</v>
      </c>
      <c r="AH21">
        <v>0</v>
      </c>
      <c r="AI21">
        <v>12.183</v>
      </c>
      <c r="AJ21" s="3">
        <v>15753</v>
      </c>
      <c r="AK21">
        <v>3.3570000000000002</v>
      </c>
      <c r="AL21" t="s">
        <v>14</v>
      </c>
      <c r="AM21" t="s">
        <v>14</v>
      </c>
      <c r="AN21" t="s">
        <v>14</v>
      </c>
      <c r="AO21" t="s">
        <v>14</v>
      </c>
      <c r="AQ21">
        <v>1</v>
      </c>
      <c r="AS21" s="10">
        <v>57</v>
      </c>
      <c r="AT21" s="15">
        <f t="shared" si="0"/>
        <v>273.58094872182795</v>
      </c>
      <c r="AU21" s="16">
        <f t="shared" si="1"/>
        <v>3440.7810355683705</v>
      </c>
      <c r="AW21" s="6">
        <f t="shared" si="2"/>
        <v>235.8103454122282</v>
      </c>
      <c r="AX21" s="7">
        <f t="shared" si="3"/>
        <v>3146.1121331303198</v>
      </c>
      <c r="AZ21" s="11">
        <f t="shared" si="4"/>
        <v>283.11800130921199</v>
      </c>
      <c r="BA21" s="12">
        <f t="shared" si="5"/>
        <v>3708.8275881951004</v>
      </c>
      <c r="BC21" s="13">
        <f t="shared" si="6"/>
        <v>287.91222348313278</v>
      </c>
      <c r="BD21" s="14">
        <f t="shared" si="7"/>
        <v>3248.6252108617996</v>
      </c>
      <c r="BF21" s="15">
        <f t="shared" si="8"/>
        <v>273.58094872182795</v>
      </c>
      <c r="BG21" s="16">
        <f t="shared" si="9"/>
        <v>3440.7810355683705</v>
      </c>
      <c r="BI21">
        <v>57</v>
      </c>
      <c r="BJ21" t="s">
        <v>55</v>
      </c>
      <c r="BK21" s="2">
        <v>45762.78800925926</v>
      </c>
      <c r="BL21">
        <v>16</v>
      </c>
      <c r="BM21" t="s">
        <v>13</v>
      </c>
      <c r="BN21">
        <v>0</v>
      </c>
      <c r="BO21">
        <v>2.855</v>
      </c>
      <c r="BP21" s="3">
        <v>894657</v>
      </c>
      <c r="BQ21">
        <v>0</v>
      </c>
      <c r="BR21" t="s">
        <v>14</v>
      </c>
      <c r="BS21" t="s">
        <v>14</v>
      </c>
      <c r="BT21" t="s">
        <v>14</v>
      </c>
      <c r="BU21" t="s">
        <v>14</v>
      </c>
    </row>
    <row r="22" spans="1:73" x14ac:dyDescent="0.35">
      <c r="A22">
        <v>58</v>
      </c>
      <c r="B22" t="s">
        <v>56</v>
      </c>
      <c r="C22" s="2">
        <v>45762.809247685182</v>
      </c>
      <c r="D22">
        <v>327</v>
      </c>
      <c r="E22" t="s">
        <v>13</v>
      </c>
      <c r="F22">
        <v>0</v>
      </c>
      <c r="G22">
        <v>6.0090000000000003</v>
      </c>
      <c r="H22" s="3">
        <v>63980</v>
      </c>
      <c r="I22">
        <v>0.14499999999999999</v>
      </c>
      <c r="J22" t="s">
        <v>14</v>
      </c>
      <c r="K22" t="s">
        <v>14</v>
      </c>
      <c r="L22" t="s">
        <v>14</v>
      </c>
      <c r="M22" t="s">
        <v>14</v>
      </c>
      <c r="O22">
        <v>58</v>
      </c>
      <c r="P22" t="s">
        <v>56</v>
      </c>
      <c r="Q22" s="2">
        <v>45762.809247685182</v>
      </c>
      <c r="R22">
        <v>327</v>
      </c>
      <c r="S22" t="s">
        <v>13</v>
      </c>
      <c r="T22">
        <v>0</v>
      </c>
      <c r="U22" t="s">
        <v>14</v>
      </c>
      <c r="V22" t="s">
        <v>14</v>
      </c>
      <c r="W22" t="s">
        <v>14</v>
      </c>
      <c r="X22" t="s">
        <v>14</v>
      </c>
      <c r="Y22" t="s">
        <v>14</v>
      </c>
      <c r="Z22" t="s">
        <v>14</v>
      </c>
      <c r="AA22" t="s">
        <v>14</v>
      </c>
      <c r="AC22">
        <v>58</v>
      </c>
      <c r="AD22" t="s">
        <v>56</v>
      </c>
      <c r="AE22" s="2">
        <v>45762.809247685182</v>
      </c>
      <c r="AF22">
        <v>327</v>
      </c>
      <c r="AG22" t="s">
        <v>13</v>
      </c>
      <c r="AH22">
        <v>0</v>
      </c>
      <c r="AI22">
        <v>12.119</v>
      </c>
      <c r="AJ22" s="3">
        <v>76908</v>
      </c>
      <c r="AK22">
        <v>16.687999999999999</v>
      </c>
      <c r="AL22" t="s">
        <v>14</v>
      </c>
      <c r="AM22" t="s">
        <v>14</v>
      </c>
      <c r="AN22" t="s">
        <v>14</v>
      </c>
      <c r="AO22" t="s">
        <v>14</v>
      </c>
      <c r="AQ22">
        <v>1</v>
      </c>
      <c r="AS22" s="10">
        <v>58</v>
      </c>
      <c r="AT22" s="15">
        <f t="shared" si="0"/>
        <v>173.6967851748</v>
      </c>
      <c r="AU22" s="16">
        <f t="shared" si="1"/>
        <v>17039.93199427232</v>
      </c>
      <c r="AW22" s="6">
        <f t="shared" si="2"/>
        <v>147.42535431018399</v>
      </c>
      <c r="AX22" s="7">
        <f t="shared" si="3"/>
        <v>15642.236871358718</v>
      </c>
      <c r="AZ22" s="11">
        <f t="shared" si="4"/>
        <v>177.81578448920004</v>
      </c>
      <c r="BA22" s="12">
        <f t="shared" si="5"/>
        <v>17031.194625022399</v>
      </c>
      <c r="BC22" s="13">
        <f t="shared" si="6"/>
        <v>179.97483441248002</v>
      </c>
      <c r="BD22" s="14">
        <f t="shared" si="7"/>
        <v>15173.286783650081</v>
      </c>
      <c r="BF22" s="15">
        <f t="shared" si="8"/>
        <v>173.6967851748</v>
      </c>
      <c r="BG22" s="16">
        <f t="shared" si="9"/>
        <v>17039.93199427232</v>
      </c>
      <c r="BI22">
        <v>58</v>
      </c>
      <c r="BJ22" t="s">
        <v>56</v>
      </c>
      <c r="BK22" s="2">
        <v>45762.809247685182</v>
      </c>
      <c r="BL22">
        <v>327</v>
      </c>
      <c r="BM22" t="s">
        <v>13</v>
      </c>
      <c r="BN22">
        <v>0</v>
      </c>
      <c r="BO22">
        <v>2.8570000000000002</v>
      </c>
      <c r="BP22" s="3">
        <v>839248</v>
      </c>
      <c r="BQ22">
        <v>0</v>
      </c>
      <c r="BR22" t="s">
        <v>14</v>
      </c>
      <c r="BS22" t="s">
        <v>14</v>
      </c>
      <c r="BT22" t="s">
        <v>14</v>
      </c>
      <c r="BU22" t="s">
        <v>14</v>
      </c>
    </row>
    <row r="23" spans="1:73" x14ac:dyDescent="0.35">
      <c r="A23">
        <v>59</v>
      </c>
      <c r="B23" t="s">
        <v>57</v>
      </c>
      <c r="C23" s="2">
        <v>45762.83048611111</v>
      </c>
      <c r="D23">
        <v>205</v>
      </c>
      <c r="E23" t="s">
        <v>13</v>
      </c>
      <c r="F23">
        <v>0</v>
      </c>
      <c r="G23">
        <v>6.0140000000000002</v>
      </c>
      <c r="H23" s="3">
        <v>12761</v>
      </c>
      <c r="I23">
        <v>2.9000000000000001E-2</v>
      </c>
      <c r="J23" t="s">
        <v>14</v>
      </c>
      <c r="K23" t="s">
        <v>14</v>
      </c>
      <c r="L23" t="s">
        <v>14</v>
      </c>
      <c r="M23" t="s">
        <v>14</v>
      </c>
      <c r="O23">
        <v>59</v>
      </c>
      <c r="P23" t="s">
        <v>57</v>
      </c>
      <c r="Q23" s="2">
        <v>45762.83048611111</v>
      </c>
      <c r="R23">
        <v>205</v>
      </c>
      <c r="S23" t="s">
        <v>13</v>
      </c>
      <c r="T23">
        <v>0</v>
      </c>
      <c r="U23" t="s">
        <v>14</v>
      </c>
      <c r="V23" t="s">
        <v>14</v>
      </c>
      <c r="W23" t="s">
        <v>14</v>
      </c>
      <c r="X23" t="s">
        <v>14</v>
      </c>
      <c r="Y23" t="s">
        <v>14</v>
      </c>
      <c r="Z23" t="s">
        <v>14</v>
      </c>
      <c r="AA23" t="s">
        <v>14</v>
      </c>
      <c r="AC23">
        <v>59</v>
      </c>
      <c r="AD23" t="s">
        <v>57</v>
      </c>
      <c r="AE23" s="2">
        <v>45762.83048611111</v>
      </c>
      <c r="AF23">
        <v>205</v>
      </c>
      <c r="AG23" t="s">
        <v>13</v>
      </c>
      <c r="AH23">
        <v>0</v>
      </c>
      <c r="AI23">
        <v>12.195</v>
      </c>
      <c r="AJ23" s="3">
        <v>6529</v>
      </c>
      <c r="AK23">
        <v>1.3360000000000001</v>
      </c>
      <c r="AL23" t="s">
        <v>14</v>
      </c>
      <c r="AM23" t="s">
        <v>14</v>
      </c>
      <c r="AN23" t="s">
        <v>14</v>
      </c>
      <c r="AO23" t="s">
        <v>14</v>
      </c>
      <c r="AQ23">
        <v>1</v>
      </c>
      <c r="AS23" s="10">
        <v>59</v>
      </c>
      <c r="AT23" s="15">
        <f t="shared" si="0"/>
        <v>37.361174259176998</v>
      </c>
      <c r="AU23" s="16">
        <f t="shared" si="1"/>
        <v>1350.5615518421303</v>
      </c>
      <c r="AW23" s="6">
        <f t="shared" si="2"/>
        <v>27.479712615034661</v>
      </c>
      <c r="AX23" s="7">
        <f t="shared" si="3"/>
        <v>1244.7564374976801</v>
      </c>
      <c r="AZ23" s="11">
        <f t="shared" si="4"/>
        <v>28.154919398183004</v>
      </c>
      <c r="BA23" s="12">
        <f t="shared" si="5"/>
        <v>1551.9134417199</v>
      </c>
      <c r="BC23" s="13">
        <f t="shared" si="6"/>
        <v>32.626109906655209</v>
      </c>
      <c r="BD23" s="14">
        <f t="shared" si="7"/>
        <v>1369.9958551081997</v>
      </c>
      <c r="BF23" s="15">
        <f t="shared" si="8"/>
        <v>37.361174259176998</v>
      </c>
      <c r="BG23" s="16">
        <f t="shared" si="9"/>
        <v>1350.5615518421303</v>
      </c>
      <c r="BI23">
        <v>59</v>
      </c>
      <c r="BJ23" t="s">
        <v>57</v>
      </c>
      <c r="BK23" s="2">
        <v>45762.83048611111</v>
      </c>
      <c r="BL23">
        <v>205</v>
      </c>
      <c r="BM23" t="s">
        <v>13</v>
      </c>
      <c r="BN23">
        <v>0</v>
      </c>
      <c r="BO23">
        <v>2.855</v>
      </c>
      <c r="BP23" s="3">
        <v>904780</v>
      </c>
      <c r="BQ23">
        <v>0</v>
      </c>
      <c r="BR23" t="s">
        <v>14</v>
      </c>
      <c r="BS23" t="s">
        <v>14</v>
      </c>
      <c r="BT23" t="s">
        <v>14</v>
      </c>
      <c r="BU23" t="s">
        <v>14</v>
      </c>
    </row>
    <row r="24" spans="1:73" x14ac:dyDescent="0.35">
      <c r="A24">
        <v>60</v>
      </c>
      <c r="B24" t="s">
        <v>58</v>
      </c>
      <c r="C24" s="2">
        <v>45762.851712962962</v>
      </c>
      <c r="D24">
        <v>165</v>
      </c>
      <c r="E24" t="s">
        <v>13</v>
      </c>
      <c r="F24">
        <v>0</v>
      </c>
      <c r="G24">
        <v>6.0119999999999996</v>
      </c>
      <c r="H24" s="3">
        <v>20532</v>
      </c>
      <c r="I24">
        <v>4.7E-2</v>
      </c>
      <c r="J24" t="s">
        <v>14</v>
      </c>
      <c r="K24" t="s">
        <v>14</v>
      </c>
      <c r="L24" t="s">
        <v>14</v>
      </c>
      <c r="M24" t="s">
        <v>14</v>
      </c>
      <c r="O24">
        <v>60</v>
      </c>
      <c r="P24" t="s">
        <v>58</v>
      </c>
      <c r="Q24" s="2">
        <v>45762.851712962962</v>
      </c>
      <c r="R24">
        <v>165</v>
      </c>
      <c r="S24" t="s">
        <v>13</v>
      </c>
      <c r="T24">
        <v>0</v>
      </c>
      <c r="U24" t="s">
        <v>14</v>
      </c>
      <c r="V24" t="s">
        <v>14</v>
      </c>
      <c r="W24" t="s">
        <v>14</v>
      </c>
      <c r="X24" t="s">
        <v>14</v>
      </c>
      <c r="Y24" t="s">
        <v>14</v>
      </c>
      <c r="Z24" t="s">
        <v>14</v>
      </c>
      <c r="AA24" t="s">
        <v>14</v>
      </c>
      <c r="AC24">
        <v>60</v>
      </c>
      <c r="AD24" t="s">
        <v>58</v>
      </c>
      <c r="AE24" s="2">
        <v>45762.851712962962</v>
      </c>
      <c r="AF24">
        <v>165</v>
      </c>
      <c r="AG24" t="s">
        <v>13</v>
      </c>
      <c r="AH24">
        <v>0</v>
      </c>
      <c r="AI24">
        <v>12.156000000000001</v>
      </c>
      <c r="AJ24" s="3">
        <v>41736</v>
      </c>
      <c r="AK24">
        <v>9.0350000000000001</v>
      </c>
      <c r="AL24" t="s">
        <v>14</v>
      </c>
      <c r="AM24" t="s">
        <v>14</v>
      </c>
      <c r="AN24" t="s">
        <v>14</v>
      </c>
      <c r="AO24" t="s">
        <v>14</v>
      </c>
      <c r="AQ24">
        <v>1</v>
      </c>
      <c r="AS24" s="10">
        <v>60</v>
      </c>
      <c r="AT24" s="15">
        <f t="shared" si="0"/>
        <v>58.134952924688001</v>
      </c>
      <c r="AU24" s="16">
        <f t="shared" si="1"/>
        <v>9283.8124763372798</v>
      </c>
      <c r="AW24" s="6">
        <f t="shared" si="2"/>
        <v>45.705183314047034</v>
      </c>
      <c r="AX24" s="7">
        <f t="shared" si="3"/>
        <v>8478.6780728780795</v>
      </c>
      <c r="AZ24" s="11">
        <f t="shared" si="4"/>
        <v>51.394071111151995</v>
      </c>
      <c r="BA24" s="12">
        <f t="shared" si="5"/>
        <v>9367.3862852543989</v>
      </c>
      <c r="BC24" s="13">
        <f t="shared" si="6"/>
        <v>55.079520598668807</v>
      </c>
      <c r="BD24" s="14">
        <f t="shared" si="7"/>
        <v>8485.8147569792</v>
      </c>
      <c r="BF24" s="15">
        <f t="shared" si="8"/>
        <v>58.134952924688001</v>
      </c>
      <c r="BG24" s="16">
        <f t="shared" si="9"/>
        <v>9283.8124763372798</v>
      </c>
      <c r="BI24">
        <v>60</v>
      </c>
      <c r="BJ24" t="s">
        <v>58</v>
      </c>
      <c r="BK24" s="2">
        <v>45762.851712962962</v>
      </c>
      <c r="BL24">
        <v>165</v>
      </c>
      <c r="BM24" t="s">
        <v>13</v>
      </c>
      <c r="BN24">
        <v>0</v>
      </c>
      <c r="BO24">
        <v>2.85</v>
      </c>
      <c r="BP24" s="3">
        <v>1011455</v>
      </c>
      <c r="BQ24">
        <v>0</v>
      </c>
      <c r="BR24" t="s">
        <v>14</v>
      </c>
      <c r="BS24" t="s">
        <v>14</v>
      </c>
      <c r="BT24" t="s">
        <v>14</v>
      </c>
      <c r="BU24" t="s">
        <v>14</v>
      </c>
    </row>
    <row r="25" spans="1:73" x14ac:dyDescent="0.35">
      <c r="A25">
        <v>61</v>
      </c>
      <c r="B25" t="s">
        <v>59</v>
      </c>
      <c r="C25" s="2">
        <v>45762.872928240744</v>
      </c>
      <c r="D25">
        <v>132</v>
      </c>
      <c r="E25" t="s">
        <v>13</v>
      </c>
      <c r="F25">
        <v>0</v>
      </c>
      <c r="G25">
        <v>6.0119999999999996</v>
      </c>
      <c r="H25" s="3">
        <v>23781</v>
      </c>
      <c r="I25">
        <v>5.3999999999999999E-2</v>
      </c>
      <c r="J25" t="s">
        <v>14</v>
      </c>
      <c r="K25" t="s">
        <v>14</v>
      </c>
      <c r="L25" t="s">
        <v>14</v>
      </c>
      <c r="M25" t="s">
        <v>14</v>
      </c>
      <c r="O25">
        <v>61</v>
      </c>
      <c r="P25" t="s">
        <v>59</v>
      </c>
      <c r="Q25" s="2">
        <v>45762.872928240744</v>
      </c>
      <c r="R25">
        <v>132</v>
      </c>
      <c r="S25" t="s">
        <v>13</v>
      </c>
      <c r="T25">
        <v>0</v>
      </c>
      <c r="U25" t="s">
        <v>14</v>
      </c>
      <c r="V25" t="s">
        <v>14</v>
      </c>
      <c r="W25" t="s">
        <v>14</v>
      </c>
      <c r="X25" t="s">
        <v>14</v>
      </c>
      <c r="Y25" t="s">
        <v>14</v>
      </c>
      <c r="Z25" t="s">
        <v>14</v>
      </c>
      <c r="AA25" t="s">
        <v>14</v>
      </c>
      <c r="AC25">
        <v>61</v>
      </c>
      <c r="AD25" t="s">
        <v>59</v>
      </c>
      <c r="AE25" s="2">
        <v>45762.872928240744</v>
      </c>
      <c r="AF25">
        <v>132</v>
      </c>
      <c r="AG25" t="s">
        <v>13</v>
      </c>
      <c r="AH25">
        <v>0</v>
      </c>
      <c r="AI25">
        <v>12.201000000000001</v>
      </c>
      <c r="AJ25" s="3">
        <v>5076</v>
      </c>
      <c r="AK25">
        <v>1.0169999999999999</v>
      </c>
      <c r="AL25" t="s">
        <v>14</v>
      </c>
      <c r="AM25" t="s">
        <v>14</v>
      </c>
      <c r="AN25" t="s">
        <v>14</v>
      </c>
      <c r="AO25" t="s">
        <v>14</v>
      </c>
      <c r="AQ25">
        <v>1</v>
      </c>
      <c r="AS25" s="10">
        <v>61</v>
      </c>
      <c r="AT25" s="15">
        <f t="shared" si="0"/>
        <v>66.810906042257002</v>
      </c>
      <c r="AU25" s="16">
        <f t="shared" si="1"/>
        <v>1020.5408733716799</v>
      </c>
      <c r="AW25" s="6">
        <f t="shared" si="2"/>
        <v>53.322239733701061</v>
      </c>
      <c r="AX25" s="7">
        <f t="shared" si="3"/>
        <v>944.85165739648005</v>
      </c>
      <c r="AZ25" s="11">
        <f t="shared" si="4"/>
        <v>61.053732789503002</v>
      </c>
      <c r="BA25" s="12">
        <f t="shared" si="5"/>
        <v>1205.0722295663998</v>
      </c>
      <c r="BC25" s="13">
        <f t="shared" si="6"/>
        <v>64.456792214463206</v>
      </c>
      <c r="BD25" s="14">
        <f t="shared" si="7"/>
        <v>1073.1392065951998</v>
      </c>
      <c r="BF25" s="15">
        <f t="shared" si="8"/>
        <v>66.810906042257002</v>
      </c>
      <c r="BG25" s="16">
        <f t="shared" si="9"/>
        <v>1020.5408733716799</v>
      </c>
      <c r="BI25">
        <v>61</v>
      </c>
      <c r="BJ25" t="s">
        <v>59</v>
      </c>
      <c r="BK25" s="2">
        <v>45762.872928240744</v>
      </c>
      <c r="BL25">
        <v>132</v>
      </c>
      <c r="BM25" t="s">
        <v>13</v>
      </c>
      <c r="BN25">
        <v>0</v>
      </c>
      <c r="BO25">
        <v>2.8540000000000001</v>
      </c>
      <c r="BP25" s="3">
        <v>923620</v>
      </c>
      <c r="BQ25">
        <v>0</v>
      </c>
      <c r="BR25" t="s">
        <v>14</v>
      </c>
      <c r="BS25" t="s">
        <v>14</v>
      </c>
      <c r="BT25" t="s">
        <v>14</v>
      </c>
      <c r="BU25" t="s">
        <v>14</v>
      </c>
    </row>
    <row r="26" spans="1:73" x14ac:dyDescent="0.35">
      <c r="A26">
        <v>62</v>
      </c>
      <c r="B26" t="s">
        <v>60</v>
      </c>
      <c r="C26" s="2">
        <v>45762.894143518519</v>
      </c>
      <c r="D26">
        <v>378</v>
      </c>
      <c r="E26" t="s">
        <v>13</v>
      </c>
      <c r="F26">
        <v>0</v>
      </c>
      <c r="G26">
        <v>6.0110000000000001</v>
      </c>
      <c r="H26" s="3">
        <v>23916</v>
      </c>
      <c r="I26">
        <v>5.3999999999999999E-2</v>
      </c>
      <c r="J26" t="s">
        <v>14</v>
      </c>
      <c r="K26" t="s">
        <v>14</v>
      </c>
      <c r="L26" t="s">
        <v>14</v>
      </c>
      <c r="M26" t="s">
        <v>14</v>
      </c>
      <c r="O26">
        <v>62</v>
      </c>
      <c r="P26" t="s">
        <v>60</v>
      </c>
      <c r="Q26" s="2">
        <v>45762.894143518519</v>
      </c>
      <c r="R26">
        <v>378</v>
      </c>
      <c r="S26" t="s">
        <v>13</v>
      </c>
      <c r="T26">
        <v>0</v>
      </c>
      <c r="U26" t="s">
        <v>14</v>
      </c>
      <c r="V26" t="s">
        <v>14</v>
      </c>
      <c r="W26" t="s">
        <v>14</v>
      </c>
      <c r="X26" t="s">
        <v>14</v>
      </c>
      <c r="Y26" t="s">
        <v>14</v>
      </c>
      <c r="Z26" t="s">
        <v>14</v>
      </c>
      <c r="AA26" t="s">
        <v>14</v>
      </c>
      <c r="AC26">
        <v>62</v>
      </c>
      <c r="AD26" t="s">
        <v>60</v>
      </c>
      <c r="AE26" s="2">
        <v>45762.894143518519</v>
      </c>
      <c r="AF26">
        <v>378</v>
      </c>
      <c r="AG26" t="s">
        <v>13</v>
      </c>
      <c r="AH26">
        <v>0</v>
      </c>
      <c r="AI26">
        <v>12.175000000000001</v>
      </c>
      <c r="AJ26" s="3">
        <v>26628</v>
      </c>
      <c r="AK26">
        <v>5.7359999999999998</v>
      </c>
      <c r="AL26" t="s">
        <v>14</v>
      </c>
      <c r="AM26" t="s">
        <v>14</v>
      </c>
      <c r="AN26" t="s">
        <v>14</v>
      </c>
      <c r="AO26" t="s">
        <v>14</v>
      </c>
      <c r="AQ26">
        <v>1</v>
      </c>
      <c r="AS26" s="10">
        <v>62</v>
      </c>
      <c r="AT26" s="15">
        <f t="shared" si="0"/>
        <v>67.171282560272005</v>
      </c>
      <c r="AU26" s="16">
        <f t="shared" si="1"/>
        <v>5894.40249765712</v>
      </c>
      <c r="AW26" s="6">
        <f t="shared" si="2"/>
        <v>53.638701128989759</v>
      </c>
      <c r="AX26" s="7">
        <f t="shared" si="3"/>
        <v>5382.2126342003203</v>
      </c>
      <c r="AZ26" s="11">
        <f t="shared" si="4"/>
        <v>61.454383336687997</v>
      </c>
      <c r="BA26" s="12">
        <f t="shared" si="5"/>
        <v>6152.1141198575997</v>
      </c>
      <c r="BC26" s="13">
        <f t="shared" si="6"/>
        <v>64.84629760382721</v>
      </c>
      <c r="BD26" s="14">
        <f t="shared" si="7"/>
        <v>5450.4387870368</v>
      </c>
      <c r="BF26" s="15">
        <f t="shared" si="8"/>
        <v>67.171282560272005</v>
      </c>
      <c r="BG26" s="16">
        <f t="shared" si="9"/>
        <v>5894.40249765712</v>
      </c>
      <c r="BI26">
        <v>62</v>
      </c>
      <c r="BJ26" t="s">
        <v>60</v>
      </c>
      <c r="BK26" s="2">
        <v>45762.894143518519</v>
      </c>
      <c r="BL26">
        <v>378</v>
      </c>
      <c r="BM26" t="s">
        <v>13</v>
      </c>
      <c r="BN26">
        <v>0</v>
      </c>
      <c r="BO26">
        <v>2.8540000000000001</v>
      </c>
      <c r="BP26" s="3">
        <v>927413</v>
      </c>
      <c r="BQ26">
        <v>0</v>
      </c>
      <c r="BR26" t="s">
        <v>14</v>
      </c>
      <c r="BS26" t="s">
        <v>14</v>
      </c>
      <c r="BT26" t="s">
        <v>14</v>
      </c>
      <c r="BU26" t="s">
        <v>14</v>
      </c>
    </row>
    <row r="27" spans="1:73" x14ac:dyDescent="0.35">
      <c r="A27">
        <v>63</v>
      </c>
      <c r="B27" t="s">
        <v>61</v>
      </c>
      <c r="C27" s="2">
        <v>45762.915381944447</v>
      </c>
      <c r="D27">
        <v>298</v>
      </c>
      <c r="E27" t="s">
        <v>13</v>
      </c>
      <c r="F27">
        <v>0</v>
      </c>
      <c r="G27">
        <v>6.008</v>
      </c>
      <c r="H27" s="3">
        <v>21853</v>
      </c>
      <c r="I27">
        <v>0.05</v>
      </c>
      <c r="J27" t="s">
        <v>14</v>
      </c>
      <c r="K27" t="s">
        <v>14</v>
      </c>
      <c r="L27" t="s">
        <v>14</v>
      </c>
      <c r="M27" t="s">
        <v>14</v>
      </c>
      <c r="O27">
        <v>63</v>
      </c>
      <c r="P27" t="s">
        <v>61</v>
      </c>
      <c r="Q27" s="2">
        <v>45762.915381944447</v>
      </c>
      <c r="R27">
        <v>298</v>
      </c>
      <c r="S27" t="s">
        <v>13</v>
      </c>
      <c r="T27">
        <v>0</v>
      </c>
      <c r="U27" t="s">
        <v>14</v>
      </c>
      <c r="V27" t="s">
        <v>14</v>
      </c>
      <c r="W27" t="s">
        <v>14</v>
      </c>
      <c r="X27" t="s">
        <v>14</v>
      </c>
      <c r="Y27" t="s">
        <v>14</v>
      </c>
      <c r="Z27" t="s">
        <v>14</v>
      </c>
      <c r="AA27" t="s">
        <v>14</v>
      </c>
      <c r="AC27">
        <v>63</v>
      </c>
      <c r="AD27" t="s">
        <v>61</v>
      </c>
      <c r="AE27" s="2">
        <v>45762.915381944447</v>
      </c>
      <c r="AF27">
        <v>298</v>
      </c>
      <c r="AG27" t="s">
        <v>13</v>
      </c>
      <c r="AH27">
        <v>0</v>
      </c>
      <c r="AI27" t="s">
        <v>14</v>
      </c>
      <c r="AJ27" t="s">
        <v>14</v>
      </c>
      <c r="AK27" t="s">
        <v>14</v>
      </c>
      <c r="AL27" t="s">
        <v>14</v>
      </c>
      <c r="AM27" t="s">
        <v>14</v>
      </c>
      <c r="AN27" t="s">
        <v>14</v>
      </c>
      <c r="AO27" t="s">
        <v>14</v>
      </c>
      <c r="AQ27">
        <v>2</v>
      </c>
      <c r="AR27" t="s">
        <v>80</v>
      </c>
      <c r="AS27" s="10">
        <v>63</v>
      </c>
      <c r="AT27" s="15">
        <f t="shared" si="0"/>
        <v>61.663149400833007</v>
      </c>
      <c r="AU27" s="16" t="e">
        <f t="shared" si="1"/>
        <v>#VALUE!</v>
      </c>
      <c r="AW27" s="6">
        <f t="shared" si="2"/>
        <v>48.802381832331136</v>
      </c>
      <c r="AX27" s="7" t="e">
        <f t="shared" si="3"/>
        <v>#VALUE!</v>
      </c>
      <c r="AZ27" s="11">
        <f t="shared" si="4"/>
        <v>55.325576958607002</v>
      </c>
      <c r="BA27" s="12" t="e">
        <f t="shared" si="5"/>
        <v>#VALUE!</v>
      </c>
      <c r="BC27" s="13">
        <f t="shared" si="6"/>
        <v>58.892929517720802</v>
      </c>
      <c r="BD27" s="14" t="e">
        <f t="shared" si="7"/>
        <v>#VALUE!</v>
      </c>
      <c r="BF27" s="15">
        <f t="shared" si="8"/>
        <v>61.663149400833007</v>
      </c>
      <c r="BG27" s="16" t="e">
        <f t="shared" si="9"/>
        <v>#VALUE!</v>
      </c>
      <c r="BI27">
        <v>63</v>
      </c>
      <c r="BJ27" t="s">
        <v>61</v>
      </c>
      <c r="BK27" s="2">
        <v>45762.915381944447</v>
      </c>
      <c r="BL27">
        <v>298</v>
      </c>
      <c r="BM27" t="s">
        <v>13</v>
      </c>
      <c r="BN27">
        <v>0</v>
      </c>
      <c r="BO27">
        <v>2.8540000000000001</v>
      </c>
      <c r="BP27" s="3">
        <v>860239</v>
      </c>
      <c r="BQ27">
        <v>0</v>
      </c>
      <c r="BR27" t="s">
        <v>14</v>
      </c>
      <c r="BS27" t="s">
        <v>14</v>
      </c>
      <c r="BT27" t="s">
        <v>14</v>
      </c>
      <c r="BU27" t="s">
        <v>14</v>
      </c>
    </row>
    <row r="28" spans="1:73" x14ac:dyDescent="0.35">
      <c r="A28">
        <v>64</v>
      </c>
      <c r="B28" t="s">
        <v>62</v>
      </c>
      <c r="C28" s="2">
        <v>45762.936585648145</v>
      </c>
      <c r="D28">
        <v>82</v>
      </c>
      <c r="E28" t="s">
        <v>13</v>
      </c>
      <c r="F28">
        <v>0</v>
      </c>
      <c r="G28">
        <v>6.0090000000000003</v>
      </c>
      <c r="H28" s="3">
        <v>106074</v>
      </c>
      <c r="I28">
        <v>0.23899999999999999</v>
      </c>
      <c r="J28" t="s">
        <v>14</v>
      </c>
      <c r="K28" t="s">
        <v>14</v>
      </c>
      <c r="L28" t="s">
        <v>14</v>
      </c>
      <c r="M28" t="s">
        <v>14</v>
      </c>
      <c r="O28">
        <v>64</v>
      </c>
      <c r="P28" t="s">
        <v>62</v>
      </c>
      <c r="Q28" s="2">
        <v>45762.936585648145</v>
      </c>
      <c r="R28">
        <v>82</v>
      </c>
      <c r="S28" t="s">
        <v>13</v>
      </c>
      <c r="T28">
        <v>0</v>
      </c>
      <c r="U28" t="s">
        <v>14</v>
      </c>
      <c r="V28" t="s">
        <v>14</v>
      </c>
      <c r="W28" t="s">
        <v>14</v>
      </c>
      <c r="X28" t="s">
        <v>14</v>
      </c>
      <c r="Y28" t="s">
        <v>14</v>
      </c>
      <c r="Z28" t="s">
        <v>14</v>
      </c>
      <c r="AA28" t="s">
        <v>14</v>
      </c>
      <c r="AC28">
        <v>64</v>
      </c>
      <c r="AD28" t="s">
        <v>62</v>
      </c>
      <c r="AE28" s="2">
        <v>45762.936585648145</v>
      </c>
      <c r="AF28">
        <v>82</v>
      </c>
      <c r="AG28" t="s">
        <v>13</v>
      </c>
      <c r="AH28">
        <v>0</v>
      </c>
      <c r="AI28">
        <v>12.147</v>
      </c>
      <c r="AJ28" s="3">
        <v>16913</v>
      </c>
      <c r="AK28">
        <v>3.6110000000000002</v>
      </c>
      <c r="AL28" t="s">
        <v>14</v>
      </c>
      <c r="AM28" t="s">
        <v>14</v>
      </c>
      <c r="AN28" t="s">
        <v>14</v>
      </c>
      <c r="AO28" t="s">
        <v>14</v>
      </c>
      <c r="AQ28">
        <v>1</v>
      </c>
      <c r="AS28" s="10">
        <v>64</v>
      </c>
      <c r="AT28" s="15">
        <f t="shared" si="0"/>
        <v>284.71027261581196</v>
      </c>
      <c r="AU28" s="16">
        <f t="shared" si="1"/>
        <v>3703.0536476491702</v>
      </c>
      <c r="AW28" s="6">
        <f t="shared" si="2"/>
        <v>245.68554060744296</v>
      </c>
      <c r="AX28" s="7">
        <f t="shared" si="3"/>
        <v>3384.9171149991203</v>
      </c>
      <c r="AZ28" s="11">
        <f t="shared" si="4"/>
        <v>294.61926138834798</v>
      </c>
      <c r="BA28" s="12">
        <f t="shared" si="5"/>
        <v>3974.5847915791001</v>
      </c>
      <c r="BC28" s="13">
        <f t="shared" si="6"/>
        <v>299.93803692413121</v>
      </c>
      <c r="BD28" s="14">
        <f t="shared" si="7"/>
        <v>3484.1592357738</v>
      </c>
      <c r="BF28" s="15">
        <f t="shared" si="8"/>
        <v>284.71027261581196</v>
      </c>
      <c r="BG28" s="16">
        <f t="shared" si="9"/>
        <v>3703.0536476491702</v>
      </c>
      <c r="BI28">
        <v>64</v>
      </c>
      <c r="BJ28" t="s">
        <v>62</v>
      </c>
      <c r="BK28" s="2">
        <v>45762.936585648145</v>
      </c>
      <c r="BL28">
        <v>82</v>
      </c>
      <c r="BM28" t="s">
        <v>13</v>
      </c>
      <c r="BN28">
        <v>0</v>
      </c>
      <c r="BO28">
        <v>2.847</v>
      </c>
      <c r="BP28" s="3">
        <v>1054472</v>
      </c>
      <c r="BQ28">
        <v>0</v>
      </c>
      <c r="BR28" t="s">
        <v>14</v>
      </c>
      <c r="BS28" t="s">
        <v>14</v>
      </c>
      <c r="BT28" t="s">
        <v>14</v>
      </c>
      <c r="BU28" t="s">
        <v>14</v>
      </c>
    </row>
    <row r="29" spans="1:73" x14ac:dyDescent="0.35">
      <c r="A29">
        <v>65</v>
      </c>
      <c r="B29" t="s">
        <v>63</v>
      </c>
      <c r="C29" s="2">
        <v>45762.957812499997</v>
      </c>
      <c r="D29">
        <v>217</v>
      </c>
      <c r="E29" t="s">
        <v>13</v>
      </c>
      <c r="F29">
        <v>0</v>
      </c>
      <c r="G29">
        <v>6.0170000000000003</v>
      </c>
      <c r="H29" s="3">
        <v>26126</v>
      </c>
      <c r="I29">
        <v>5.8999999999999997E-2</v>
      </c>
      <c r="J29" t="s">
        <v>14</v>
      </c>
      <c r="K29" t="s">
        <v>14</v>
      </c>
      <c r="L29" t="s">
        <v>14</v>
      </c>
      <c r="M29" t="s">
        <v>14</v>
      </c>
      <c r="O29">
        <v>65</v>
      </c>
      <c r="P29" t="s">
        <v>63</v>
      </c>
      <c r="Q29" s="2">
        <v>45762.957812499997</v>
      </c>
      <c r="R29">
        <v>217</v>
      </c>
      <c r="S29" t="s">
        <v>13</v>
      </c>
      <c r="T29">
        <v>0</v>
      </c>
      <c r="U29" t="s">
        <v>14</v>
      </c>
      <c r="V29" t="s">
        <v>14</v>
      </c>
      <c r="W29" t="s">
        <v>14</v>
      </c>
      <c r="X29" t="s">
        <v>14</v>
      </c>
      <c r="Y29" t="s">
        <v>14</v>
      </c>
      <c r="Z29" t="s">
        <v>14</v>
      </c>
      <c r="AA29" t="s">
        <v>14</v>
      </c>
      <c r="AC29">
        <v>65</v>
      </c>
      <c r="AD29" t="s">
        <v>63</v>
      </c>
      <c r="AE29" s="2">
        <v>45762.957812499997</v>
      </c>
      <c r="AF29">
        <v>217</v>
      </c>
      <c r="AG29" t="s">
        <v>13</v>
      </c>
      <c r="AH29">
        <v>0</v>
      </c>
      <c r="AI29">
        <v>12.188000000000001</v>
      </c>
      <c r="AJ29" s="3">
        <v>4318</v>
      </c>
      <c r="AK29">
        <v>0.85099999999999998</v>
      </c>
      <c r="AL29" t="s">
        <v>14</v>
      </c>
      <c r="AM29" t="s">
        <v>14</v>
      </c>
      <c r="AN29" t="s">
        <v>14</v>
      </c>
      <c r="AO29" t="s">
        <v>14</v>
      </c>
      <c r="AQ29">
        <v>1</v>
      </c>
      <c r="AS29" s="10">
        <v>65</v>
      </c>
      <c r="AT29" s="15">
        <f t="shared" si="0"/>
        <v>73.069416648611991</v>
      </c>
      <c r="AU29" s="16">
        <f t="shared" si="1"/>
        <v>848.29368376532</v>
      </c>
      <c r="AW29" s="6">
        <f t="shared" si="2"/>
        <v>58.818873983266954</v>
      </c>
      <c r="AX29" s="7">
        <f t="shared" si="3"/>
        <v>788.35477643551985</v>
      </c>
      <c r="AZ29" s="11">
        <f t="shared" si="4"/>
        <v>68.005008459547994</v>
      </c>
      <c r="BA29" s="12">
        <f t="shared" si="5"/>
        <v>1023.3679589435999</v>
      </c>
      <c r="BC29" s="13">
        <f t="shared" si="6"/>
        <v>71.221148397411213</v>
      </c>
      <c r="BD29" s="14">
        <f t="shared" si="7"/>
        <v>918.17502158479999</v>
      </c>
      <c r="BF29" s="15">
        <f t="shared" si="8"/>
        <v>73.069416648611991</v>
      </c>
      <c r="BG29" s="16">
        <f t="shared" si="9"/>
        <v>848.29368376532</v>
      </c>
      <c r="BI29">
        <v>65</v>
      </c>
      <c r="BJ29" t="s">
        <v>63</v>
      </c>
      <c r="BK29" s="2">
        <v>45762.957812499997</v>
      </c>
      <c r="BL29">
        <v>217</v>
      </c>
      <c r="BM29" t="s">
        <v>13</v>
      </c>
      <c r="BN29">
        <v>0</v>
      </c>
      <c r="BO29">
        <v>2.8639999999999999</v>
      </c>
      <c r="BP29" s="3">
        <v>870591</v>
      </c>
      <c r="BQ29">
        <v>0</v>
      </c>
      <c r="BR29" t="s">
        <v>14</v>
      </c>
      <c r="BS29" t="s">
        <v>14</v>
      </c>
      <c r="BT29" t="s">
        <v>14</v>
      </c>
      <c r="BU29" t="s">
        <v>14</v>
      </c>
    </row>
    <row r="30" spans="1:73" x14ac:dyDescent="0.35">
      <c r="A30">
        <v>66</v>
      </c>
      <c r="B30" t="s">
        <v>64</v>
      </c>
      <c r="C30" s="2">
        <v>45762.979027777779</v>
      </c>
      <c r="D30">
        <v>317</v>
      </c>
      <c r="E30" t="s">
        <v>13</v>
      </c>
      <c r="F30">
        <v>0</v>
      </c>
      <c r="G30">
        <v>6.0140000000000002</v>
      </c>
      <c r="H30" s="3">
        <v>12973</v>
      </c>
      <c r="I30">
        <v>0.03</v>
      </c>
      <c r="J30" t="s">
        <v>14</v>
      </c>
      <c r="K30" t="s">
        <v>14</v>
      </c>
      <c r="L30" t="s">
        <v>14</v>
      </c>
      <c r="M30" t="s">
        <v>14</v>
      </c>
      <c r="O30">
        <v>66</v>
      </c>
      <c r="P30" t="s">
        <v>64</v>
      </c>
      <c r="Q30" s="2">
        <v>45762.979027777779</v>
      </c>
      <c r="R30">
        <v>317</v>
      </c>
      <c r="S30" t="s">
        <v>13</v>
      </c>
      <c r="T30">
        <v>0</v>
      </c>
      <c r="U30" t="s">
        <v>14</v>
      </c>
      <c r="V30" t="s">
        <v>14</v>
      </c>
      <c r="W30" t="s">
        <v>14</v>
      </c>
      <c r="X30" t="s">
        <v>14</v>
      </c>
      <c r="Y30" t="s">
        <v>14</v>
      </c>
      <c r="Z30" t="s">
        <v>14</v>
      </c>
      <c r="AA30" t="s">
        <v>14</v>
      </c>
      <c r="AC30">
        <v>66</v>
      </c>
      <c r="AD30" t="s">
        <v>64</v>
      </c>
      <c r="AE30" s="2">
        <v>45762.979027777779</v>
      </c>
      <c r="AF30">
        <v>317</v>
      </c>
      <c r="AG30" t="s">
        <v>13</v>
      </c>
      <c r="AH30">
        <v>0</v>
      </c>
      <c r="AI30">
        <v>12.173999999999999</v>
      </c>
      <c r="AJ30" s="3">
        <v>6447</v>
      </c>
      <c r="AK30">
        <v>1.3180000000000001</v>
      </c>
      <c r="AL30" t="s">
        <v>14</v>
      </c>
      <c r="AM30" t="s">
        <v>14</v>
      </c>
      <c r="AN30" t="s">
        <v>14</v>
      </c>
      <c r="AO30" t="s">
        <v>14</v>
      </c>
      <c r="AQ30">
        <v>1</v>
      </c>
      <c r="AS30" s="10">
        <v>66</v>
      </c>
      <c r="AT30" s="15">
        <f t="shared" si="0"/>
        <v>37.928323434272997</v>
      </c>
      <c r="AU30" s="16">
        <f t="shared" si="1"/>
        <v>1331.9423638923699</v>
      </c>
      <c r="AW30" s="6">
        <f t="shared" si="2"/>
        <v>27.977049220366336</v>
      </c>
      <c r="AX30" s="7">
        <f t="shared" si="3"/>
        <v>1227.8341915943199</v>
      </c>
      <c r="AZ30" s="11">
        <f t="shared" si="4"/>
        <v>28.791431904366995</v>
      </c>
      <c r="BA30" s="12">
        <f t="shared" si="5"/>
        <v>1532.3907467151</v>
      </c>
      <c r="BC30" s="13">
        <f t="shared" si="6"/>
        <v>33.239122327064806</v>
      </c>
      <c r="BD30" s="14">
        <f t="shared" si="7"/>
        <v>1353.2494842218</v>
      </c>
      <c r="BF30" s="15">
        <f t="shared" si="8"/>
        <v>37.928323434272997</v>
      </c>
      <c r="BG30" s="16">
        <f t="shared" si="9"/>
        <v>1331.9423638923699</v>
      </c>
      <c r="BI30">
        <v>66</v>
      </c>
      <c r="BJ30" t="s">
        <v>64</v>
      </c>
      <c r="BK30" s="2">
        <v>45762.979027777779</v>
      </c>
      <c r="BL30">
        <v>317</v>
      </c>
      <c r="BM30" t="s">
        <v>13</v>
      </c>
      <c r="BN30">
        <v>0</v>
      </c>
      <c r="BO30">
        <v>2.8559999999999999</v>
      </c>
      <c r="BP30" s="3">
        <v>881790</v>
      </c>
      <c r="BQ30">
        <v>0</v>
      </c>
      <c r="BR30" t="s">
        <v>14</v>
      </c>
      <c r="BS30" t="s">
        <v>14</v>
      </c>
      <c r="BT30" t="s">
        <v>14</v>
      </c>
      <c r="BU30" t="s">
        <v>14</v>
      </c>
    </row>
    <row r="31" spans="1:73" x14ac:dyDescent="0.35">
      <c r="A31">
        <v>67</v>
      </c>
      <c r="B31" t="s">
        <v>65</v>
      </c>
      <c r="C31" s="2">
        <v>45763.000254629631</v>
      </c>
      <c r="D31">
        <v>414</v>
      </c>
      <c r="E31" t="s">
        <v>13</v>
      </c>
      <c r="F31">
        <v>0</v>
      </c>
      <c r="G31">
        <v>6.0110000000000001</v>
      </c>
      <c r="H31" s="3">
        <v>19272</v>
      </c>
      <c r="I31">
        <v>4.3999999999999997E-2</v>
      </c>
      <c r="J31" t="s">
        <v>14</v>
      </c>
      <c r="K31" t="s">
        <v>14</v>
      </c>
      <c r="L31" t="s">
        <v>14</v>
      </c>
      <c r="M31" t="s">
        <v>14</v>
      </c>
      <c r="O31">
        <v>67</v>
      </c>
      <c r="P31" t="s">
        <v>65</v>
      </c>
      <c r="Q31" s="2">
        <v>45763.000254629631</v>
      </c>
      <c r="R31">
        <v>414</v>
      </c>
      <c r="S31" t="s">
        <v>13</v>
      </c>
      <c r="T31">
        <v>0</v>
      </c>
      <c r="U31" t="s">
        <v>14</v>
      </c>
      <c r="V31" t="s">
        <v>14</v>
      </c>
      <c r="W31" t="s">
        <v>14</v>
      </c>
      <c r="X31" t="s">
        <v>14</v>
      </c>
      <c r="Y31" t="s">
        <v>14</v>
      </c>
      <c r="Z31" t="s">
        <v>14</v>
      </c>
      <c r="AA31" t="s">
        <v>14</v>
      </c>
      <c r="AC31">
        <v>67</v>
      </c>
      <c r="AD31" t="s">
        <v>65</v>
      </c>
      <c r="AE31" s="2">
        <v>45763.000254629631</v>
      </c>
      <c r="AF31">
        <v>414</v>
      </c>
      <c r="AG31" t="s">
        <v>13</v>
      </c>
      <c r="AH31">
        <v>0</v>
      </c>
      <c r="AI31">
        <v>12.141999999999999</v>
      </c>
      <c r="AJ31" s="3">
        <v>44154</v>
      </c>
      <c r="AK31">
        <v>9.5630000000000006</v>
      </c>
      <c r="AL31" t="s">
        <v>14</v>
      </c>
      <c r="AM31" t="s">
        <v>14</v>
      </c>
      <c r="AN31" t="s">
        <v>14</v>
      </c>
      <c r="AO31" t="s">
        <v>14</v>
      </c>
      <c r="AQ31">
        <v>1</v>
      </c>
      <c r="AS31" s="10">
        <v>67</v>
      </c>
      <c r="AT31" s="15">
        <f t="shared" si="0"/>
        <v>54.768823174208002</v>
      </c>
      <c r="AU31" s="16">
        <f t="shared" si="1"/>
        <v>9824.2001196158817</v>
      </c>
      <c r="AW31" s="6">
        <f t="shared" si="2"/>
        <v>42.750742639888642</v>
      </c>
      <c r="AX31" s="7">
        <f t="shared" si="3"/>
        <v>8973.1786277276788</v>
      </c>
      <c r="AZ31" s="11">
        <f t="shared" si="4"/>
        <v>47.638982455232004</v>
      </c>
      <c r="BA31" s="12">
        <f t="shared" si="5"/>
        <v>9862.6545159323996</v>
      </c>
      <c r="BC31" s="13">
        <f t="shared" si="6"/>
        <v>51.441264796620807</v>
      </c>
      <c r="BD31" s="14">
        <f t="shared" si="7"/>
        <v>8969.0853721832009</v>
      </c>
      <c r="BF31" s="15">
        <f t="shared" si="8"/>
        <v>54.768823174208002</v>
      </c>
      <c r="BG31" s="16">
        <f t="shared" si="9"/>
        <v>9824.2001196158817</v>
      </c>
      <c r="BI31">
        <v>67</v>
      </c>
      <c r="BJ31" t="s">
        <v>65</v>
      </c>
      <c r="BK31" s="2">
        <v>45763.000254629631</v>
      </c>
      <c r="BL31">
        <v>414</v>
      </c>
      <c r="BM31" t="s">
        <v>13</v>
      </c>
      <c r="BN31">
        <v>0</v>
      </c>
      <c r="BO31">
        <v>2.8439999999999999</v>
      </c>
      <c r="BP31" s="3">
        <v>1109271</v>
      </c>
      <c r="BQ31">
        <v>0</v>
      </c>
      <c r="BR31" t="s">
        <v>14</v>
      </c>
      <c r="BS31" t="s">
        <v>14</v>
      </c>
      <c r="BT31" t="s">
        <v>14</v>
      </c>
      <c r="BU31" t="s">
        <v>14</v>
      </c>
    </row>
    <row r="32" spans="1:73" x14ac:dyDescent="0.35">
      <c r="A32">
        <v>68</v>
      </c>
      <c r="B32" t="s">
        <v>66</v>
      </c>
      <c r="C32" s="2">
        <v>45763.021493055552</v>
      </c>
      <c r="D32">
        <v>168</v>
      </c>
      <c r="E32" t="s">
        <v>13</v>
      </c>
      <c r="F32">
        <v>0</v>
      </c>
      <c r="G32">
        <v>6.0110000000000001</v>
      </c>
      <c r="H32" s="3">
        <v>20542</v>
      </c>
      <c r="I32">
        <v>4.7E-2</v>
      </c>
      <c r="J32" t="s">
        <v>14</v>
      </c>
      <c r="K32" t="s">
        <v>14</v>
      </c>
      <c r="L32" t="s">
        <v>14</v>
      </c>
      <c r="M32" t="s">
        <v>14</v>
      </c>
      <c r="O32">
        <v>68</v>
      </c>
      <c r="P32" t="s">
        <v>66</v>
      </c>
      <c r="Q32" s="2">
        <v>45763.021493055552</v>
      </c>
      <c r="R32">
        <v>168</v>
      </c>
      <c r="S32" t="s">
        <v>13</v>
      </c>
      <c r="T32">
        <v>0</v>
      </c>
      <c r="U32" t="s">
        <v>14</v>
      </c>
      <c r="V32" t="s">
        <v>14</v>
      </c>
      <c r="W32" t="s">
        <v>14</v>
      </c>
      <c r="X32" t="s">
        <v>14</v>
      </c>
      <c r="Y32" t="s">
        <v>14</v>
      </c>
      <c r="Z32" t="s">
        <v>14</v>
      </c>
      <c r="AA32" t="s">
        <v>14</v>
      </c>
      <c r="AC32">
        <v>68</v>
      </c>
      <c r="AD32" t="s">
        <v>66</v>
      </c>
      <c r="AE32" s="2">
        <v>45763.021493055552</v>
      </c>
      <c r="AF32">
        <v>168</v>
      </c>
      <c r="AG32" t="s">
        <v>13</v>
      </c>
      <c r="AH32">
        <v>0</v>
      </c>
      <c r="AI32">
        <v>12.141999999999999</v>
      </c>
      <c r="AJ32" s="3">
        <v>42860</v>
      </c>
      <c r="AK32">
        <v>9.2810000000000006</v>
      </c>
      <c r="AL32" t="s">
        <v>14</v>
      </c>
      <c r="AM32" t="s">
        <v>14</v>
      </c>
      <c r="AN32" t="s">
        <v>14</v>
      </c>
      <c r="AO32" t="s">
        <v>14</v>
      </c>
      <c r="AQ32">
        <v>1</v>
      </c>
      <c r="AS32" s="10">
        <v>68</v>
      </c>
      <c r="AT32" s="15">
        <f t="shared" si="0"/>
        <v>58.161664900067997</v>
      </c>
      <c r="AU32" s="16">
        <f t="shared" si="1"/>
        <v>9535.0814110279989</v>
      </c>
      <c r="AW32" s="6">
        <f t="shared" si="2"/>
        <v>45.728630233047433</v>
      </c>
      <c r="AX32" s="7">
        <f t="shared" si="3"/>
        <v>8708.5822806079996</v>
      </c>
      <c r="AZ32" s="11">
        <f t="shared" si="4"/>
        <v>51.423853374171998</v>
      </c>
      <c r="BA32" s="12">
        <f t="shared" si="5"/>
        <v>9598.2736044400008</v>
      </c>
      <c r="BC32" s="13">
        <f t="shared" si="6"/>
        <v>55.10839197695681</v>
      </c>
      <c r="BD32" s="14">
        <f t="shared" si="7"/>
        <v>8710.5486199200004</v>
      </c>
      <c r="BF32" s="15">
        <f t="shared" si="8"/>
        <v>58.161664900067997</v>
      </c>
      <c r="BG32" s="16">
        <f t="shared" si="9"/>
        <v>9535.0814110279989</v>
      </c>
      <c r="BI32">
        <v>68</v>
      </c>
      <c r="BJ32" t="s">
        <v>66</v>
      </c>
      <c r="BK32" s="2">
        <v>45763.021493055552</v>
      </c>
      <c r="BL32">
        <v>168</v>
      </c>
      <c r="BM32" t="s">
        <v>13</v>
      </c>
      <c r="BN32">
        <v>0</v>
      </c>
      <c r="BO32">
        <v>2.8479999999999999</v>
      </c>
      <c r="BP32" s="3">
        <v>1043663</v>
      </c>
      <c r="BQ32">
        <v>0</v>
      </c>
      <c r="BR32" t="s">
        <v>14</v>
      </c>
      <c r="BS32" t="s">
        <v>14</v>
      </c>
      <c r="BT32" t="s">
        <v>14</v>
      </c>
      <c r="BU32" t="s">
        <v>14</v>
      </c>
    </row>
    <row r="33" spans="1:73" x14ac:dyDescent="0.35">
      <c r="A33">
        <v>69</v>
      </c>
      <c r="B33" t="s">
        <v>67</v>
      </c>
      <c r="C33" s="2">
        <v>45763.042708333334</v>
      </c>
      <c r="D33">
        <v>45</v>
      </c>
      <c r="E33" t="s">
        <v>13</v>
      </c>
      <c r="F33">
        <v>0</v>
      </c>
      <c r="G33">
        <v>6.0129999999999999</v>
      </c>
      <c r="H33" s="3">
        <v>20396</v>
      </c>
      <c r="I33">
        <v>4.5999999999999999E-2</v>
      </c>
      <c r="J33" t="s">
        <v>14</v>
      </c>
      <c r="K33" t="s">
        <v>14</v>
      </c>
      <c r="L33" t="s">
        <v>14</v>
      </c>
      <c r="M33" t="s">
        <v>14</v>
      </c>
      <c r="O33">
        <v>69</v>
      </c>
      <c r="P33" t="s">
        <v>67</v>
      </c>
      <c r="Q33" s="2">
        <v>45763.042708333334</v>
      </c>
      <c r="R33">
        <v>45</v>
      </c>
      <c r="S33" t="s">
        <v>13</v>
      </c>
      <c r="T33">
        <v>0</v>
      </c>
      <c r="U33" t="s">
        <v>14</v>
      </c>
      <c r="V33" t="s">
        <v>14</v>
      </c>
      <c r="W33" t="s">
        <v>14</v>
      </c>
      <c r="X33" t="s">
        <v>14</v>
      </c>
      <c r="Y33" t="s">
        <v>14</v>
      </c>
      <c r="Z33" t="s">
        <v>14</v>
      </c>
      <c r="AA33" t="s">
        <v>14</v>
      </c>
      <c r="AC33">
        <v>69</v>
      </c>
      <c r="AD33" t="s">
        <v>67</v>
      </c>
      <c r="AE33" s="2">
        <v>45763.042708333334</v>
      </c>
      <c r="AF33">
        <v>45</v>
      </c>
      <c r="AG33" t="s">
        <v>13</v>
      </c>
      <c r="AH33">
        <v>0</v>
      </c>
      <c r="AI33">
        <v>12.14</v>
      </c>
      <c r="AJ33" s="3">
        <v>39627</v>
      </c>
      <c r="AK33">
        <v>8.5749999999999993</v>
      </c>
      <c r="AL33" t="s">
        <v>14</v>
      </c>
      <c r="AM33" t="s">
        <v>14</v>
      </c>
      <c r="AN33" t="s">
        <v>14</v>
      </c>
      <c r="AO33" t="s">
        <v>14</v>
      </c>
      <c r="AQ33">
        <v>1</v>
      </c>
      <c r="AS33" s="10">
        <v>69</v>
      </c>
      <c r="AT33" s="15">
        <f t="shared" si="0"/>
        <v>57.771664837392002</v>
      </c>
      <c r="AU33" s="16">
        <f t="shared" si="1"/>
        <v>8812.0133217399707</v>
      </c>
      <c r="AW33" s="6">
        <f t="shared" si="2"/>
        <v>45.386303616439356</v>
      </c>
      <c r="AX33" s="7">
        <f t="shared" si="3"/>
        <v>8047.1268662279199</v>
      </c>
      <c r="AZ33" s="11">
        <f t="shared" si="4"/>
        <v>50.989001021168001</v>
      </c>
      <c r="BA33" s="12">
        <f t="shared" si="5"/>
        <v>8931.0545672630997</v>
      </c>
      <c r="BC33" s="13">
        <f t="shared" si="6"/>
        <v>54.686864119539209</v>
      </c>
      <c r="BD33" s="14">
        <f t="shared" si="7"/>
        <v>8063.7311120858003</v>
      </c>
      <c r="BF33" s="15">
        <f t="shared" si="8"/>
        <v>57.771664837392002</v>
      </c>
      <c r="BG33" s="16">
        <f t="shared" si="9"/>
        <v>8812.0133217399707</v>
      </c>
      <c r="BI33">
        <v>69</v>
      </c>
      <c r="BJ33" t="s">
        <v>67</v>
      </c>
      <c r="BK33" s="2">
        <v>45763.042708333334</v>
      </c>
      <c r="BL33">
        <v>45</v>
      </c>
      <c r="BM33" t="s">
        <v>13</v>
      </c>
      <c r="BN33">
        <v>0</v>
      </c>
      <c r="BO33">
        <v>2.8479999999999999</v>
      </c>
      <c r="BP33" s="3">
        <v>1051291</v>
      </c>
      <c r="BQ33">
        <v>0</v>
      </c>
      <c r="BR33" t="s">
        <v>14</v>
      </c>
      <c r="BS33" t="s">
        <v>14</v>
      </c>
      <c r="BT33" t="s">
        <v>14</v>
      </c>
      <c r="BU33" t="s">
        <v>14</v>
      </c>
    </row>
    <row r="34" spans="1:73" x14ac:dyDescent="0.35">
      <c r="A34">
        <v>70</v>
      </c>
      <c r="B34" t="s">
        <v>68</v>
      </c>
      <c r="C34" s="2">
        <v>45763.063923611109</v>
      </c>
      <c r="D34">
        <v>74</v>
      </c>
      <c r="E34" t="s">
        <v>13</v>
      </c>
      <c r="F34">
        <v>0</v>
      </c>
      <c r="G34">
        <v>6.0119999999999996</v>
      </c>
      <c r="H34" s="3">
        <v>30438</v>
      </c>
      <c r="I34">
        <v>6.9000000000000006E-2</v>
      </c>
      <c r="J34" t="s">
        <v>14</v>
      </c>
      <c r="K34" t="s">
        <v>14</v>
      </c>
      <c r="L34" t="s">
        <v>14</v>
      </c>
      <c r="M34" t="s">
        <v>14</v>
      </c>
      <c r="O34">
        <v>70</v>
      </c>
      <c r="P34" t="s">
        <v>68</v>
      </c>
      <c r="Q34" s="2">
        <v>45763.063923611109</v>
      </c>
      <c r="R34">
        <v>74</v>
      </c>
      <c r="S34" t="s">
        <v>13</v>
      </c>
      <c r="T34">
        <v>0</v>
      </c>
      <c r="U34" t="s">
        <v>14</v>
      </c>
      <c r="V34" t="s">
        <v>14</v>
      </c>
      <c r="W34" t="s">
        <v>14</v>
      </c>
      <c r="X34" t="s">
        <v>14</v>
      </c>
      <c r="Y34" t="s">
        <v>14</v>
      </c>
      <c r="Z34" t="s">
        <v>14</v>
      </c>
      <c r="AA34" t="s">
        <v>14</v>
      </c>
      <c r="AC34">
        <v>70</v>
      </c>
      <c r="AD34" t="s">
        <v>68</v>
      </c>
      <c r="AE34" s="2">
        <v>45763.063923611109</v>
      </c>
      <c r="AF34">
        <v>74</v>
      </c>
      <c r="AG34" t="s">
        <v>13</v>
      </c>
      <c r="AH34">
        <v>0</v>
      </c>
      <c r="AI34">
        <v>12.180999999999999</v>
      </c>
      <c r="AJ34" s="3">
        <v>6068</v>
      </c>
      <c r="AK34">
        <v>1.2350000000000001</v>
      </c>
      <c r="AL34" t="s">
        <v>14</v>
      </c>
      <c r="AM34" t="s">
        <v>14</v>
      </c>
      <c r="AN34" t="s">
        <v>14</v>
      </c>
      <c r="AO34" t="s">
        <v>14</v>
      </c>
      <c r="AQ34">
        <v>1</v>
      </c>
      <c r="AS34" s="10">
        <v>70</v>
      </c>
      <c r="AT34" s="15">
        <f t="shared" si="0"/>
        <v>84.570053905028004</v>
      </c>
      <c r="AU34" s="16">
        <f t="shared" si="1"/>
        <v>1245.8768119803201</v>
      </c>
      <c r="AW34" s="6">
        <f t="shared" si="2"/>
        <v>68.923805957684237</v>
      </c>
      <c r="AX34" s="7">
        <f t="shared" si="3"/>
        <v>1149.6159376755199</v>
      </c>
      <c r="AZ34" s="11">
        <f t="shared" si="4"/>
        <v>80.741787902011993</v>
      </c>
      <c r="BA34" s="12">
        <f t="shared" si="5"/>
        <v>1442.0781133935998</v>
      </c>
      <c r="BC34" s="13">
        <f t="shared" si="6"/>
        <v>83.651196931452802</v>
      </c>
      <c r="BD34" s="14">
        <f t="shared" si="7"/>
        <v>1275.8381266847998</v>
      </c>
      <c r="BF34" s="15">
        <f t="shared" si="8"/>
        <v>84.570053905028004</v>
      </c>
      <c r="BG34" s="16">
        <f t="shared" si="9"/>
        <v>1245.8768119803201</v>
      </c>
      <c r="BI34">
        <v>70</v>
      </c>
      <c r="BJ34" t="s">
        <v>68</v>
      </c>
      <c r="BK34" s="2">
        <v>45763.063923611109</v>
      </c>
      <c r="BL34">
        <v>74</v>
      </c>
      <c r="BM34" t="s">
        <v>13</v>
      </c>
      <c r="BN34">
        <v>0</v>
      </c>
      <c r="BO34">
        <v>2.8479999999999999</v>
      </c>
      <c r="BP34" s="3">
        <v>1039842</v>
      </c>
      <c r="BQ34">
        <v>0</v>
      </c>
      <c r="BR34" t="s">
        <v>14</v>
      </c>
      <c r="BS34" t="s">
        <v>14</v>
      </c>
      <c r="BT34" t="s">
        <v>14</v>
      </c>
      <c r="BU34" t="s">
        <v>14</v>
      </c>
    </row>
    <row r="35" spans="1:73" x14ac:dyDescent="0.35">
      <c r="A35">
        <v>71</v>
      </c>
      <c r="B35" t="s">
        <v>69</v>
      </c>
      <c r="C35" s="2">
        <v>45763.085162037038</v>
      </c>
      <c r="D35">
        <v>33</v>
      </c>
      <c r="E35" t="s">
        <v>13</v>
      </c>
      <c r="F35">
        <v>0</v>
      </c>
      <c r="G35">
        <v>6.0110000000000001</v>
      </c>
      <c r="H35" s="3">
        <v>20365</v>
      </c>
      <c r="I35">
        <v>4.5999999999999999E-2</v>
      </c>
      <c r="J35" t="s">
        <v>14</v>
      </c>
      <c r="K35" t="s">
        <v>14</v>
      </c>
      <c r="L35" t="s">
        <v>14</v>
      </c>
      <c r="M35" t="s">
        <v>14</v>
      </c>
      <c r="O35">
        <v>71</v>
      </c>
      <c r="P35" t="s">
        <v>69</v>
      </c>
      <c r="Q35" s="2">
        <v>45763.085162037038</v>
      </c>
      <c r="R35">
        <v>33</v>
      </c>
      <c r="S35" t="s">
        <v>13</v>
      </c>
      <c r="T35">
        <v>0</v>
      </c>
      <c r="U35" t="s">
        <v>14</v>
      </c>
      <c r="V35" t="s">
        <v>14</v>
      </c>
      <c r="W35" t="s">
        <v>14</v>
      </c>
      <c r="X35" t="s">
        <v>14</v>
      </c>
      <c r="Y35" t="s">
        <v>14</v>
      </c>
      <c r="Z35" t="s">
        <v>14</v>
      </c>
      <c r="AA35" t="s">
        <v>14</v>
      </c>
      <c r="AC35">
        <v>71</v>
      </c>
      <c r="AD35" t="s">
        <v>69</v>
      </c>
      <c r="AE35" s="2">
        <v>45763.085162037038</v>
      </c>
      <c r="AF35">
        <v>33</v>
      </c>
      <c r="AG35" t="s">
        <v>13</v>
      </c>
      <c r="AH35">
        <v>0</v>
      </c>
      <c r="AI35" t="s">
        <v>14</v>
      </c>
      <c r="AJ35" t="s">
        <v>14</v>
      </c>
      <c r="AK35" t="s">
        <v>14</v>
      </c>
      <c r="AL35" t="s">
        <v>14</v>
      </c>
      <c r="AM35" t="s">
        <v>14</v>
      </c>
      <c r="AN35" t="s">
        <v>14</v>
      </c>
      <c r="AO35" t="s">
        <v>14</v>
      </c>
      <c r="AQ35">
        <v>2</v>
      </c>
      <c r="AR35" t="s">
        <v>80</v>
      </c>
      <c r="AS35" s="10">
        <v>71</v>
      </c>
      <c r="AT35" s="15">
        <f t="shared" si="0"/>
        <v>57.688855161825003</v>
      </c>
      <c r="AU35" s="16" t="e">
        <f t="shared" si="1"/>
        <v>#VALUE!</v>
      </c>
      <c r="AW35" s="6">
        <f t="shared" si="2"/>
        <v>45.313617386058503</v>
      </c>
      <c r="AX35" s="7" t="e">
        <f t="shared" si="3"/>
        <v>#VALUE!</v>
      </c>
      <c r="AZ35" s="11">
        <f t="shared" si="4"/>
        <v>50.896660704174998</v>
      </c>
      <c r="BA35" s="12" t="e">
        <f t="shared" si="5"/>
        <v>#VALUE!</v>
      </c>
      <c r="BC35" s="13">
        <f t="shared" si="6"/>
        <v>54.597360044620004</v>
      </c>
      <c r="BD35" s="14" t="e">
        <f t="shared" si="7"/>
        <v>#VALUE!</v>
      </c>
      <c r="BF35" s="15">
        <f t="shared" si="8"/>
        <v>57.688855161825003</v>
      </c>
      <c r="BG35" s="16" t="e">
        <f t="shared" si="9"/>
        <v>#VALUE!</v>
      </c>
      <c r="BI35">
        <v>71</v>
      </c>
      <c r="BJ35" t="s">
        <v>69</v>
      </c>
      <c r="BK35" s="2">
        <v>45763.085162037038</v>
      </c>
      <c r="BL35">
        <v>33</v>
      </c>
      <c r="BM35" t="s">
        <v>13</v>
      </c>
      <c r="BN35">
        <v>0</v>
      </c>
      <c r="BO35">
        <v>2.8610000000000002</v>
      </c>
      <c r="BP35" s="3">
        <v>688108</v>
      </c>
      <c r="BQ35">
        <v>0</v>
      </c>
      <c r="BR35" t="s">
        <v>14</v>
      </c>
      <c r="BS35" t="s">
        <v>14</v>
      </c>
      <c r="BT35" t="s">
        <v>14</v>
      </c>
      <c r="BU35" t="s">
        <v>14</v>
      </c>
    </row>
    <row r="36" spans="1:73" x14ac:dyDescent="0.35">
      <c r="A36">
        <v>72</v>
      </c>
      <c r="B36" t="s">
        <v>70</v>
      </c>
      <c r="C36" s="2">
        <v>45763.106412037036</v>
      </c>
      <c r="D36">
        <v>336</v>
      </c>
      <c r="E36" t="s">
        <v>13</v>
      </c>
      <c r="F36">
        <v>0</v>
      </c>
      <c r="G36">
        <v>6.01</v>
      </c>
      <c r="H36" s="3">
        <v>74451</v>
      </c>
      <c r="I36">
        <v>0.16800000000000001</v>
      </c>
      <c r="J36" t="s">
        <v>14</v>
      </c>
      <c r="K36" t="s">
        <v>14</v>
      </c>
      <c r="L36" t="s">
        <v>14</v>
      </c>
      <c r="M36" t="s">
        <v>14</v>
      </c>
      <c r="O36">
        <v>72</v>
      </c>
      <c r="P36" t="s">
        <v>70</v>
      </c>
      <c r="Q36" s="2">
        <v>45763.106412037036</v>
      </c>
      <c r="R36">
        <v>336</v>
      </c>
      <c r="S36" t="s">
        <v>13</v>
      </c>
      <c r="T36">
        <v>0</v>
      </c>
      <c r="U36" t="s">
        <v>14</v>
      </c>
      <c r="V36" t="s">
        <v>14</v>
      </c>
      <c r="W36" t="s">
        <v>14</v>
      </c>
      <c r="X36" t="s">
        <v>14</v>
      </c>
      <c r="Y36" t="s">
        <v>14</v>
      </c>
      <c r="Z36" t="s">
        <v>14</v>
      </c>
      <c r="AA36" t="s">
        <v>14</v>
      </c>
      <c r="AC36">
        <v>72</v>
      </c>
      <c r="AD36" t="s">
        <v>70</v>
      </c>
      <c r="AE36" s="2">
        <v>45763.106412037036</v>
      </c>
      <c r="AF36">
        <v>336</v>
      </c>
      <c r="AG36" t="s">
        <v>13</v>
      </c>
      <c r="AH36">
        <v>0</v>
      </c>
      <c r="AI36">
        <v>12.2</v>
      </c>
      <c r="AJ36" s="3">
        <v>107794</v>
      </c>
      <c r="AK36">
        <v>23.375</v>
      </c>
      <c r="AL36" t="s">
        <v>14</v>
      </c>
      <c r="AM36" t="s">
        <v>14</v>
      </c>
      <c r="AN36" t="s">
        <v>14</v>
      </c>
      <c r="AO36" t="s">
        <v>14</v>
      </c>
      <c r="AQ36">
        <v>1</v>
      </c>
      <c r="AS36" s="10">
        <v>72</v>
      </c>
      <c r="AT36" s="15">
        <f t="shared" si="0"/>
        <v>201.39878578153701</v>
      </c>
      <c r="AU36" s="16">
        <f t="shared" si="1"/>
        <v>23610.57221684968</v>
      </c>
      <c r="AW36" s="6">
        <f t="shared" si="2"/>
        <v>171.89451869416345</v>
      </c>
      <c r="AX36" s="7">
        <f t="shared" si="3"/>
        <v>21880.788974953277</v>
      </c>
      <c r="AZ36" s="11">
        <f t="shared" si="4"/>
        <v>207.39315864062303</v>
      </c>
      <c r="BA36" s="12">
        <f t="shared" si="5"/>
        <v>24448.334350767604</v>
      </c>
      <c r="BC36" s="13">
        <f t="shared" si="6"/>
        <v>209.91164463539121</v>
      </c>
      <c r="BD36" s="14">
        <f t="shared" si="7"/>
        <v>21407.98449914292</v>
      </c>
      <c r="BF36" s="15">
        <f t="shared" si="8"/>
        <v>201.39878578153701</v>
      </c>
      <c r="BG36" s="16">
        <f t="shared" si="9"/>
        <v>23610.57221684968</v>
      </c>
      <c r="BI36">
        <v>72</v>
      </c>
      <c r="BJ36" t="s">
        <v>70</v>
      </c>
      <c r="BK36" s="2">
        <v>45763.106412037036</v>
      </c>
      <c r="BL36">
        <v>336</v>
      </c>
      <c r="BM36" t="s">
        <v>13</v>
      </c>
      <c r="BN36">
        <v>0</v>
      </c>
      <c r="BO36">
        <v>2.8580000000000001</v>
      </c>
      <c r="BP36" s="3">
        <v>840187</v>
      </c>
      <c r="BQ36">
        <v>0</v>
      </c>
      <c r="BR36" t="s">
        <v>14</v>
      </c>
      <c r="BS36" t="s">
        <v>14</v>
      </c>
      <c r="BT36" t="s">
        <v>14</v>
      </c>
      <c r="BU36" t="s">
        <v>14</v>
      </c>
    </row>
    <row r="37" spans="1:73" x14ac:dyDescent="0.35">
      <c r="A37">
        <v>73</v>
      </c>
      <c r="B37" t="s">
        <v>71</v>
      </c>
      <c r="C37" s="2">
        <v>45763.127650462964</v>
      </c>
      <c r="D37">
        <v>390</v>
      </c>
      <c r="E37" t="s">
        <v>13</v>
      </c>
      <c r="F37">
        <v>0</v>
      </c>
      <c r="G37">
        <v>6.0119999999999996</v>
      </c>
      <c r="H37" s="3">
        <v>19669</v>
      </c>
      <c r="I37">
        <v>4.4999999999999998E-2</v>
      </c>
      <c r="J37" t="s">
        <v>14</v>
      </c>
      <c r="K37" t="s">
        <v>14</v>
      </c>
      <c r="L37" t="s">
        <v>14</v>
      </c>
      <c r="M37" t="s">
        <v>14</v>
      </c>
      <c r="O37">
        <v>73</v>
      </c>
      <c r="P37" t="s">
        <v>71</v>
      </c>
      <c r="Q37" s="2">
        <v>45763.127650462964</v>
      </c>
      <c r="R37">
        <v>390</v>
      </c>
      <c r="S37" t="s">
        <v>13</v>
      </c>
      <c r="T37">
        <v>0</v>
      </c>
      <c r="U37" t="s">
        <v>14</v>
      </c>
      <c r="V37" t="s">
        <v>14</v>
      </c>
      <c r="W37" t="s">
        <v>14</v>
      </c>
      <c r="X37" t="s">
        <v>14</v>
      </c>
      <c r="Y37" t="s">
        <v>14</v>
      </c>
      <c r="Z37" t="s">
        <v>14</v>
      </c>
      <c r="AA37" t="s">
        <v>14</v>
      </c>
      <c r="AC37">
        <v>73</v>
      </c>
      <c r="AD37" t="s">
        <v>71</v>
      </c>
      <c r="AE37" s="2">
        <v>45763.127650462964</v>
      </c>
      <c r="AF37">
        <v>390</v>
      </c>
      <c r="AG37" t="s">
        <v>13</v>
      </c>
      <c r="AH37">
        <v>0</v>
      </c>
      <c r="AI37">
        <v>12.2</v>
      </c>
      <c r="AJ37" s="3">
        <v>57848</v>
      </c>
      <c r="AK37">
        <v>12.545999999999999</v>
      </c>
      <c r="AL37" t="s">
        <v>14</v>
      </c>
      <c r="AM37" t="s">
        <v>14</v>
      </c>
      <c r="AN37" t="s">
        <v>14</v>
      </c>
      <c r="AO37" t="s">
        <v>14</v>
      </c>
      <c r="AQ37">
        <v>1</v>
      </c>
      <c r="AS37" s="10">
        <v>73</v>
      </c>
      <c r="AT37" s="15">
        <f t="shared" si="0"/>
        <v>55.829511305456997</v>
      </c>
      <c r="AU37" s="16">
        <f t="shared" si="1"/>
        <v>12975.026926475521</v>
      </c>
      <c r="AW37" s="6">
        <f t="shared" si="2"/>
        <v>43.68165352555706</v>
      </c>
      <c r="AX37" s="7">
        <f t="shared" si="3"/>
        <v>11768.081699025919</v>
      </c>
      <c r="AZ37" s="11">
        <f t="shared" si="4"/>
        <v>48.822673702303</v>
      </c>
      <c r="BA37" s="12">
        <f t="shared" si="5"/>
        <v>12415.082203846399</v>
      </c>
      <c r="BC37" s="13">
        <f t="shared" si="6"/>
        <v>52.587703070783206</v>
      </c>
      <c r="BD37" s="14">
        <f t="shared" si="7"/>
        <v>11302.92862177088</v>
      </c>
      <c r="BF37" s="15">
        <f t="shared" si="8"/>
        <v>55.829511305456997</v>
      </c>
      <c r="BG37" s="16">
        <f t="shared" si="9"/>
        <v>12975.026926475521</v>
      </c>
      <c r="BI37">
        <v>73</v>
      </c>
      <c r="BJ37" t="s">
        <v>71</v>
      </c>
      <c r="BK37" s="2">
        <v>45763.127650462964</v>
      </c>
      <c r="BL37">
        <v>390</v>
      </c>
      <c r="BM37" t="s">
        <v>13</v>
      </c>
      <c r="BN37">
        <v>0</v>
      </c>
      <c r="BO37">
        <v>2.8439999999999999</v>
      </c>
      <c r="BP37" s="3">
        <v>1129531</v>
      </c>
      <c r="BQ37">
        <v>0</v>
      </c>
      <c r="BR37" t="s">
        <v>14</v>
      </c>
      <c r="BS37" t="s">
        <v>14</v>
      </c>
      <c r="BT37" t="s">
        <v>14</v>
      </c>
      <c r="BU37" t="s">
        <v>14</v>
      </c>
    </row>
    <row r="38" spans="1:73" x14ac:dyDescent="0.35">
      <c r="A38">
        <v>74</v>
      </c>
      <c r="B38" t="s">
        <v>72</v>
      </c>
      <c r="C38" s="2">
        <v>45763.148912037039</v>
      </c>
      <c r="D38">
        <v>372</v>
      </c>
      <c r="E38" t="s">
        <v>13</v>
      </c>
      <c r="F38">
        <v>0</v>
      </c>
      <c r="G38">
        <v>6.0129999999999999</v>
      </c>
      <c r="H38" s="3">
        <v>30152</v>
      </c>
      <c r="I38">
        <v>6.8000000000000005E-2</v>
      </c>
      <c r="J38" t="s">
        <v>14</v>
      </c>
      <c r="K38" t="s">
        <v>14</v>
      </c>
      <c r="L38" t="s">
        <v>14</v>
      </c>
      <c r="M38" t="s">
        <v>14</v>
      </c>
      <c r="O38">
        <v>74</v>
      </c>
      <c r="P38" t="s">
        <v>72</v>
      </c>
      <c r="Q38" s="2">
        <v>45763.148912037039</v>
      </c>
      <c r="R38">
        <v>372</v>
      </c>
      <c r="S38" t="s">
        <v>13</v>
      </c>
      <c r="T38">
        <v>0</v>
      </c>
      <c r="U38" t="s">
        <v>14</v>
      </c>
      <c r="V38" t="s">
        <v>14</v>
      </c>
      <c r="W38" t="s">
        <v>14</v>
      </c>
      <c r="X38" t="s">
        <v>14</v>
      </c>
      <c r="Y38" t="s">
        <v>14</v>
      </c>
      <c r="Z38" t="s">
        <v>14</v>
      </c>
      <c r="AA38" t="s">
        <v>14</v>
      </c>
      <c r="AC38">
        <v>74</v>
      </c>
      <c r="AD38" t="s">
        <v>72</v>
      </c>
      <c r="AE38" s="2">
        <v>45763.148912037039</v>
      </c>
      <c r="AF38">
        <v>372</v>
      </c>
      <c r="AG38" t="s">
        <v>13</v>
      </c>
      <c r="AH38">
        <v>0</v>
      </c>
      <c r="AI38">
        <v>12.179</v>
      </c>
      <c r="AJ38" s="3">
        <v>6017</v>
      </c>
      <c r="AK38">
        <v>1.224</v>
      </c>
      <c r="AL38" t="s">
        <v>14</v>
      </c>
      <c r="AM38" t="s">
        <v>14</v>
      </c>
      <c r="AN38" t="s">
        <v>14</v>
      </c>
      <c r="AO38" t="s">
        <v>14</v>
      </c>
      <c r="AQ38">
        <v>1</v>
      </c>
      <c r="AS38" s="10">
        <v>74</v>
      </c>
      <c r="AT38" s="15">
        <f t="shared" si="0"/>
        <v>83.807559363647997</v>
      </c>
      <c r="AU38" s="16">
        <f t="shared" si="1"/>
        <v>1234.2943555387701</v>
      </c>
      <c r="AW38" s="6">
        <f t="shared" si="2"/>
        <v>68.253673614403837</v>
      </c>
      <c r="AX38" s="7">
        <f t="shared" si="3"/>
        <v>1139.08996654472</v>
      </c>
      <c r="AZ38" s="11">
        <f t="shared" si="4"/>
        <v>79.89881732499201</v>
      </c>
      <c r="BA38" s="12">
        <f t="shared" si="5"/>
        <v>1429.9152237870999</v>
      </c>
      <c r="BC38" s="13">
        <f t="shared" si="6"/>
        <v>82.827087471564809</v>
      </c>
      <c r="BD38" s="14">
        <f t="shared" si="7"/>
        <v>1265.4199835177999</v>
      </c>
      <c r="BF38" s="15">
        <f t="shared" si="8"/>
        <v>83.807559363647997</v>
      </c>
      <c r="BG38" s="16">
        <f t="shared" si="9"/>
        <v>1234.2943555387701</v>
      </c>
      <c r="BI38">
        <v>74</v>
      </c>
      <c r="BJ38" t="s">
        <v>72</v>
      </c>
      <c r="BK38" s="2">
        <v>45763.148912037039</v>
      </c>
      <c r="BL38">
        <v>372</v>
      </c>
      <c r="BM38" t="s">
        <v>13</v>
      </c>
      <c r="BN38">
        <v>0</v>
      </c>
      <c r="BO38">
        <v>2.8570000000000002</v>
      </c>
      <c r="BP38" s="3">
        <v>883560</v>
      </c>
      <c r="BQ38">
        <v>0</v>
      </c>
      <c r="BR38" t="s">
        <v>14</v>
      </c>
      <c r="BS38" t="s">
        <v>14</v>
      </c>
      <c r="BT38" t="s">
        <v>14</v>
      </c>
      <c r="BU38" t="s">
        <v>14</v>
      </c>
    </row>
    <row r="39" spans="1:73" x14ac:dyDescent="0.35">
      <c r="A39">
        <v>75</v>
      </c>
      <c r="B39" t="s">
        <v>73</v>
      </c>
      <c r="C39" s="2">
        <v>45763.170127314814</v>
      </c>
      <c r="D39">
        <v>86</v>
      </c>
      <c r="E39" t="s">
        <v>13</v>
      </c>
      <c r="F39">
        <v>0</v>
      </c>
      <c r="G39">
        <v>6.0140000000000002</v>
      </c>
      <c r="H39" s="3">
        <v>19672</v>
      </c>
      <c r="I39">
        <v>4.4999999999999998E-2</v>
      </c>
      <c r="J39" t="s">
        <v>14</v>
      </c>
      <c r="K39" t="s">
        <v>14</v>
      </c>
      <c r="L39" t="s">
        <v>14</v>
      </c>
      <c r="M39" t="s">
        <v>14</v>
      </c>
      <c r="O39">
        <v>75</v>
      </c>
      <c r="P39" t="s">
        <v>73</v>
      </c>
      <c r="Q39" s="2">
        <v>45763.170127314814</v>
      </c>
      <c r="R39">
        <v>86</v>
      </c>
      <c r="S39" t="s">
        <v>13</v>
      </c>
      <c r="T39">
        <v>0</v>
      </c>
      <c r="U39" t="s">
        <v>14</v>
      </c>
      <c r="V39" t="s">
        <v>14</v>
      </c>
      <c r="W39" t="s">
        <v>14</v>
      </c>
      <c r="X39" t="s">
        <v>14</v>
      </c>
      <c r="Y39" t="s">
        <v>14</v>
      </c>
      <c r="Z39" t="s">
        <v>14</v>
      </c>
      <c r="AA39" t="s">
        <v>14</v>
      </c>
      <c r="AC39">
        <v>75</v>
      </c>
      <c r="AD39" t="s">
        <v>73</v>
      </c>
      <c r="AE39" s="2">
        <v>45763.170127314814</v>
      </c>
      <c r="AF39">
        <v>86</v>
      </c>
      <c r="AG39" t="s">
        <v>13</v>
      </c>
      <c r="AH39">
        <v>0</v>
      </c>
      <c r="AI39">
        <v>12.154</v>
      </c>
      <c r="AJ39" s="3">
        <v>41028</v>
      </c>
      <c r="AK39">
        <v>8.8810000000000002</v>
      </c>
      <c r="AL39" t="s">
        <v>14</v>
      </c>
      <c r="AM39" t="s">
        <v>14</v>
      </c>
      <c r="AN39" t="s">
        <v>14</v>
      </c>
      <c r="AO39" t="s">
        <v>14</v>
      </c>
      <c r="AQ39">
        <v>1</v>
      </c>
      <c r="AS39" s="10">
        <v>75</v>
      </c>
      <c r="AT39" s="15">
        <f t="shared" si="0"/>
        <v>55.837526265408002</v>
      </c>
      <c r="AU39" s="16">
        <f t="shared" si="1"/>
        <v>9125.4762268091199</v>
      </c>
      <c r="AW39" s="6">
        <f t="shared" si="2"/>
        <v>43.688688019984639</v>
      </c>
      <c r="AX39" s="7">
        <f t="shared" si="3"/>
        <v>8333.8298660723194</v>
      </c>
      <c r="AZ39" s="11">
        <f t="shared" si="4"/>
        <v>48.831616580031998</v>
      </c>
      <c r="BA39" s="12">
        <f t="shared" si="5"/>
        <v>9221.3603368176009</v>
      </c>
      <c r="BC39" s="13">
        <f t="shared" si="6"/>
        <v>52.596365985740803</v>
      </c>
      <c r="BD39" s="14">
        <f t="shared" si="7"/>
        <v>8344.1788523167997</v>
      </c>
      <c r="BF39" s="15">
        <f t="shared" si="8"/>
        <v>55.837526265408002</v>
      </c>
      <c r="BG39" s="16">
        <f t="shared" si="9"/>
        <v>9125.4762268091199</v>
      </c>
      <c r="BI39">
        <v>75</v>
      </c>
      <c r="BJ39" t="s">
        <v>73</v>
      </c>
      <c r="BK39" s="2">
        <v>45763.170127314814</v>
      </c>
      <c r="BL39">
        <v>86</v>
      </c>
      <c r="BM39" t="s">
        <v>13</v>
      </c>
      <c r="BN39">
        <v>0</v>
      </c>
      <c r="BO39">
        <v>2.8460000000000001</v>
      </c>
      <c r="BP39" s="3">
        <v>1098892</v>
      </c>
      <c r="BQ39">
        <v>0</v>
      </c>
      <c r="BR39" t="s">
        <v>14</v>
      </c>
      <c r="BS39" t="s">
        <v>14</v>
      </c>
      <c r="BT39" t="s">
        <v>14</v>
      </c>
      <c r="BU39" t="s">
        <v>14</v>
      </c>
    </row>
    <row r="40" spans="1:73" x14ac:dyDescent="0.35">
      <c r="A40">
        <v>76</v>
      </c>
      <c r="B40" t="s">
        <v>74</v>
      </c>
      <c r="C40" s="2">
        <v>45763.425474537034</v>
      </c>
      <c r="D40" t="s">
        <v>75</v>
      </c>
      <c r="E40" t="s">
        <v>13</v>
      </c>
      <c r="F40">
        <v>0</v>
      </c>
      <c r="G40">
        <v>6.0279999999999996</v>
      </c>
      <c r="H40" s="3">
        <v>21611</v>
      </c>
      <c r="I40">
        <v>4.9000000000000002E-2</v>
      </c>
      <c r="J40" t="s">
        <v>14</v>
      </c>
      <c r="K40" t="s">
        <v>14</v>
      </c>
      <c r="L40" t="s">
        <v>14</v>
      </c>
      <c r="M40" t="s">
        <v>14</v>
      </c>
      <c r="O40">
        <v>76</v>
      </c>
      <c r="P40" t="s">
        <v>74</v>
      </c>
      <c r="Q40" s="2">
        <v>45763.425474537034</v>
      </c>
      <c r="R40" t="s">
        <v>75</v>
      </c>
      <c r="S40" t="s">
        <v>13</v>
      </c>
      <c r="T40">
        <v>0</v>
      </c>
      <c r="U40" t="s">
        <v>14</v>
      </c>
      <c r="V40" t="s">
        <v>14</v>
      </c>
      <c r="W40" t="s">
        <v>14</v>
      </c>
      <c r="X40" t="s">
        <v>14</v>
      </c>
      <c r="Y40" t="s">
        <v>14</v>
      </c>
      <c r="Z40" t="s">
        <v>14</v>
      </c>
      <c r="AA40" t="s">
        <v>14</v>
      </c>
      <c r="AC40">
        <v>76</v>
      </c>
      <c r="AD40" t="s">
        <v>74</v>
      </c>
      <c r="AE40" s="2">
        <v>45763.425474537034</v>
      </c>
      <c r="AF40" t="s">
        <v>75</v>
      </c>
      <c r="AG40" t="s">
        <v>13</v>
      </c>
      <c r="AH40">
        <v>0</v>
      </c>
      <c r="AI40">
        <v>12.212</v>
      </c>
      <c r="AJ40" s="3">
        <v>26752</v>
      </c>
      <c r="AK40">
        <v>5.7629999999999999</v>
      </c>
      <c r="AL40" t="s">
        <v>14</v>
      </c>
      <c r="AM40" t="s">
        <v>14</v>
      </c>
      <c r="AN40" t="s">
        <v>14</v>
      </c>
      <c r="AO40" t="s">
        <v>14</v>
      </c>
      <c r="AQ40">
        <v>2</v>
      </c>
      <c r="AR40" t="s">
        <v>81</v>
      </c>
      <c r="AS40" s="10">
        <v>76</v>
      </c>
      <c r="AT40" s="15">
        <f t="shared" si="0"/>
        <v>61.016871710577</v>
      </c>
      <c r="AU40" s="16">
        <f t="shared" si="1"/>
        <v>5922.3124974387201</v>
      </c>
      <c r="AW40" s="6">
        <f t="shared" si="2"/>
        <v>48.235012975246654</v>
      </c>
      <c r="AX40" s="7">
        <f t="shared" si="3"/>
        <v>5407.6745142579202</v>
      </c>
      <c r="AZ40" s="11">
        <f t="shared" si="4"/>
        <v>54.605758298783002</v>
      </c>
      <c r="BA40" s="12">
        <f t="shared" si="5"/>
        <v>6179.3511392255996</v>
      </c>
      <c r="BC40" s="13">
        <f t="shared" si="6"/>
        <v>58.194409199295201</v>
      </c>
      <c r="BD40" s="14">
        <f t="shared" si="7"/>
        <v>5475.4629636608006</v>
      </c>
      <c r="BF40" s="15">
        <f t="shared" si="8"/>
        <v>61.016871710577</v>
      </c>
      <c r="BG40" s="16">
        <f t="shared" si="9"/>
        <v>5922.3124974387201</v>
      </c>
      <c r="BI40">
        <v>76</v>
      </c>
      <c r="BJ40" t="s">
        <v>74</v>
      </c>
      <c r="BK40" s="2">
        <v>45763.425474537034</v>
      </c>
      <c r="BL40" t="s">
        <v>75</v>
      </c>
      <c r="BM40" t="s">
        <v>13</v>
      </c>
      <c r="BN40">
        <v>0</v>
      </c>
      <c r="BO40">
        <v>2.8250000000000002</v>
      </c>
      <c r="BP40" s="3">
        <v>1617006</v>
      </c>
      <c r="BQ40">
        <v>0</v>
      </c>
      <c r="BR40" t="s">
        <v>14</v>
      </c>
      <c r="BS40" t="s">
        <v>14</v>
      </c>
      <c r="BT40" t="s">
        <v>14</v>
      </c>
      <c r="BU40" t="s">
        <v>14</v>
      </c>
    </row>
    <row r="41" spans="1:73" x14ac:dyDescent="0.35">
      <c r="A41">
        <v>77</v>
      </c>
      <c r="B41" t="s">
        <v>76</v>
      </c>
      <c r="C41" s="2">
        <v>45763.446701388886</v>
      </c>
      <c r="D41" t="s">
        <v>77</v>
      </c>
      <c r="E41" t="s">
        <v>13</v>
      </c>
      <c r="F41">
        <v>0</v>
      </c>
      <c r="G41">
        <v>6.0119999999999996</v>
      </c>
      <c r="H41" s="3">
        <v>24264</v>
      </c>
      <c r="I41">
        <v>5.5E-2</v>
      </c>
      <c r="J41" t="s">
        <v>14</v>
      </c>
      <c r="K41" t="s">
        <v>14</v>
      </c>
      <c r="L41" t="s">
        <v>14</v>
      </c>
      <c r="M41" t="s">
        <v>14</v>
      </c>
      <c r="O41">
        <v>77</v>
      </c>
      <c r="P41" t="s">
        <v>76</v>
      </c>
      <c r="Q41" s="2">
        <v>45763.446701388886</v>
      </c>
      <c r="R41" t="s">
        <v>77</v>
      </c>
      <c r="S41" t="s">
        <v>13</v>
      </c>
      <c r="T41">
        <v>0</v>
      </c>
      <c r="U41" t="s">
        <v>14</v>
      </c>
      <c r="V41" t="s">
        <v>14</v>
      </c>
      <c r="W41" t="s">
        <v>14</v>
      </c>
      <c r="X41" t="s">
        <v>14</v>
      </c>
      <c r="Y41" t="s">
        <v>14</v>
      </c>
      <c r="Z41" t="s">
        <v>14</v>
      </c>
      <c r="AA41" t="s">
        <v>14</v>
      </c>
      <c r="AC41">
        <v>77</v>
      </c>
      <c r="AD41" t="s">
        <v>76</v>
      </c>
      <c r="AE41" s="2">
        <v>45763.446701388886</v>
      </c>
      <c r="AF41" t="s">
        <v>77</v>
      </c>
      <c r="AG41" t="s">
        <v>13</v>
      </c>
      <c r="AH41">
        <v>0</v>
      </c>
      <c r="AI41" t="s">
        <v>14</v>
      </c>
      <c r="AJ41" t="s">
        <v>14</v>
      </c>
      <c r="AK41" t="s">
        <v>14</v>
      </c>
      <c r="AL41" t="s">
        <v>14</v>
      </c>
      <c r="AM41" t="s">
        <v>14</v>
      </c>
      <c r="AN41" t="s">
        <v>14</v>
      </c>
      <c r="AO41" t="s">
        <v>14</v>
      </c>
      <c r="AQ41">
        <v>3</v>
      </c>
      <c r="AR41" t="s">
        <v>82</v>
      </c>
      <c r="AS41" s="10">
        <v>77</v>
      </c>
      <c r="AT41" s="15">
        <f t="shared" si="0"/>
        <v>68.100208933952004</v>
      </c>
      <c r="AU41" s="16" t="e">
        <f t="shared" si="1"/>
        <v>#VALUE!</v>
      </c>
      <c r="AW41" s="6">
        <f t="shared" si="2"/>
        <v>54.454454743804156</v>
      </c>
      <c r="AX41" s="7" t="e">
        <f t="shared" si="3"/>
        <v>#VALUE!</v>
      </c>
      <c r="AZ41" s="11">
        <f t="shared" si="4"/>
        <v>62.486906345408002</v>
      </c>
      <c r="BA41" s="12" t="e">
        <f t="shared" si="5"/>
        <v>#VALUE!</v>
      </c>
      <c r="BC41" s="13">
        <f t="shared" si="6"/>
        <v>65.850307398195199</v>
      </c>
      <c r="BD41" s="14" t="e">
        <f t="shared" si="7"/>
        <v>#VALUE!</v>
      </c>
      <c r="BF41" s="15">
        <f t="shared" si="8"/>
        <v>68.100208933952004</v>
      </c>
      <c r="BG41" s="16" t="e">
        <f t="shared" si="9"/>
        <v>#VALUE!</v>
      </c>
      <c r="BI41">
        <v>77</v>
      </c>
      <c r="BJ41" t="s">
        <v>76</v>
      </c>
      <c r="BK41" s="2">
        <v>45763.446701388886</v>
      </c>
      <c r="BL41" t="s">
        <v>77</v>
      </c>
      <c r="BM41" t="s">
        <v>13</v>
      </c>
      <c r="BN41">
        <v>0</v>
      </c>
      <c r="BO41">
        <v>2.819</v>
      </c>
      <c r="BP41" s="3">
        <v>1645979</v>
      </c>
      <c r="BQ41">
        <v>0</v>
      </c>
      <c r="BR41" t="s">
        <v>14</v>
      </c>
      <c r="BS41" t="s">
        <v>14</v>
      </c>
      <c r="BT41" t="s">
        <v>14</v>
      </c>
      <c r="BU41" t="s">
        <v>14</v>
      </c>
    </row>
    <row r="42" spans="1:73" x14ac:dyDescent="0.35">
      <c r="A42">
        <v>78</v>
      </c>
      <c r="B42" t="s">
        <v>78</v>
      </c>
      <c r="C42" s="2">
        <v>45763.494791666664</v>
      </c>
      <c r="D42" t="s">
        <v>79</v>
      </c>
      <c r="E42" t="s">
        <v>13</v>
      </c>
      <c r="F42">
        <v>0</v>
      </c>
      <c r="G42">
        <v>6.0270000000000001</v>
      </c>
      <c r="H42" s="3">
        <v>21192</v>
      </c>
      <c r="I42">
        <v>4.8000000000000001E-2</v>
      </c>
      <c r="J42" t="s">
        <v>14</v>
      </c>
      <c r="K42" t="s">
        <v>14</v>
      </c>
      <c r="L42" t="s">
        <v>14</v>
      </c>
      <c r="M42" t="s">
        <v>14</v>
      </c>
      <c r="O42">
        <v>78</v>
      </c>
      <c r="P42" t="s">
        <v>78</v>
      </c>
      <c r="Q42" s="2">
        <v>45763.494791666664</v>
      </c>
      <c r="R42" t="s">
        <v>79</v>
      </c>
      <c r="S42" t="s">
        <v>13</v>
      </c>
      <c r="T42">
        <v>0</v>
      </c>
      <c r="U42" t="s">
        <v>14</v>
      </c>
      <c r="V42" t="s">
        <v>14</v>
      </c>
      <c r="W42" t="s">
        <v>14</v>
      </c>
      <c r="X42" t="s">
        <v>14</v>
      </c>
      <c r="Y42" t="s">
        <v>14</v>
      </c>
      <c r="Z42" t="s">
        <v>14</v>
      </c>
      <c r="AA42" t="s">
        <v>14</v>
      </c>
      <c r="AC42">
        <v>78</v>
      </c>
      <c r="AD42" t="s">
        <v>78</v>
      </c>
      <c r="AE42" s="2">
        <v>45763.494791666664</v>
      </c>
      <c r="AF42" t="s">
        <v>79</v>
      </c>
      <c r="AG42" t="s">
        <v>13</v>
      </c>
      <c r="AH42">
        <v>0</v>
      </c>
      <c r="AI42">
        <v>12.236000000000001</v>
      </c>
      <c r="AJ42" s="3">
        <v>6395</v>
      </c>
      <c r="AK42">
        <v>1.306</v>
      </c>
      <c r="AL42" t="s">
        <v>14</v>
      </c>
      <c r="AM42" t="s">
        <v>14</v>
      </c>
      <c r="AN42" t="s">
        <v>14</v>
      </c>
      <c r="AO42" t="s">
        <v>14</v>
      </c>
      <c r="AQ42">
        <v>2</v>
      </c>
      <c r="AR42" t="s">
        <v>83</v>
      </c>
      <c r="AS42" s="10">
        <v>78</v>
      </c>
      <c r="AT42" s="15">
        <f t="shared" si="0"/>
        <v>59.897830472768</v>
      </c>
      <c r="AU42" s="16">
        <f t="shared" si="1"/>
        <v>1320.1347320532502</v>
      </c>
      <c r="AW42" s="6">
        <f t="shared" si="2"/>
        <v>47.252645416413436</v>
      </c>
      <c r="AX42" s="7">
        <f t="shared" si="3"/>
        <v>1217.1028334419998</v>
      </c>
      <c r="AZ42" s="11">
        <f t="shared" si="4"/>
        <v>53.359023937472003</v>
      </c>
      <c r="BA42" s="12">
        <f t="shared" si="5"/>
        <v>1520.0073229974998</v>
      </c>
      <c r="BC42" s="13">
        <f t="shared" si="6"/>
        <v>56.984907670476801</v>
      </c>
      <c r="BD42" s="14">
        <f t="shared" si="7"/>
        <v>1342.6294177049999</v>
      </c>
      <c r="BF42" s="15">
        <f t="shared" si="8"/>
        <v>59.897830472768</v>
      </c>
      <c r="BG42" s="16">
        <f t="shared" si="9"/>
        <v>1320.1347320532502</v>
      </c>
      <c r="BI42">
        <v>78</v>
      </c>
      <c r="BJ42" t="s">
        <v>78</v>
      </c>
      <c r="BK42" s="2">
        <v>45763.494791666664</v>
      </c>
      <c r="BL42" t="s">
        <v>79</v>
      </c>
      <c r="BM42" t="s">
        <v>13</v>
      </c>
      <c r="BN42">
        <v>0</v>
      </c>
      <c r="BO42">
        <v>2.7919999999999998</v>
      </c>
      <c r="BP42" s="3">
        <v>2329900</v>
      </c>
      <c r="BQ42">
        <v>0</v>
      </c>
      <c r="BR42" t="s">
        <v>14</v>
      </c>
      <c r="BS42" t="s">
        <v>14</v>
      </c>
      <c r="BT42" t="s">
        <v>14</v>
      </c>
      <c r="BU42" t="s">
        <v>14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serum CH4 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Iannucci, Frances</cp:lastModifiedBy>
  <dcterms:created xsi:type="dcterms:W3CDTF">2020-10-28T13:32:09Z</dcterms:created>
  <dcterms:modified xsi:type="dcterms:W3CDTF">2025-04-17T18:15:38Z</dcterms:modified>
</cp:coreProperties>
</file>