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OC 2022\Batch 5\"/>
    </mc:Choice>
  </mc:AlternateContent>
  <xr:revisionPtr revIDLastSave="0" documentId="13_ncr:1_{B400EFA8-A49C-49D2-87E3-B998C4D3D1D0}" xr6:coauthVersionLast="36" xr6:coauthVersionMax="36" xr10:uidLastSave="{00000000-0000-0000-0000-000000000000}"/>
  <bookViews>
    <workbookView xWindow="0" yWindow="0" windowWidth="17870" windowHeight="17250" xr2:uid="{00000000-000D-0000-FFFF-FFFF00000000}"/>
  </bookViews>
  <sheets>
    <sheet name="data for export" sheetId="81" r:id="rId1"/>
    <sheet name="notes" sheetId="66" r:id="rId2"/>
    <sheet name="08nov22" sheetId="64" r:id="rId3"/>
    <sheet name="09nov22" sheetId="69" r:id="rId4"/>
    <sheet name="14nov22" sheetId="68" r:id="rId5"/>
    <sheet name="16nov22" sheetId="71" r:id="rId6"/>
    <sheet name="17nov22" sheetId="72" r:id="rId7"/>
    <sheet name="21nov22" sheetId="75" r:id="rId8"/>
    <sheet name="22nov22" sheetId="76" r:id="rId9"/>
    <sheet name="compare" sheetId="70" r:id="rId10"/>
    <sheet name="temp sort" sheetId="73" r:id="rId11"/>
    <sheet name="all" sheetId="77" r:id="rId12"/>
    <sheet name="sorted" sheetId="79" r:id="rId13"/>
    <sheet name="pruned" sheetId="80" r:id="rId14"/>
  </sheets>
  <calcPr calcId="191029"/>
</workbook>
</file>

<file path=xl/calcChain.xml><?xml version="1.0" encoding="utf-8"?>
<calcChain xmlns="http://schemas.openxmlformats.org/spreadsheetml/2006/main">
  <c r="AI110" i="76" l="1"/>
  <c r="F15" i="76"/>
  <c r="BA97" i="76"/>
  <c r="AU97" i="76"/>
  <c r="AO97" i="76"/>
  <c r="AI97" i="76"/>
  <c r="BA51" i="76"/>
  <c r="AU51" i="76"/>
  <c r="AO51" i="76"/>
  <c r="AI51" i="76"/>
  <c r="I19" i="76"/>
  <c r="G19" i="76"/>
  <c r="E19" i="76"/>
  <c r="I18" i="76"/>
  <c r="G18" i="76"/>
  <c r="E18" i="76"/>
  <c r="I17" i="76"/>
  <c r="G17" i="76"/>
  <c r="E17" i="76"/>
  <c r="I16" i="76"/>
  <c r="G16" i="76"/>
  <c r="E16" i="76"/>
  <c r="C16" i="76"/>
  <c r="J17" i="76" s="1"/>
  <c r="B16" i="76"/>
  <c r="H19" i="76" s="1"/>
  <c r="A16" i="76"/>
  <c r="F16" i="76" s="1"/>
  <c r="J15" i="76"/>
  <c r="I15" i="76"/>
  <c r="G15" i="76"/>
  <c r="E15" i="76"/>
  <c r="J14" i="76"/>
  <c r="F14" i="76" l="1"/>
  <c r="F17" i="76"/>
  <c r="J19" i="76"/>
  <c r="H16" i="76"/>
  <c r="H14" i="76"/>
  <c r="J16" i="76"/>
  <c r="H17" i="76"/>
  <c r="F18" i="76"/>
  <c r="F21" i="76" s="1"/>
  <c r="H18" i="76"/>
  <c r="F19" i="76"/>
  <c r="H15" i="76"/>
  <c r="J18" i="76"/>
  <c r="J22" i="76" s="1"/>
  <c r="BA140" i="75"/>
  <c r="AU140" i="75"/>
  <c r="AO140" i="75"/>
  <c r="AI140" i="75"/>
  <c r="BA97" i="75"/>
  <c r="AU97" i="75"/>
  <c r="AO97" i="75"/>
  <c r="AI97" i="75"/>
  <c r="BA51" i="75"/>
  <c r="AU51" i="75"/>
  <c r="AO51" i="75"/>
  <c r="AI51" i="75"/>
  <c r="I19" i="75"/>
  <c r="G19" i="75"/>
  <c r="F19" i="75"/>
  <c r="E19" i="75"/>
  <c r="I18" i="75"/>
  <c r="G18" i="75"/>
  <c r="E18" i="75"/>
  <c r="I17" i="75"/>
  <c r="G17" i="75"/>
  <c r="E17" i="75"/>
  <c r="I16" i="75"/>
  <c r="G16" i="75"/>
  <c r="F16" i="75"/>
  <c r="E16" i="75"/>
  <c r="C16" i="75"/>
  <c r="J17" i="75" s="1"/>
  <c r="B16" i="75"/>
  <c r="H17" i="75" s="1"/>
  <c r="A16" i="75"/>
  <c r="F18" i="75" s="1"/>
  <c r="I15" i="75"/>
  <c r="G15" i="75"/>
  <c r="E15" i="75"/>
  <c r="H14" i="75"/>
  <c r="F14" i="75"/>
  <c r="F23" i="76" l="1"/>
  <c r="J21" i="76"/>
  <c r="P16" i="76" s="1"/>
  <c r="F22" i="76"/>
  <c r="AD32" i="76" s="1"/>
  <c r="J23" i="76"/>
  <c r="H21" i="76"/>
  <c r="H23" i="76"/>
  <c r="H22" i="76"/>
  <c r="F15" i="75"/>
  <c r="F17" i="75"/>
  <c r="H15" i="75"/>
  <c r="H16" i="75"/>
  <c r="H22" i="75" s="1"/>
  <c r="H18" i="75"/>
  <c r="H19" i="75"/>
  <c r="H23" i="75" s="1"/>
  <c r="J15" i="75"/>
  <c r="F23" i="75"/>
  <c r="J18" i="75"/>
  <c r="F21" i="75"/>
  <c r="H21" i="75"/>
  <c r="F22" i="75"/>
  <c r="J19" i="75"/>
  <c r="J16" i="75"/>
  <c r="J14" i="75"/>
  <c r="H14" i="64"/>
  <c r="J14" i="64"/>
  <c r="E15" i="64"/>
  <c r="G15" i="64"/>
  <c r="I15" i="64"/>
  <c r="J15" i="64"/>
  <c r="A16" i="64"/>
  <c r="F14" i="64" s="1"/>
  <c r="B16" i="64"/>
  <c r="H15" i="64" s="1"/>
  <c r="C16" i="64"/>
  <c r="E16" i="64"/>
  <c r="G16" i="64"/>
  <c r="H16" i="64"/>
  <c r="I16" i="64"/>
  <c r="J16" i="64"/>
  <c r="E17" i="64"/>
  <c r="G17" i="64"/>
  <c r="H17" i="64"/>
  <c r="I17" i="64"/>
  <c r="J17" i="64"/>
  <c r="E18" i="64"/>
  <c r="F18" i="64"/>
  <c r="G18" i="64"/>
  <c r="I18" i="64"/>
  <c r="E19" i="64"/>
  <c r="G19" i="64"/>
  <c r="I19" i="64"/>
  <c r="J19" i="64"/>
  <c r="AI51" i="64"/>
  <c r="AO51" i="64"/>
  <c r="AU51" i="64"/>
  <c r="BA51" i="64"/>
  <c r="AI96" i="64"/>
  <c r="AO96" i="64"/>
  <c r="AU96" i="64"/>
  <c r="BA96" i="64"/>
  <c r="AI138" i="64"/>
  <c r="AO138" i="64"/>
  <c r="AU138" i="64"/>
  <c r="BA138" i="64"/>
  <c r="AD54" i="76" l="1"/>
  <c r="AD106" i="76"/>
  <c r="M17" i="76"/>
  <c r="AD51" i="76"/>
  <c r="BG51" i="76" s="1"/>
  <c r="AD34" i="76"/>
  <c r="AD108" i="76"/>
  <c r="AD43" i="76"/>
  <c r="AD57" i="76"/>
  <c r="AD52" i="76"/>
  <c r="AD105" i="76"/>
  <c r="AD85" i="76"/>
  <c r="AD66" i="76"/>
  <c r="AD93" i="76"/>
  <c r="AD74" i="76"/>
  <c r="M15" i="76"/>
  <c r="AD25" i="76"/>
  <c r="AD76" i="76"/>
  <c r="M19" i="76"/>
  <c r="AD67" i="76"/>
  <c r="AD79" i="76"/>
  <c r="AD46" i="76"/>
  <c r="AD39" i="76"/>
  <c r="AD82" i="76"/>
  <c r="AD97" i="76"/>
  <c r="AD61" i="76"/>
  <c r="AD40" i="76"/>
  <c r="AD89" i="76"/>
  <c r="AD30" i="76"/>
  <c r="AD111" i="76"/>
  <c r="AD71" i="76"/>
  <c r="AD95" i="76"/>
  <c r="AD47" i="76"/>
  <c r="AD91" i="76"/>
  <c r="M18" i="76"/>
  <c r="AD33" i="76"/>
  <c r="AD81" i="76"/>
  <c r="AD103" i="76"/>
  <c r="AD58" i="76"/>
  <c r="AD96" i="76"/>
  <c r="N15" i="76"/>
  <c r="O15" i="76" s="1"/>
  <c r="AD45" i="76"/>
  <c r="AD48" i="76"/>
  <c r="AD60" i="76"/>
  <c r="AD100" i="76"/>
  <c r="N17" i="76"/>
  <c r="O17" i="76" s="1"/>
  <c r="AK51" i="76"/>
  <c r="P18" i="76"/>
  <c r="AD26" i="76"/>
  <c r="AD63" i="76"/>
  <c r="AD107" i="76"/>
  <c r="AK107" i="76" s="1"/>
  <c r="AD65" i="76"/>
  <c r="AD42" i="76"/>
  <c r="AD27" i="76"/>
  <c r="AD77" i="76"/>
  <c r="BG76" i="76" s="1"/>
  <c r="AD83" i="76"/>
  <c r="AD41" i="76"/>
  <c r="AD62" i="76"/>
  <c r="AD78" i="76"/>
  <c r="AD92" i="76"/>
  <c r="BG91" i="76" s="1"/>
  <c r="AD110" i="76"/>
  <c r="AE103" i="76"/>
  <c r="AE95" i="76"/>
  <c r="AE91" i="76"/>
  <c r="AE87" i="76"/>
  <c r="AE82" i="76"/>
  <c r="AE77" i="76"/>
  <c r="AE72" i="76"/>
  <c r="AE62" i="76"/>
  <c r="AE53" i="76"/>
  <c r="AE44" i="76"/>
  <c r="AE40" i="76"/>
  <c r="AE39" i="76"/>
  <c r="AE37" i="76"/>
  <c r="AE36" i="76"/>
  <c r="AE34" i="76"/>
  <c r="AE32" i="76"/>
  <c r="AF32" i="76" s="1"/>
  <c r="AE29" i="76"/>
  <c r="AE27" i="76"/>
  <c r="AE25" i="76"/>
  <c r="AE68" i="76"/>
  <c r="AE57" i="76"/>
  <c r="AE94" i="76"/>
  <c r="AE90" i="76"/>
  <c r="AE81" i="76"/>
  <c r="AE76" i="76"/>
  <c r="AE71" i="76"/>
  <c r="AF71" i="76" s="1"/>
  <c r="AE66" i="76"/>
  <c r="AF66" i="76" s="1"/>
  <c r="AE49" i="76"/>
  <c r="AE42" i="76"/>
  <c r="AE110" i="76"/>
  <c r="AE101" i="76"/>
  <c r="AE93" i="76"/>
  <c r="AF93" i="76" s="1"/>
  <c r="AE85" i="76"/>
  <c r="AE75" i="76"/>
  <c r="AE70" i="76"/>
  <c r="AE65" i="76"/>
  <c r="AE60" i="76"/>
  <c r="AF60" i="76" s="1"/>
  <c r="AE51" i="76"/>
  <c r="AE96" i="76"/>
  <c r="AE111" i="76"/>
  <c r="AE109" i="76"/>
  <c r="AE107" i="76"/>
  <c r="AE97" i="76"/>
  <c r="AE79" i="76"/>
  <c r="AE69" i="76"/>
  <c r="AE64" i="76"/>
  <c r="AE59" i="76"/>
  <c r="AE55" i="76"/>
  <c r="AE52" i="76"/>
  <c r="AE47" i="76"/>
  <c r="AE43" i="76"/>
  <c r="AF43" i="76" s="1"/>
  <c r="AE78" i="76"/>
  <c r="AF78" i="76" s="1"/>
  <c r="AE102" i="76"/>
  <c r="AE86" i="76"/>
  <c r="AE73" i="76"/>
  <c r="AE63" i="76"/>
  <c r="AE54" i="76"/>
  <c r="AE45" i="76"/>
  <c r="AE38" i="76"/>
  <c r="AE35" i="76"/>
  <c r="AE33" i="76"/>
  <c r="AE30" i="76"/>
  <c r="AE28" i="76"/>
  <c r="AE26" i="76"/>
  <c r="AE98" i="76"/>
  <c r="AE88" i="76"/>
  <c r="AE48" i="76"/>
  <c r="AE89" i="76"/>
  <c r="AE80" i="76"/>
  <c r="AE67" i="76"/>
  <c r="AE58" i="76"/>
  <c r="AE41" i="76"/>
  <c r="AE104" i="76"/>
  <c r="AE108" i="76"/>
  <c r="AE106" i="76"/>
  <c r="AF106" i="76" s="1"/>
  <c r="AE100" i="76"/>
  <c r="AE92" i="76"/>
  <c r="AE84" i="76"/>
  <c r="AE74" i="76"/>
  <c r="AF74" i="76" s="1"/>
  <c r="AE61" i="76"/>
  <c r="AE50" i="76"/>
  <c r="AE46" i="76"/>
  <c r="AE105" i="76"/>
  <c r="AF105" i="76" s="1"/>
  <c r="AE83" i="76"/>
  <c r="AF83" i="76" s="1"/>
  <c r="N19" i="76"/>
  <c r="N16" i="76"/>
  <c r="AD28" i="76"/>
  <c r="AD73" i="76"/>
  <c r="AD109" i="76"/>
  <c r="AD75" i="76"/>
  <c r="AD49" i="76"/>
  <c r="AD29" i="76"/>
  <c r="AD87" i="76"/>
  <c r="AD98" i="76"/>
  <c r="AD44" i="76"/>
  <c r="AD64" i="76"/>
  <c r="AD80" i="76"/>
  <c r="AD94" i="76"/>
  <c r="N18" i="76"/>
  <c r="BG33" i="76"/>
  <c r="M14" i="76"/>
  <c r="AD35" i="76"/>
  <c r="AD59" i="76"/>
  <c r="AK58" i="76" s="1"/>
  <c r="AD101" i="76"/>
  <c r="AD90" i="76"/>
  <c r="AD36" i="76"/>
  <c r="AD53" i="76"/>
  <c r="AD70" i="76"/>
  <c r="AD86" i="76"/>
  <c r="AD102" i="76"/>
  <c r="AD50" i="76"/>
  <c r="AD68" i="76"/>
  <c r="AD84" i="76"/>
  <c r="N14" i="76"/>
  <c r="AG111" i="76"/>
  <c r="AG109" i="76"/>
  <c r="AG107" i="76"/>
  <c r="AG105" i="76"/>
  <c r="AG103" i="76"/>
  <c r="AG101" i="76"/>
  <c r="AG98" i="76"/>
  <c r="AG97" i="76"/>
  <c r="AG95" i="76"/>
  <c r="AG93" i="76"/>
  <c r="AG90" i="76"/>
  <c r="AG87" i="76"/>
  <c r="AG85" i="76"/>
  <c r="AG83" i="76"/>
  <c r="AG81" i="76"/>
  <c r="AG79" i="76"/>
  <c r="AG77" i="76"/>
  <c r="AG75" i="76"/>
  <c r="AG73" i="76"/>
  <c r="AG71" i="76"/>
  <c r="AG69" i="76"/>
  <c r="AG67" i="76"/>
  <c r="AG65" i="76"/>
  <c r="AG63" i="76"/>
  <c r="AG61" i="76"/>
  <c r="AG59" i="76"/>
  <c r="AG70" i="76"/>
  <c r="AG60" i="76"/>
  <c r="AG51" i="76"/>
  <c r="P14" i="76"/>
  <c r="AG110" i="76"/>
  <c r="AG64" i="76"/>
  <c r="AG55" i="76"/>
  <c r="AG52" i="76"/>
  <c r="AG47" i="76"/>
  <c r="AG43" i="76"/>
  <c r="AG42" i="76"/>
  <c r="AG102" i="76"/>
  <c r="AG86" i="76"/>
  <c r="AG54" i="76"/>
  <c r="AG45" i="76"/>
  <c r="AG38" i="76"/>
  <c r="AG35" i="76"/>
  <c r="AG33" i="76"/>
  <c r="AG30" i="76"/>
  <c r="AG28" i="76"/>
  <c r="AG26" i="76"/>
  <c r="AG89" i="76"/>
  <c r="AG80" i="76"/>
  <c r="AG58" i="76"/>
  <c r="AG41" i="76"/>
  <c r="AG100" i="76"/>
  <c r="AG92" i="76"/>
  <c r="AG84" i="76"/>
  <c r="AG74" i="76"/>
  <c r="AG50" i="76"/>
  <c r="AG46" i="76"/>
  <c r="AG108" i="76"/>
  <c r="AG106" i="76"/>
  <c r="AG104" i="76"/>
  <c r="AG96" i="76"/>
  <c r="AG88" i="76"/>
  <c r="AG78" i="76"/>
  <c r="AG68" i="76"/>
  <c r="AG48" i="76"/>
  <c r="AG94" i="76"/>
  <c r="AG76" i="76"/>
  <c r="AG66" i="76"/>
  <c r="AG91" i="76"/>
  <c r="AG82" i="76"/>
  <c r="AG72" i="76"/>
  <c r="AG62" i="76"/>
  <c r="AG57" i="76"/>
  <c r="AG53" i="76"/>
  <c r="AG44" i="76"/>
  <c r="AG40" i="76"/>
  <c r="AG39" i="76"/>
  <c r="AG37" i="76"/>
  <c r="AG36" i="76"/>
  <c r="AG34" i="76"/>
  <c r="AG32" i="76"/>
  <c r="AG29" i="76"/>
  <c r="AG27" i="76"/>
  <c r="AG25" i="76"/>
  <c r="AG49" i="76"/>
  <c r="P17" i="76"/>
  <c r="P15" i="76"/>
  <c r="P19" i="76"/>
  <c r="M16" i="76"/>
  <c r="AD38" i="76"/>
  <c r="AD69" i="76"/>
  <c r="AD37" i="76"/>
  <c r="AD55" i="76"/>
  <c r="BG54" i="76" s="1"/>
  <c r="AD72" i="76"/>
  <c r="AD88" i="76"/>
  <c r="AD104" i="76"/>
  <c r="N17" i="75"/>
  <c r="M18" i="75"/>
  <c r="AD141" i="75"/>
  <c r="AD140" i="75"/>
  <c r="AD138" i="75"/>
  <c r="AD136" i="75"/>
  <c r="AD133" i="75"/>
  <c r="AD130" i="75"/>
  <c r="AD128" i="75"/>
  <c r="AD126" i="75"/>
  <c r="AD124" i="75"/>
  <c r="AD122" i="75"/>
  <c r="AD120" i="75"/>
  <c r="AD118" i="75"/>
  <c r="AD116" i="75"/>
  <c r="AD114" i="75"/>
  <c r="AD112" i="75"/>
  <c r="AD110" i="75"/>
  <c r="AD108" i="75"/>
  <c r="AD106" i="75"/>
  <c r="AD104" i="75"/>
  <c r="AD102" i="75"/>
  <c r="AD100" i="75"/>
  <c r="AD96" i="75"/>
  <c r="AD94" i="75"/>
  <c r="AD92" i="75"/>
  <c r="AD91" i="75"/>
  <c r="AD89" i="75"/>
  <c r="AD88" i="75"/>
  <c r="AD86" i="75"/>
  <c r="AD84" i="75"/>
  <c r="AD82" i="75"/>
  <c r="AD80" i="75"/>
  <c r="AD78" i="75"/>
  <c r="AD76" i="75"/>
  <c r="AD74" i="75"/>
  <c r="AD72" i="75"/>
  <c r="AD70" i="75"/>
  <c r="AD68" i="75"/>
  <c r="AD66" i="75"/>
  <c r="AD64" i="75"/>
  <c r="AD62" i="75"/>
  <c r="AD60" i="75"/>
  <c r="AD58" i="75"/>
  <c r="AD55" i="75"/>
  <c r="AD53" i="75"/>
  <c r="AD50" i="75"/>
  <c r="AD134" i="75"/>
  <c r="AD125" i="75"/>
  <c r="AD115" i="75"/>
  <c r="AD105" i="75"/>
  <c r="AD90" i="75"/>
  <c r="AD81" i="75"/>
  <c r="AD71" i="75"/>
  <c r="AD45" i="75"/>
  <c r="M14" i="75"/>
  <c r="M17" i="75"/>
  <c r="O17" i="75" s="1"/>
  <c r="AD139" i="75"/>
  <c r="AD131" i="75"/>
  <c r="AD121" i="75"/>
  <c r="AD111" i="75"/>
  <c r="AD85" i="75"/>
  <c r="AD75" i="75"/>
  <c r="AD65" i="75"/>
  <c r="AD25" i="75"/>
  <c r="M15" i="75"/>
  <c r="AD97" i="75"/>
  <c r="AD87" i="75"/>
  <c r="AD51" i="75"/>
  <c r="AD135" i="75"/>
  <c r="AD127" i="75"/>
  <c r="AD117" i="75"/>
  <c r="AD95" i="75"/>
  <c r="AD93" i="75"/>
  <c r="AD79" i="75"/>
  <c r="AD69" i="75"/>
  <c r="AD59" i="75"/>
  <c r="AD47" i="75"/>
  <c r="AD41" i="75"/>
  <c r="AD38" i="75"/>
  <c r="AD35" i="75"/>
  <c r="AD33" i="75"/>
  <c r="AD30" i="75"/>
  <c r="AD28" i="75"/>
  <c r="AD26" i="75"/>
  <c r="AD40" i="75"/>
  <c r="AD36" i="75"/>
  <c r="AD27" i="75"/>
  <c r="AD109" i="75"/>
  <c r="AD132" i="75"/>
  <c r="AD123" i="75"/>
  <c r="AD73" i="75"/>
  <c r="AD63" i="75"/>
  <c r="AD52" i="75"/>
  <c r="AD37" i="75"/>
  <c r="AD137" i="75"/>
  <c r="AD129" i="75"/>
  <c r="AD101" i="75"/>
  <c r="AD67" i="75"/>
  <c r="AD57" i="75"/>
  <c r="AD49" i="75"/>
  <c r="AD46" i="75"/>
  <c r="AD44" i="75"/>
  <c r="AD107" i="75"/>
  <c r="AD61" i="75"/>
  <c r="AD54" i="75"/>
  <c r="AD48" i="75"/>
  <c r="AD39" i="75"/>
  <c r="AD29" i="75"/>
  <c r="AD119" i="75"/>
  <c r="AD98" i="75"/>
  <c r="AD113" i="75"/>
  <c r="AD103" i="75"/>
  <c r="AD83" i="75"/>
  <c r="AD43" i="75"/>
  <c r="AD42" i="75"/>
  <c r="AD34" i="75"/>
  <c r="AD32" i="75"/>
  <c r="AD77" i="75"/>
  <c r="J22" i="75"/>
  <c r="J23" i="75"/>
  <c r="J21" i="75"/>
  <c r="M19" i="75"/>
  <c r="M16" i="75"/>
  <c r="AE141" i="75"/>
  <c r="AF141" i="75" s="1"/>
  <c r="AE140" i="75"/>
  <c r="AE138" i="75"/>
  <c r="AE136" i="75"/>
  <c r="AE133" i="75"/>
  <c r="AF133" i="75" s="1"/>
  <c r="AE130" i="75"/>
  <c r="AE128" i="75"/>
  <c r="AE126" i="75"/>
  <c r="AE124" i="75"/>
  <c r="AF124" i="75" s="1"/>
  <c r="AE122" i="75"/>
  <c r="AE120" i="75"/>
  <c r="AE118" i="75"/>
  <c r="AE116" i="75"/>
  <c r="AE114" i="75"/>
  <c r="AE112" i="75"/>
  <c r="AE110" i="75"/>
  <c r="AE108" i="75"/>
  <c r="AF108" i="75" s="1"/>
  <c r="AE106" i="75"/>
  <c r="AF106" i="75" s="1"/>
  <c r="AE104" i="75"/>
  <c r="AE102" i="75"/>
  <c r="AE100" i="75"/>
  <c r="AF100" i="75" s="1"/>
  <c r="AE96" i="75"/>
  <c r="AE139" i="75"/>
  <c r="AE137" i="75"/>
  <c r="AE135" i="75"/>
  <c r="AE134" i="75"/>
  <c r="AE132" i="75"/>
  <c r="AE131" i="75"/>
  <c r="AE129" i="75"/>
  <c r="AF129" i="75" s="1"/>
  <c r="AE127" i="75"/>
  <c r="AF127" i="75" s="1"/>
  <c r="AE125" i="75"/>
  <c r="AE123" i="75"/>
  <c r="AF123" i="75" s="1"/>
  <c r="AE121" i="75"/>
  <c r="AF121" i="75" s="1"/>
  <c r="AE119" i="75"/>
  <c r="AE117" i="75"/>
  <c r="AE115" i="75"/>
  <c r="AE113" i="75"/>
  <c r="AE111" i="75"/>
  <c r="AE109" i="75"/>
  <c r="AE107" i="75"/>
  <c r="AE105" i="75"/>
  <c r="AF105" i="75" s="1"/>
  <c r="AE103" i="75"/>
  <c r="AE101" i="75"/>
  <c r="AE98" i="75"/>
  <c r="AF98" i="75" s="1"/>
  <c r="AE97" i="75"/>
  <c r="AE95" i="75"/>
  <c r="AE93" i="75"/>
  <c r="AE90" i="75"/>
  <c r="AF90" i="75" s="1"/>
  <c r="AE87" i="75"/>
  <c r="AF87" i="75" s="1"/>
  <c r="AE85" i="75"/>
  <c r="AE83" i="75"/>
  <c r="AE81" i="75"/>
  <c r="AF81" i="75" s="1"/>
  <c r="AE79" i="75"/>
  <c r="AE77" i="75"/>
  <c r="AF77" i="75" s="1"/>
  <c r="AE75" i="75"/>
  <c r="AF75" i="75" s="1"/>
  <c r="AE73" i="75"/>
  <c r="AE71" i="75"/>
  <c r="AE69" i="75"/>
  <c r="AF69" i="75" s="1"/>
  <c r="AE67" i="75"/>
  <c r="AE65" i="75"/>
  <c r="AF65" i="75" s="1"/>
  <c r="AE63" i="75"/>
  <c r="AF63" i="75" s="1"/>
  <c r="AE61" i="75"/>
  <c r="AE59" i="75"/>
  <c r="AE57" i="75"/>
  <c r="AF57" i="75" s="1"/>
  <c r="AE54" i="75"/>
  <c r="AE52" i="75"/>
  <c r="AE51" i="75"/>
  <c r="AE49" i="75"/>
  <c r="AF49" i="75" s="1"/>
  <c r="AE48" i="75"/>
  <c r="AE46" i="75"/>
  <c r="AE45" i="75"/>
  <c r="AE43" i="75"/>
  <c r="AF43" i="75" s="1"/>
  <c r="AE70" i="75"/>
  <c r="AE60" i="75"/>
  <c r="AF60" i="75" s="1"/>
  <c r="N16" i="75"/>
  <c r="AE55" i="75"/>
  <c r="AF55" i="75" s="1"/>
  <c r="AE94" i="75"/>
  <c r="AE64" i="75"/>
  <c r="AE53" i="75"/>
  <c r="AE47" i="75"/>
  <c r="AE41" i="75"/>
  <c r="AF41" i="75" s="1"/>
  <c r="AE38" i="75"/>
  <c r="AE35" i="75"/>
  <c r="AE33" i="75"/>
  <c r="AE30" i="75"/>
  <c r="AF30" i="75" s="1"/>
  <c r="AE28" i="75"/>
  <c r="AF28" i="75" s="1"/>
  <c r="AE26" i="75"/>
  <c r="AE62" i="75"/>
  <c r="AE76" i="75"/>
  <c r="AE86" i="75"/>
  <c r="AE58" i="75"/>
  <c r="AE50" i="75"/>
  <c r="AF50" i="75" s="1"/>
  <c r="AE89" i="75"/>
  <c r="AF89" i="75" s="1"/>
  <c r="AE80" i="75"/>
  <c r="AE44" i="75"/>
  <c r="AF44" i="75" s="1"/>
  <c r="AE84" i="75"/>
  <c r="AF84" i="75" s="1"/>
  <c r="AE74" i="75"/>
  <c r="AF74" i="75" s="1"/>
  <c r="N14" i="75"/>
  <c r="AE92" i="75"/>
  <c r="AE88" i="75"/>
  <c r="AE78" i="75"/>
  <c r="AF78" i="75" s="1"/>
  <c r="AE68" i="75"/>
  <c r="AF68" i="75" s="1"/>
  <c r="AE42" i="75"/>
  <c r="AE40" i="75"/>
  <c r="AE39" i="75"/>
  <c r="AE37" i="75"/>
  <c r="AF37" i="75" s="1"/>
  <c r="AE36" i="75"/>
  <c r="AE34" i="75"/>
  <c r="AF34" i="75" s="1"/>
  <c r="AE32" i="75"/>
  <c r="AE29" i="75"/>
  <c r="AE27" i="75"/>
  <c r="AE25" i="75"/>
  <c r="AE66" i="75"/>
  <c r="AE91" i="75"/>
  <c r="AE82" i="75"/>
  <c r="AE72" i="75"/>
  <c r="AF72" i="75" s="1"/>
  <c r="N18" i="75"/>
  <c r="O18" i="75" s="1"/>
  <c r="N15" i="75"/>
  <c r="N19" i="75"/>
  <c r="O19" i="75" s="1"/>
  <c r="H22" i="64"/>
  <c r="F17" i="64"/>
  <c r="H19" i="64"/>
  <c r="H21" i="64" s="1"/>
  <c r="J18" i="64"/>
  <c r="J23" i="64" s="1"/>
  <c r="F16" i="64"/>
  <c r="F21" i="64" s="1"/>
  <c r="F19" i="64"/>
  <c r="H18" i="64"/>
  <c r="H23" i="64" s="1"/>
  <c r="F15" i="64"/>
  <c r="O12" i="73"/>
  <c r="N12" i="73"/>
  <c r="N113" i="73"/>
  <c r="O107" i="73"/>
  <c r="O105" i="73"/>
  <c r="N102" i="73"/>
  <c r="N96" i="73"/>
  <c r="O83" i="73"/>
  <c r="O81" i="73"/>
  <c r="O72" i="73"/>
  <c r="N69" i="73"/>
  <c r="N67" i="73"/>
  <c r="O59" i="73"/>
  <c r="N55" i="73"/>
  <c r="N52" i="73"/>
  <c r="O42" i="73"/>
  <c r="O38" i="73"/>
  <c r="N36" i="73"/>
  <c r="O26" i="73"/>
  <c r="N24" i="73"/>
  <c r="N21" i="73"/>
  <c r="N15" i="73"/>
  <c r="BA140" i="72"/>
  <c r="AU140" i="72"/>
  <c r="AO140" i="72"/>
  <c r="AI140" i="72"/>
  <c r="BA97" i="72"/>
  <c r="AU97" i="72"/>
  <c r="AO97" i="72"/>
  <c r="AI97" i="72"/>
  <c r="BA51" i="72"/>
  <c r="AU51" i="72"/>
  <c r="AO51" i="72"/>
  <c r="AI51" i="72"/>
  <c r="I19" i="72"/>
  <c r="G19" i="72"/>
  <c r="E19" i="72"/>
  <c r="I18" i="72"/>
  <c r="G18" i="72"/>
  <c r="E18" i="72"/>
  <c r="I17" i="72"/>
  <c r="G17" i="72"/>
  <c r="E17" i="72"/>
  <c r="I16" i="72"/>
  <c r="G16" i="72"/>
  <c r="E16" i="72"/>
  <c r="C16" i="72"/>
  <c r="J17" i="72" s="1"/>
  <c r="B16" i="72"/>
  <c r="J18" i="72" s="1"/>
  <c r="A16" i="72"/>
  <c r="F18" i="72" s="1"/>
  <c r="I15" i="72"/>
  <c r="G15" i="72"/>
  <c r="E15" i="72"/>
  <c r="BE131" i="71"/>
  <c r="C16" i="71"/>
  <c r="J17" i="71" s="1"/>
  <c r="B16" i="71"/>
  <c r="A16" i="71"/>
  <c r="F16" i="71" s="1"/>
  <c r="BA140" i="71"/>
  <c r="AU140" i="71"/>
  <c r="AO140" i="71"/>
  <c r="AI140" i="71"/>
  <c r="BA97" i="71"/>
  <c r="AU97" i="71"/>
  <c r="AO97" i="71"/>
  <c r="AI97" i="71"/>
  <c r="BA51" i="71"/>
  <c r="AU51" i="71"/>
  <c r="AO51" i="71"/>
  <c r="AI51" i="71"/>
  <c r="I19" i="71"/>
  <c r="G19" i="71"/>
  <c r="E19" i="71"/>
  <c r="I18" i="71"/>
  <c r="G18" i="71"/>
  <c r="E18" i="71"/>
  <c r="I17" i="71"/>
  <c r="G17" i="71"/>
  <c r="E17" i="71"/>
  <c r="I16" i="71"/>
  <c r="G16" i="71"/>
  <c r="E16" i="71"/>
  <c r="H19" i="71"/>
  <c r="I15" i="71"/>
  <c r="G15" i="71"/>
  <c r="E15" i="71"/>
  <c r="J14" i="71"/>
  <c r="AF96" i="76" l="1"/>
  <c r="AJ48" i="76"/>
  <c r="AK39" i="76"/>
  <c r="AK61" i="76"/>
  <c r="AF46" i="76"/>
  <c r="AF108" i="76"/>
  <c r="AF65" i="76"/>
  <c r="BG39" i="76"/>
  <c r="O19" i="76"/>
  <c r="AK91" i="76"/>
  <c r="AF57" i="76"/>
  <c r="BG97" i="76"/>
  <c r="AF92" i="76"/>
  <c r="AF47" i="76"/>
  <c r="AF25" i="76"/>
  <c r="AF40" i="76"/>
  <c r="AJ45" i="76"/>
  <c r="AF98" i="76"/>
  <c r="AF81" i="76"/>
  <c r="AK33" i="76"/>
  <c r="AJ39" i="76"/>
  <c r="AF100" i="76"/>
  <c r="AF41" i="76"/>
  <c r="AF52" i="76"/>
  <c r="AF95" i="76"/>
  <c r="BG82" i="76"/>
  <c r="AK97" i="76"/>
  <c r="O14" i="76"/>
  <c r="AK48" i="76"/>
  <c r="AF111" i="76"/>
  <c r="AF103" i="76"/>
  <c r="AL91" i="76"/>
  <c r="AK67" i="76"/>
  <c r="AK79" i="76"/>
  <c r="AF34" i="76"/>
  <c r="AK82" i="76"/>
  <c r="AF90" i="76"/>
  <c r="AF44" i="76"/>
  <c r="AK76" i="76"/>
  <c r="BG79" i="76"/>
  <c r="AF30" i="76"/>
  <c r="BG48" i="76"/>
  <c r="O18" i="76"/>
  <c r="O16" i="76"/>
  <c r="AF50" i="76"/>
  <c r="AF102" i="76"/>
  <c r="AF49" i="76"/>
  <c r="BG61" i="76"/>
  <c r="AK45" i="76"/>
  <c r="BG45" i="76"/>
  <c r="AF89" i="76"/>
  <c r="AF35" i="76"/>
  <c r="AF75" i="76"/>
  <c r="AF77" i="76"/>
  <c r="AK36" i="76"/>
  <c r="BG36" i="76"/>
  <c r="AJ36" i="76"/>
  <c r="BG29" i="76"/>
  <c r="AK29" i="76"/>
  <c r="AF61" i="76"/>
  <c r="BH61" i="76"/>
  <c r="AQ61" i="76"/>
  <c r="BB48" i="76"/>
  <c r="BJ48" i="76"/>
  <c r="BC48" i="76"/>
  <c r="BJ33" i="76"/>
  <c r="BC33" i="76"/>
  <c r="BJ79" i="76"/>
  <c r="BC79" i="76"/>
  <c r="BC97" i="76"/>
  <c r="BJ97" i="76"/>
  <c r="AQ48" i="76"/>
  <c r="AP48" i="76"/>
  <c r="BH48" i="76"/>
  <c r="AF48" i="76"/>
  <c r="AF38" i="76"/>
  <c r="AF79" i="76"/>
  <c r="AQ79" i="76"/>
  <c r="BH79" i="76"/>
  <c r="AF85" i="76"/>
  <c r="AQ85" i="76"/>
  <c r="BH85" i="76"/>
  <c r="AF37" i="76"/>
  <c r="AF82" i="76"/>
  <c r="BH82" i="76"/>
  <c r="AQ82" i="76"/>
  <c r="BG58" i="76"/>
  <c r="BC29" i="76"/>
  <c r="BJ29" i="76"/>
  <c r="BJ61" i="76"/>
  <c r="BC61" i="76"/>
  <c r="AF69" i="76"/>
  <c r="AQ36" i="76"/>
  <c r="AP36" i="76"/>
  <c r="BH36" i="76"/>
  <c r="AF36" i="76"/>
  <c r="AK26" i="76"/>
  <c r="BG26" i="76"/>
  <c r="AK101" i="76"/>
  <c r="BG101" i="76"/>
  <c r="BG94" i="76"/>
  <c r="AK94" i="76"/>
  <c r="AF84" i="76"/>
  <c r="AS88" i="76"/>
  <c r="AQ88" i="76"/>
  <c r="BH88" i="76"/>
  <c r="AF88" i="76"/>
  <c r="AP45" i="76"/>
  <c r="BH45" i="76"/>
  <c r="AF45" i="76"/>
  <c r="AQ45" i="76"/>
  <c r="AF97" i="76"/>
  <c r="BH97" i="76"/>
  <c r="AQ97" i="76"/>
  <c r="AF76" i="76"/>
  <c r="BH76" i="76"/>
  <c r="AQ76" i="76"/>
  <c r="AF68" i="76"/>
  <c r="AQ39" i="76"/>
  <c r="AP39" i="76"/>
  <c r="AF39" i="76"/>
  <c r="BH39" i="76"/>
  <c r="AF87" i="76"/>
  <c r="BJ36" i="76"/>
  <c r="BC36" i="76"/>
  <c r="BB36" i="76"/>
  <c r="BC58" i="76"/>
  <c r="BJ58" i="76"/>
  <c r="BJ67" i="76"/>
  <c r="BC67" i="76"/>
  <c r="BH104" i="76"/>
  <c r="AQ104" i="76"/>
  <c r="AF104" i="76"/>
  <c r="AQ54" i="76"/>
  <c r="AF54" i="76"/>
  <c r="BH54" i="76"/>
  <c r="AF107" i="76"/>
  <c r="AQ107" i="76"/>
  <c r="BH107" i="76"/>
  <c r="AF101" i="76"/>
  <c r="AQ101" i="76"/>
  <c r="BH101" i="76"/>
  <c r="AR91" i="76"/>
  <c r="AQ91" i="76"/>
  <c r="AF91" i="76"/>
  <c r="BH91" i="76"/>
  <c r="BJ101" i="76"/>
  <c r="BC101" i="76"/>
  <c r="BC82" i="76"/>
  <c r="BJ82" i="76"/>
  <c r="BJ45" i="76"/>
  <c r="BC45" i="76"/>
  <c r="BB45" i="76"/>
  <c r="AF51" i="76"/>
  <c r="BH51" i="76"/>
  <c r="AQ51" i="76"/>
  <c r="BG70" i="76"/>
  <c r="AK70" i="76"/>
  <c r="AK73" i="76"/>
  <c r="BG73" i="76"/>
  <c r="AF63" i="76"/>
  <c r="AF109" i="76"/>
  <c r="BG110" i="76"/>
  <c r="AK110" i="76"/>
  <c r="BG104" i="76"/>
  <c r="AK104" i="76"/>
  <c r="BJ39" i="76"/>
  <c r="BB39" i="76"/>
  <c r="BC39" i="76"/>
  <c r="BJ91" i="76"/>
  <c r="BD91" i="76"/>
  <c r="BC91" i="76"/>
  <c r="BJ54" i="76"/>
  <c r="BC54" i="76"/>
  <c r="BC64" i="76"/>
  <c r="BJ64" i="76"/>
  <c r="BG67" i="76"/>
  <c r="AQ58" i="76"/>
  <c r="AF58" i="76"/>
  <c r="BH58" i="76"/>
  <c r="AF28" i="76"/>
  <c r="AF73" i="76"/>
  <c r="AQ73" i="76"/>
  <c r="BH73" i="76"/>
  <c r="AF55" i="76"/>
  <c r="AF94" i="76"/>
  <c r="BH94" i="76"/>
  <c r="AQ94" i="76"/>
  <c r="BH29" i="76"/>
  <c r="AQ29" i="76"/>
  <c r="AF29" i="76"/>
  <c r="AF53" i="76"/>
  <c r="AK54" i="76"/>
  <c r="BJ88" i="76"/>
  <c r="BE88" i="76"/>
  <c r="BC88" i="76"/>
  <c r="BC51" i="76"/>
  <c r="BJ51" i="76"/>
  <c r="BJ85" i="76"/>
  <c r="BC85" i="76"/>
  <c r="BG64" i="76"/>
  <c r="AK64" i="76"/>
  <c r="AQ26" i="76"/>
  <c r="AF26" i="76"/>
  <c r="BH26" i="76"/>
  <c r="AF110" i="76"/>
  <c r="AQ110" i="76"/>
  <c r="BH110" i="76"/>
  <c r="AF27" i="76"/>
  <c r="BG42" i="76"/>
  <c r="AJ42" i="76"/>
  <c r="AK42" i="76"/>
  <c r="BG88" i="76"/>
  <c r="AM88" i="76"/>
  <c r="AK88" i="76"/>
  <c r="BC104" i="76"/>
  <c r="BJ104" i="76"/>
  <c r="BJ26" i="76"/>
  <c r="BC26" i="76"/>
  <c r="BC110" i="76"/>
  <c r="BJ110" i="76"/>
  <c r="BC70" i="76"/>
  <c r="BJ70" i="76"/>
  <c r="BJ73" i="76"/>
  <c r="BC73" i="76"/>
  <c r="BJ107" i="76"/>
  <c r="BC107" i="76"/>
  <c r="BG85" i="76"/>
  <c r="AF67" i="76"/>
  <c r="BH67" i="76"/>
  <c r="AQ67" i="76"/>
  <c r="AF86" i="76"/>
  <c r="AF59" i="76"/>
  <c r="AF42" i="76"/>
  <c r="AQ42" i="76"/>
  <c r="BH42" i="76"/>
  <c r="AP42" i="76"/>
  <c r="AF62" i="76"/>
  <c r="BG107" i="76"/>
  <c r="AK85" i="76"/>
  <c r="AF80" i="76"/>
  <c r="AQ33" i="76"/>
  <c r="AF33" i="76"/>
  <c r="BH33" i="76"/>
  <c r="AQ64" i="76"/>
  <c r="AF64" i="76"/>
  <c r="BH64" i="76"/>
  <c r="AF70" i="76"/>
  <c r="BH70" i="76"/>
  <c r="AQ70" i="76"/>
  <c r="AF72" i="76"/>
  <c r="BC76" i="76"/>
  <c r="BJ76" i="76"/>
  <c r="BC94" i="76"/>
  <c r="BJ94" i="76"/>
  <c r="BC42" i="76"/>
  <c r="BB42" i="76"/>
  <c r="BJ42" i="76"/>
  <c r="AF66" i="75"/>
  <c r="AF71" i="75"/>
  <c r="AF135" i="75"/>
  <c r="AF32" i="75"/>
  <c r="AF117" i="75"/>
  <c r="O14" i="75"/>
  <c r="AF38" i="75"/>
  <c r="AF25" i="75"/>
  <c r="AF27" i="75"/>
  <c r="AF96" i="75"/>
  <c r="AF114" i="75"/>
  <c r="AF130" i="75"/>
  <c r="AG141" i="75"/>
  <c r="AG139" i="75"/>
  <c r="AG137" i="75"/>
  <c r="AG135" i="75"/>
  <c r="AG134" i="75"/>
  <c r="AG132" i="75"/>
  <c r="AG131" i="75"/>
  <c r="AG129" i="75"/>
  <c r="AG127" i="75"/>
  <c r="AG125" i="75"/>
  <c r="AG123" i="75"/>
  <c r="AG121" i="75"/>
  <c r="AG119" i="75"/>
  <c r="AG117" i="75"/>
  <c r="AG115" i="75"/>
  <c r="AG113" i="75"/>
  <c r="AG111" i="75"/>
  <c r="AG109" i="75"/>
  <c r="AG107" i="75"/>
  <c r="AG105" i="75"/>
  <c r="AG103" i="75"/>
  <c r="AG101" i="75"/>
  <c r="AG98" i="75"/>
  <c r="AG97" i="75"/>
  <c r="AG95" i="75"/>
  <c r="AG93" i="75"/>
  <c r="AG136" i="75"/>
  <c r="AG128" i="75"/>
  <c r="AG118" i="75"/>
  <c r="AG108" i="75"/>
  <c r="AG96" i="75"/>
  <c r="AG86" i="75"/>
  <c r="AG85" i="75"/>
  <c r="AG75" i="75"/>
  <c r="AG65" i="75"/>
  <c r="AG58" i="75"/>
  <c r="AG50" i="75"/>
  <c r="AG94" i="75"/>
  <c r="AG133" i="75"/>
  <c r="AG124" i="75"/>
  <c r="AG114" i="75"/>
  <c r="AG89" i="75"/>
  <c r="AG80" i="75"/>
  <c r="AG79" i="75"/>
  <c r="AG69" i="75"/>
  <c r="AG59" i="75"/>
  <c r="AG44" i="75"/>
  <c r="AG140" i="75"/>
  <c r="AG81" i="75"/>
  <c r="AG33" i="75"/>
  <c r="AG26" i="75"/>
  <c r="AG138" i="75"/>
  <c r="AG130" i="75"/>
  <c r="AG120" i="75"/>
  <c r="AG84" i="75"/>
  <c r="AG74" i="75"/>
  <c r="AG73" i="75"/>
  <c r="AG63" i="75"/>
  <c r="AG52" i="75"/>
  <c r="AG71" i="75"/>
  <c r="AG126" i="75"/>
  <c r="AG92" i="75"/>
  <c r="AG88" i="75"/>
  <c r="AG78" i="75"/>
  <c r="AG68" i="75"/>
  <c r="AG67" i="75"/>
  <c r="AG57" i="75"/>
  <c r="AG49" i="75"/>
  <c r="AG46" i="75"/>
  <c r="AG42" i="75"/>
  <c r="AG40" i="75"/>
  <c r="AG39" i="75"/>
  <c r="AG37" i="75"/>
  <c r="AG36" i="75"/>
  <c r="AG34" i="75"/>
  <c r="AG32" i="75"/>
  <c r="AG29" i="75"/>
  <c r="AG27" i="75"/>
  <c r="AG25" i="75"/>
  <c r="AG60" i="75"/>
  <c r="AG64" i="75"/>
  <c r="AG45" i="75"/>
  <c r="AG104" i="75"/>
  <c r="AG91" i="75"/>
  <c r="AG82" i="75"/>
  <c r="AG72" i="75"/>
  <c r="AG62" i="75"/>
  <c r="AG61" i="75"/>
  <c r="AG112" i="75"/>
  <c r="AG102" i="75"/>
  <c r="AG110" i="75"/>
  <c r="AG100" i="75"/>
  <c r="AG83" i="75"/>
  <c r="AG76" i="75"/>
  <c r="AG66" i="75"/>
  <c r="AG55" i="75"/>
  <c r="AG54" i="75"/>
  <c r="AG48" i="75"/>
  <c r="AG43" i="75"/>
  <c r="AG87" i="75"/>
  <c r="AG90" i="75"/>
  <c r="AG47" i="75"/>
  <c r="AG38" i="75"/>
  <c r="AG30" i="75"/>
  <c r="AG28" i="75"/>
  <c r="AG116" i="75"/>
  <c r="AG106" i="75"/>
  <c r="AG77" i="75"/>
  <c r="AG70" i="75"/>
  <c r="AG51" i="75"/>
  <c r="AG122" i="75"/>
  <c r="AG53" i="75"/>
  <c r="AG41" i="75"/>
  <c r="AG35" i="75"/>
  <c r="P17" i="75"/>
  <c r="P18" i="75"/>
  <c r="P15" i="75"/>
  <c r="AK101" i="75"/>
  <c r="BG101" i="75"/>
  <c r="BG110" i="75"/>
  <c r="AK110" i="75"/>
  <c r="BG94" i="75"/>
  <c r="AK94" i="75"/>
  <c r="AQ91" i="75"/>
  <c r="BH91" i="75"/>
  <c r="AR91" i="75"/>
  <c r="AF91" i="75"/>
  <c r="AF86" i="75"/>
  <c r="AF52" i="75"/>
  <c r="AF85" i="75"/>
  <c r="BH85" i="75"/>
  <c r="AQ85" i="75"/>
  <c r="AF103" i="75"/>
  <c r="AQ119" i="75"/>
  <c r="AF119" i="75"/>
  <c r="BH119" i="75"/>
  <c r="BH134" i="75"/>
  <c r="AF134" i="75"/>
  <c r="AQ134" i="75"/>
  <c r="AR134" i="75"/>
  <c r="BH122" i="75"/>
  <c r="AQ122" i="75"/>
  <c r="AF122" i="75"/>
  <c r="AQ140" i="75"/>
  <c r="BH140" i="75"/>
  <c r="AF140" i="75"/>
  <c r="AK36" i="75"/>
  <c r="BG36" i="75"/>
  <c r="AJ36" i="75"/>
  <c r="BG45" i="75"/>
  <c r="AK45" i="75"/>
  <c r="AJ45" i="75"/>
  <c r="BG116" i="75"/>
  <c r="AK116" i="75"/>
  <c r="AQ70" i="75"/>
  <c r="AF70" i="75"/>
  <c r="BH70" i="75"/>
  <c r="AF40" i="75"/>
  <c r="AF47" i="75"/>
  <c r="BH110" i="75"/>
  <c r="AQ110" i="75"/>
  <c r="AF110" i="75"/>
  <c r="AK29" i="75"/>
  <c r="BG29" i="75"/>
  <c r="BG26" i="75"/>
  <c r="AK26" i="75"/>
  <c r="AM88" i="75"/>
  <c r="AK88" i="75"/>
  <c r="BG88" i="75"/>
  <c r="AP39" i="75"/>
  <c r="AQ39" i="75"/>
  <c r="BH39" i="75"/>
  <c r="AF39" i="75"/>
  <c r="AK119" i="75"/>
  <c r="BG119" i="75"/>
  <c r="AF73" i="75"/>
  <c r="BH73" i="75"/>
  <c r="AQ73" i="75"/>
  <c r="AF126" i="75"/>
  <c r="BG51" i="75"/>
  <c r="AK51" i="75"/>
  <c r="AP42" i="75"/>
  <c r="BH42" i="75"/>
  <c r="AF42" i="75"/>
  <c r="AQ42" i="75"/>
  <c r="AF26" i="75"/>
  <c r="BH26" i="75"/>
  <c r="AQ26" i="75"/>
  <c r="AF53" i="75"/>
  <c r="AF45" i="75"/>
  <c r="BH45" i="75"/>
  <c r="AQ45" i="75"/>
  <c r="AP45" i="75"/>
  <c r="AF59" i="75"/>
  <c r="AF93" i="75"/>
  <c r="AF109" i="75"/>
  <c r="AQ125" i="75"/>
  <c r="AF125" i="75"/>
  <c r="BH125" i="75"/>
  <c r="AF139" i="75"/>
  <c r="AF112" i="75"/>
  <c r="BH128" i="75"/>
  <c r="AQ128" i="75"/>
  <c r="AF128" i="75"/>
  <c r="AK42" i="75"/>
  <c r="BG42" i="75"/>
  <c r="AJ42" i="75"/>
  <c r="AK39" i="75"/>
  <c r="BG39" i="75"/>
  <c r="AJ39" i="75"/>
  <c r="AK73" i="75"/>
  <c r="BG73" i="75"/>
  <c r="BG58" i="75"/>
  <c r="AK58" i="75"/>
  <c r="BG122" i="75"/>
  <c r="AK122" i="75"/>
  <c r="AK140" i="75"/>
  <c r="BG140" i="75"/>
  <c r="AQ76" i="75"/>
  <c r="BH76" i="75"/>
  <c r="AF76" i="75"/>
  <c r="AF54" i="75"/>
  <c r="BH54" i="75"/>
  <c r="AQ54" i="75"/>
  <c r="AK85" i="75"/>
  <c r="BG85" i="75"/>
  <c r="BG70" i="75"/>
  <c r="AK70" i="75"/>
  <c r="AF62" i="75"/>
  <c r="AQ107" i="75"/>
  <c r="AF107" i="75"/>
  <c r="BH107" i="75"/>
  <c r="AQ137" i="75"/>
  <c r="AF137" i="75"/>
  <c r="BH137" i="75"/>
  <c r="BG104" i="75"/>
  <c r="AK104" i="75"/>
  <c r="O15" i="75"/>
  <c r="AQ29" i="75"/>
  <c r="AF29" i="75"/>
  <c r="BH29" i="75"/>
  <c r="AF80" i="75"/>
  <c r="AQ64" i="75"/>
  <c r="AF64" i="75"/>
  <c r="BH64" i="75"/>
  <c r="AF46" i="75"/>
  <c r="AF61" i="75"/>
  <c r="BH61" i="75"/>
  <c r="AQ61" i="75"/>
  <c r="AF95" i="75"/>
  <c r="AF111" i="75"/>
  <c r="P14" i="75"/>
  <c r="BG48" i="75"/>
  <c r="AJ48" i="75"/>
  <c r="AK48" i="75"/>
  <c r="AK67" i="75"/>
  <c r="BG67" i="75"/>
  <c r="AK79" i="75"/>
  <c r="BG79" i="75"/>
  <c r="AK97" i="75"/>
  <c r="BG97" i="75"/>
  <c r="AM131" i="75"/>
  <c r="BG131" i="75"/>
  <c r="AK131" i="75"/>
  <c r="BG76" i="75"/>
  <c r="AK76" i="75"/>
  <c r="AL91" i="75"/>
  <c r="AK91" i="75"/>
  <c r="BG91" i="75"/>
  <c r="AF48" i="75"/>
  <c r="AQ48" i="75"/>
  <c r="BH48" i="75"/>
  <c r="AP48" i="75"/>
  <c r="BH97" i="75"/>
  <c r="AF97" i="75"/>
  <c r="AQ97" i="75"/>
  <c r="AK54" i="75"/>
  <c r="BG54" i="75"/>
  <c r="BG33" i="75"/>
  <c r="AK33" i="75"/>
  <c r="P19" i="75"/>
  <c r="AQ88" i="75"/>
  <c r="BH88" i="75"/>
  <c r="AS88" i="75"/>
  <c r="AF88" i="75"/>
  <c r="BH131" i="75"/>
  <c r="AF131" i="75"/>
  <c r="AQ131" i="75"/>
  <c r="AS131" i="75"/>
  <c r="AF118" i="75"/>
  <c r="AK125" i="75"/>
  <c r="BG125" i="75"/>
  <c r="BG128" i="75"/>
  <c r="AK128" i="75"/>
  <c r="P16" i="75"/>
  <c r="AQ94" i="75"/>
  <c r="AF94" i="75"/>
  <c r="BH94" i="75"/>
  <c r="AF79" i="75"/>
  <c r="BH79" i="75"/>
  <c r="AQ79" i="75"/>
  <c r="AQ113" i="75"/>
  <c r="AF113" i="75"/>
  <c r="BH113" i="75"/>
  <c r="BH116" i="75"/>
  <c r="AQ116" i="75"/>
  <c r="AF116" i="75"/>
  <c r="AF33" i="75"/>
  <c r="BH33" i="75"/>
  <c r="AQ33" i="75"/>
  <c r="AF115" i="75"/>
  <c r="AF102" i="75"/>
  <c r="AF136" i="75"/>
  <c r="AK61" i="75"/>
  <c r="BG61" i="75"/>
  <c r="BG64" i="75"/>
  <c r="AK64" i="75"/>
  <c r="AQ82" i="75"/>
  <c r="BH82" i="75"/>
  <c r="AF82" i="75"/>
  <c r="AP36" i="75"/>
  <c r="BH36" i="75"/>
  <c r="AQ36" i="75"/>
  <c r="AF36" i="75"/>
  <c r="AF92" i="75"/>
  <c r="AQ58" i="75"/>
  <c r="AF58" i="75"/>
  <c r="BH58" i="75"/>
  <c r="AF35" i="75"/>
  <c r="O16" i="75"/>
  <c r="AF51" i="75"/>
  <c r="AQ51" i="75"/>
  <c r="BH51" i="75"/>
  <c r="AF67" i="75"/>
  <c r="BH67" i="75"/>
  <c r="AQ67" i="75"/>
  <c r="AF83" i="75"/>
  <c r="AQ101" i="75"/>
  <c r="AF101" i="75"/>
  <c r="BH101" i="75"/>
  <c r="AF132" i="75"/>
  <c r="BH104" i="75"/>
  <c r="AQ104" i="75"/>
  <c r="AF104" i="75"/>
  <c r="AF120" i="75"/>
  <c r="AF138" i="75"/>
  <c r="AK113" i="75"/>
  <c r="BG113" i="75"/>
  <c r="AK107" i="75"/>
  <c r="BG107" i="75"/>
  <c r="AK137" i="75"/>
  <c r="BG137" i="75"/>
  <c r="AL134" i="75"/>
  <c r="BG134" i="75"/>
  <c r="AK134" i="75"/>
  <c r="BG82" i="75"/>
  <c r="AK82" i="75"/>
  <c r="AE90" i="64"/>
  <c r="AE92" i="64"/>
  <c r="AE107" i="64"/>
  <c r="AE109" i="64"/>
  <c r="AE119" i="64"/>
  <c r="AE127" i="64"/>
  <c r="AE135" i="64"/>
  <c r="AE59" i="64"/>
  <c r="AE67" i="64"/>
  <c r="AE72" i="64"/>
  <c r="AE26" i="64"/>
  <c r="AE28" i="64"/>
  <c r="AE30" i="64"/>
  <c r="AE33" i="64"/>
  <c r="AE35" i="64"/>
  <c r="AE38" i="64"/>
  <c r="AE41" i="64"/>
  <c r="AE44" i="64"/>
  <c r="AE47" i="64"/>
  <c r="AE50" i="64"/>
  <c r="AE53" i="64"/>
  <c r="AE55" i="64"/>
  <c r="AE80" i="64"/>
  <c r="AE86" i="64"/>
  <c r="AE88" i="64"/>
  <c r="AE82" i="64"/>
  <c r="AE93" i="64"/>
  <c r="AE108" i="64"/>
  <c r="AE110" i="64"/>
  <c r="AE112" i="64"/>
  <c r="AE120" i="64"/>
  <c r="AE128" i="64"/>
  <c r="AE136" i="64"/>
  <c r="AE60" i="64"/>
  <c r="AE68" i="64"/>
  <c r="AE73" i="64"/>
  <c r="AE102" i="64"/>
  <c r="AE122" i="64"/>
  <c r="AE126" i="64"/>
  <c r="AE131" i="64"/>
  <c r="AE95" i="64"/>
  <c r="AE98" i="64"/>
  <c r="AE104" i="64"/>
  <c r="AE118" i="64"/>
  <c r="AE63" i="64"/>
  <c r="AE76" i="64"/>
  <c r="AE81" i="64"/>
  <c r="AE87" i="64"/>
  <c r="AE89" i="64"/>
  <c r="AE91" i="64"/>
  <c r="AE106" i="64"/>
  <c r="AE124" i="64"/>
  <c r="AE134" i="64"/>
  <c r="AE58" i="64"/>
  <c r="AE66" i="64"/>
  <c r="AE71" i="64"/>
  <c r="AE25" i="64"/>
  <c r="AE27" i="64"/>
  <c r="AE29" i="64"/>
  <c r="AE32" i="64"/>
  <c r="AE34" i="64"/>
  <c r="AE36" i="64"/>
  <c r="AE37" i="64"/>
  <c r="AE39" i="64"/>
  <c r="AE40" i="64"/>
  <c r="AE42" i="64"/>
  <c r="AE43" i="64"/>
  <c r="AE45" i="64"/>
  <c r="AE46" i="64"/>
  <c r="AE48" i="64"/>
  <c r="AE49" i="64"/>
  <c r="AE51" i="64"/>
  <c r="AE52" i="64"/>
  <c r="AE54" i="64"/>
  <c r="AE77" i="64"/>
  <c r="AE83" i="64"/>
  <c r="AE100" i="64"/>
  <c r="AE111" i="64"/>
  <c r="AE116" i="64"/>
  <c r="AE129" i="64"/>
  <c r="AE56" i="64"/>
  <c r="AE61" i="64"/>
  <c r="AE69" i="64"/>
  <c r="AE74" i="64"/>
  <c r="AE115" i="64"/>
  <c r="AE125" i="64"/>
  <c r="AE132" i="64"/>
  <c r="AE138" i="64"/>
  <c r="AE57" i="64"/>
  <c r="AE64" i="64"/>
  <c r="AE70" i="64"/>
  <c r="AE103" i="64"/>
  <c r="AE99" i="64"/>
  <c r="AE130" i="64"/>
  <c r="AE62" i="64"/>
  <c r="AE96" i="64"/>
  <c r="AE114" i="64"/>
  <c r="AE84" i="64"/>
  <c r="AE117" i="64"/>
  <c r="AE137" i="64"/>
  <c r="AE105" i="64"/>
  <c r="AE101" i="64"/>
  <c r="AE121" i="64"/>
  <c r="AE133" i="64"/>
  <c r="AE65" i="64"/>
  <c r="AE123" i="64"/>
  <c r="AE85" i="64"/>
  <c r="AE97" i="64"/>
  <c r="AE75" i="64"/>
  <c r="AE78" i="64"/>
  <c r="AE94" i="64"/>
  <c r="AE139" i="64"/>
  <c r="AE79" i="64"/>
  <c r="AE113" i="64"/>
  <c r="N14" i="64"/>
  <c r="N16" i="64"/>
  <c r="N17" i="64"/>
  <c r="N15" i="64"/>
  <c r="AD94" i="64"/>
  <c r="AD97" i="64"/>
  <c r="AD121" i="64"/>
  <c r="AD57" i="64"/>
  <c r="AD62" i="64"/>
  <c r="AD95" i="64"/>
  <c r="AD104" i="64"/>
  <c r="AD118" i="64"/>
  <c r="AD63" i="64"/>
  <c r="AD71" i="64"/>
  <c r="AD81" i="64"/>
  <c r="AD106" i="64"/>
  <c r="AD58" i="64"/>
  <c r="AF58" i="64" s="1"/>
  <c r="AD25" i="64"/>
  <c r="AD34" i="64"/>
  <c r="AD39" i="64"/>
  <c r="AD40" i="64"/>
  <c r="AD46" i="64"/>
  <c r="AD51" i="64"/>
  <c r="AD52" i="64"/>
  <c r="AD100" i="64"/>
  <c r="AD129" i="64"/>
  <c r="AD56" i="64"/>
  <c r="AD115" i="64"/>
  <c r="AD96" i="64"/>
  <c r="AD99" i="64"/>
  <c r="AD137" i="64"/>
  <c r="AD50" i="64"/>
  <c r="AD53" i="64"/>
  <c r="AD114" i="64"/>
  <c r="AD28" i="64"/>
  <c r="AD38" i="64"/>
  <c r="AD72" i="64"/>
  <c r="AD67" i="64"/>
  <c r="AD33" i="64"/>
  <c r="AD86" i="64"/>
  <c r="AD138" i="64"/>
  <c r="AD47" i="64"/>
  <c r="AD59" i="64"/>
  <c r="AD55" i="64"/>
  <c r="AD108" i="64"/>
  <c r="AD35" i="64"/>
  <c r="M18" i="64"/>
  <c r="M14" i="64"/>
  <c r="F23" i="64"/>
  <c r="J21" i="64"/>
  <c r="M15" i="64"/>
  <c r="J22" i="64"/>
  <c r="P18" i="64" s="1"/>
  <c r="N19" i="64"/>
  <c r="N18" i="64"/>
  <c r="F22" i="64"/>
  <c r="AD101" i="64" s="1"/>
  <c r="H15" i="72"/>
  <c r="F19" i="72"/>
  <c r="H19" i="72"/>
  <c r="F16" i="72"/>
  <c r="H18" i="72"/>
  <c r="J14" i="72"/>
  <c r="J15" i="72"/>
  <c r="J16" i="72"/>
  <c r="J19" i="72"/>
  <c r="H17" i="72"/>
  <c r="H14" i="72"/>
  <c r="H16" i="72"/>
  <c r="F17" i="72"/>
  <c r="F14" i="72"/>
  <c r="F15" i="72"/>
  <c r="F15" i="71"/>
  <c r="F19" i="71"/>
  <c r="J15" i="71"/>
  <c r="F14" i="71"/>
  <c r="H16" i="71"/>
  <c r="F17" i="71"/>
  <c r="F22" i="71" s="1"/>
  <c r="J19" i="71"/>
  <c r="H15" i="71"/>
  <c r="H14" i="71"/>
  <c r="J16" i="71"/>
  <c r="J21" i="71" s="1"/>
  <c r="H17" i="71"/>
  <c r="F18" i="71"/>
  <c r="F23" i="71"/>
  <c r="H18" i="71"/>
  <c r="J18" i="71"/>
  <c r="AK130" i="68"/>
  <c r="AX91" i="76" l="1"/>
  <c r="AW36" i="76"/>
  <c r="AV36" i="76"/>
  <c r="BI36" i="76"/>
  <c r="BI45" i="76"/>
  <c r="AW45" i="76"/>
  <c r="AV45" i="76"/>
  <c r="AW94" i="76"/>
  <c r="BI94" i="76"/>
  <c r="AW51" i="76"/>
  <c r="BI51" i="76"/>
  <c r="BI101" i="76"/>
  <c r="AW101" i="76"/>
  <c r="AW70" i="76"/>
  <c r="BI70" i="76"/>
  <c r="BI110" i="76"/>
  <c r="AW110" i="76"/>
  <c r="BI73" i="76"/>
  <c r="AW73" i="76"/>
  <c r="AW76" i="76"/>
  <c r="BI76" i="76"/>
  <c r="BI85" i="76"/>
  <c r="AW85" i="76"/>
  <c r="AW64" i="76"/>
  <c r="BI64" i="76"/>
  <c r="AW42" i="76"/>
  <c r="AV42" i="76"/>
  <c r="BI42" i="76"/>
  <c r="AW88" i="76"/>
  <c r="BI88" i="76"/>
  <c r="AY88" i="76"/>
  <c r="BI61" i="76"/>
  <c r="AW61" i="76"/>
  <c r="BI26" i="76"/>
  <c r="AW26" i="76"/>
  <c r="AW29" i="76"/>
  <c r="BI29" i="76"/>
  <c r="AW91" i="76"/>
  <c r="BI91" i="76"/>
  <c r="AW39" i="76"/>
  <c r="AV39" i="76"/>
  <c r="BI39" i="76"/>
  <c r="AW58" i="76"/>
  <c r="BI58" i="76"/>
  <c r="AW48" i="76"/>
  <c r="AV48" i="76"/>
  <c r="BI48" i="76"/>
  <c r="BI67" i="76"/>
  <c r="AW67" i="76"/>
  <c r="AW107" i="76"/>
  <c r="BI107" i="76"/>
  <c r="BI33" i="76"/>
  <c r="AW33" i="76"/>
  <c r="BI54" i="76"/>
  <c r="AW54" i="76"/>
  <c r="BI97" i="76"/>
  <c r="AW97" i="76"/>
  <c r="AW82" i="76"/>
  <c r="BI82" i="76"/>
  <c r="BI79" i="76"/>
  <c r="AW79" i="76"/>
  <c r="BI104" i="76"/>
  <c r="AW104" i="76"/>
  <c r="BC26" i="75"/>
  <c r="BJ26" i="75"/>
  <c r="BI26" i="75"/>
  <c r="AW26" i="75"/>
  <c r="BB48" i="75"/>
  <c r="BC48" i="75"/>
  <c r="BJ48" i="75"/>
  <c r="AW104" i="75"/>
  <c r="BI104" i="75"/>
  <c r="AW82" i="75"/>
  <c r="BI82" i="75"/>
  <c r="AW29" i="75"/>
  <c r="BI29" i="75"/>
  <c r="BI42" i="75"/>
  <c r="AV42" i="75"/>
  <c r="AW42" i="75"/>
  <c r="BI73" i="75"/>
  <c r="AW73" i="75"/>
  <c r="BC61" i="75"/>
  <c r="BJ61" i="75"/>
  <c r="BJ39" i="75"/>
  <c r="BC39" i="75"/>
  <c r="BB39" i="75"/>
  <c r="BJ140" i="75"/>
  <c r="BC140" i="75"/>
  <c r="BC97" i="75"/>
  <c r="BJ97" i="75"/>
  <c r="BJ113" i="75"/>
  <c r="BC113" i="75"/>
  <c r="BI113" i="75"/>
  <c r="AW113" i="75"/>
  <c r="AY131" i="75"/>
  <c r="BI131" i="75"/>
  <c r="AW131" i="75"/>
  <c r="BI61" i="75"/>
  <c r="AW61" i="75"/>
  <c r="AW91" i="75"/>
  <c r="BI91" i="75"/>
  <c r="AX91" i="75"/>
  <c r="BI67" i="75"/>
  <c r="AW67" i="75"/>
  <c r="AW48" i="75"/>
  <c r="AV48" i="75"/>
  <c r="BI48" i="75"/>
  <c r="AW45" i="75"/>
  <c r="AV45" i="75"/>
  <c r="BI45" i="75"/>
  <c r="BJ51" i="75"/>
  <c r="BC51" i="75"/>
  <c r="BJ76" i="75"/>
  <c r="BC76" i="75"/>
  <c r="BC42" i="75"/>
  <c r="BB42" i="75"/>
  <c r="BJ42" i="75"/>
  <c r="BC94" i="75"/>
  <c r="BJ94" i="75"/>
  <c r="BJ101" i="75"/>
  <c r="BC101" i="75"/>
  <c r="AW58" i="75"/>
  <c r="BI58" i="75"/>
  <c r="BI107" i="75"/>
  <c r="AW107" i="75"/>
  <c r="AW122" i="75"/>
  <c r="BI122" i="75"/>
  <c r="AW88" i="75"/>
  <c r="BI88" i="75"/>
  <c r="AY88" i="75"/>
  <c r="AW76" i="75"/>
  <c r="BI76" i="75"/>
  <c r="BI39" i="75"/>
  <c r="AW39" i="75"/>
  <c r="AV39" i="75"/>
  <c r="BJ70" i="75"/>
  <c r="BC70" i="75"/>
  <c r="BJ82" i="75"/>
  <c r="BC82" i="75"/>
  <c r="BC29" i="75"/>
  <c r="BJ29" i="75"/>
  <c r="BJ119" i="75"/>
  <c r="BC119" i="75"/>
  <c r="BD134" i="75"/>
  <c r="BC134" i="75"/>
  <c r="BJ134" i="75"/>
  <c r="BI119" i="75"/>
  <c r="AW119" i="75"/>
  <c r="BC122" i="75"/>
  <c r="BJ122" i="75"/>
  <c r="BC88" i="75"/>
  <c r="BJ88" i="75"/>
  <c r="BE88" i="75"/>
  <c r="BE131" i="75"/>
  <c r="BC131" i="75"/>
  <c r="BJ131" i="75"/>
  <c r="BI54" i="75"/>
  <c r="AW54" i="75"/>
  <c r="BI125" i="75"/>
  <c r="AW125" i="75"/>
  <c r="BI36" i="75"/>
  <c r="AV36" i="75"/>
  <c r="AW36" i="75"/>
  <c r="BI33" i="75"/>
  <c r="AW33" i="75"/>
  <c r="AW64" i="75"/>
  <c r="BI64" i="75"/>
  <c r="AW128" i="75"/>
  <c r="BI128" i="75"/>
  <c r="AW70" i="75"/>
  <c r="BI70" i="75"/>
  <c r="BJ91" i="75"/>
  <c r="BC91" i="75"/>
  <c r="BD91" i="75"/>
  <c r="BJ79" i="75"/>
  <c r="BC79" i="75"/>
  <c r="BC58" i="75"/>
  <c r="BJ58" i="75"/>
  <c r="BC128" i="75"/>
  <c r="BJ128" i="75"/>
  <c r="BI101" i="75"/>
  <c r="AW101" i="75"/>
  <c r="BC104" i="75"/>
  <c r="BJ104" i="75"/>
  <c r="BJ107" i="75"/>
  <c r="BC107" i="75"/>
  <c r="BI137" i="75"/>
  <c r="AW137" i="75"/>
  <c r="AW140" i="75"/>
  <c r="BI140" i="75"/>
  <c r="BI85" i="75"/>
  <c r="AW85" i="75"/>
  <c r="BC116" i="75"/>
  <c r="BJ116" i="75"/>
  <c r="BB45" i="75"/>
  <c r="BC45" i="75"/>
  <c r="BJ45" i="75"/>
  <c r="BJ36" i="75"/>
  <c r="BC36" i="75"/>
  <c r="BB36" i="75"/>
  <c r="BC67" i="75"/>
  <c r="BJ67" i="75"/>
  <c r="BC33" i="75"/>
  <c r="BJ33" i="75"/>
  <c r="BJ125" i="75"/>
  <c r="BC125" i="75"/>
  <c r="AW51" i="75"/>
  <c r="BI51" i="75"/>
  <c r="AW116" i="75"/>
  <c r="BI116" i="75"/>
  <c r="BI79" i="75"/>
  <c r="AW79" i="75"/>
  <c r="AW97" i="75"/>
  <c r="BI97" i="75"/>
  <c r="BC110" i="75"/>
  <c r="BJ110" i="75"/>
  <c r="BJ137" i="75"/>
  <c r="BC137" i="75"/>
  <c r="AW110" i="75"/>
  <c r="BI110" i="75"/>
  <c r="AX134" i="75"/>
  <c r="BI134" i="75"/>
  <c r="AW134" i="75"/>
  <c r="AW94" i="75"/>
  <c r="BI94" i="75"/>
  <c r="BJ54" i="75"/>
  <c r="BC54" i="75"/>
  <c r="BJ64" i="75"/>
  <c r="BC64" i="75"/>
  <c r="BC73" i="75"/>
  <c r="BJ73" i="75"/>
  <c r="BJ85" i="75"/>
  <c r="BC85" i="75"/>
  <c r="BH123" i="64"/>
  <c r="AQ123" i="64"/>
  <c r="AF82" i="64"/>
  <c r="BG138" i="64"/>
  <c r="AK138" i="64"/>
  <c r="AK96" i="64"/>
  <c r="BG96" i="64"/>
  <c r="BG129" i="64"/>
  <c r="AK39" i="64"/>
  <c r="AJ39" i="64"/>
  <c r="BG39" i="64"/>
  <c r="BG57" i="64"/>
  <c r="AK57" i="64"/>
  <c r="AQ78" i="64"/>
  <c r="BH114" i="64"/>
  <c r="AQ114" i="64"/>
  <c r="BH57" i="64"/>
  <c r="AF57" i="64"/>
  <c r="AQ57" i="64"/>
  <c r="AF56" i="64"/>
  <c r="AF40" i="64"/>
  <c r="AF25" i="64"/>
  <c r="AF95" i="64"/>
  <c r="AF136" i="64"/>
  <c r="AF88" i="64"/>
  <c r="AQ66" i="64"/>
  <c r="AF67" i="64"/>
  <c r="AR90" i="64"/>
  <c r="AQ90" i="64"/>
  <c r="BH90" i="64"/>
  <c r="M16" i="64"/>
  <c r="AD110" i="64"/>
  <c r="AD41" i="64"/>
  <c r="AF41" i="64" s="1"/>
  <c r="AD26" i="64"/>
  <c r="AD135" i="64"/>
  <c r="AD70" i="64"/>
  <c r="AF70" i="64" s="1"/>
  <c r="AD113" i="64"/>
  <c r="AF113" i="64" s="1"/>
  <c r="AD85" i="64"/>
  <c r="AF85" i="64" s="1"/>
  <c r="AD116" i="64"/>
  <c r="AF116" i="64" s="1"/>
  <c r="AD49" i="64"/>
  <c r="AD37" i="64"/>
  <c r="AD134" i="64"/>
  <c r="AD66" i="64"/>
  <c r="AD102" i="64"/>
  <c r="AD130" i="64"/>
  <c r="AK129" i="64" s="1"/>
  <c r="AD84" i="64"/>
  <c r="BG84" i="64" s="1"/>
  <c r="AF139" i="64"/>
  <c r="AQ96" i="64"/>
  <c r="BH96" i="64"/>
  <c r="AF96" i="64"/>
  <c r="BH138" i="64"/>
  <c r="AF138" i="64"/>
  <c r="AQ138" i="64"/>
  <c r="AS129" i="64"/>
  <c r="AQ129" i="64"/>
  <c r="BH129" i="64"/>
  <c r="AF129" i="64"/>
  <c r="BH51" i="64"/>
  <c r="AQ51" i="64"/>
  <c r="AF51" i="64"/>
  <c r="BH39" i="64"/>
  <c r="AP39" i="64"/>
  <c r="AQ39" i="64"/>
  <c r="AF39" i="64"/>
  <c r="AF71" i="64"/>
  <c r="AQ87" i="64"/>
  <c r="BH87" i="64"/>
  <c r="AS87" i="64"/>
  <c r="AF131" i="64"/>
  <c r="AF86" i="64"/>
  <c r="AF38" i="64"/>
  <c r="AF59" i="64"/>
  <c r="M17" i="64"/>
  <c r="AD44" i="64"/>
  <c r="AF44" i="64" s="1"/>
  <c r="AD30" i="64"/>
  <c r="AF30" i="64" s="1"/>
  <c r="AD119" i="64"/>
  <c r="AF119" i="64" s="1"/>
  <c r="AD92" i="64"/>
  <c r="AF92" i="64" s="1"/>
  <c r="AD73" i="64"/>
  <c r="BG72" i="64" s="1"/>
  <c r="AD64" i="64"/>
  <c r="AD79" i="64"/>
  <c r="AD111" i="64"/>
  <c r="AD48" i="64"/>
  <c r="AD36" i="64"/>
  <c r="AF36" i="64" s="1"/>
  <c r="AD124" i="64"/>
  <c r="AF124" i="64" s="1"/>
  <c r="AD76" i="64"/>
  <c r="AD98" i="64"/>
  <c r="AF98" i="64" s="1"/>
  <c r="AD125" i="64"/>
  <c r="AD78" i="64"/>
  <c r="BG78" i="64" s="1"/>
  <c r="AF94" i="64"/>
  <c r="AF121" i="64"/>
  <c r="AF62" i="64"/>
  <c r="AR132" i="64"/>
  <c r="AQ132" i="64"/>
  <c r="BH132" i="64"/>
  <c r="AF49" i="64"/>
  <c r="AF37" i="64"/>
  <c r="BH66" i="64"/>
  <c r="AF66" i="64"/>
  <c r="BI66" i="64" s="1"/>
  <c r="AF81" i="64"/>
  <c r="BH81" i="64"/>
  <c r="AQ81" i="64"/>
  <c r="BH126" i="64"/>
  <c r="AQ126" i="64"/>
  <c r="AF120" i="64"/>
  <c r="BI120" i="64" s="1"/>
  <c r="BH120" i="64"/>
  <c r="AQ120" i="64"/>
  <c r="AF35" i="64"/>
  <c r="AF135" i="64"/>
  <c r="AQ135" i="64"/>
  <c r="BH135" i="64"/>
  <c r="AK108" i="64"/>
  <c r="BG108" i="64"/>
  <c r="AF114" i="64"/>
  <c r="AK114" i="64"/>
  <c r="BG114" i="64"/>
  <c r="BG63" i="64"/>
  <c r="AK63" i="64"/>
  <c r="O15" i="64"/>
  <c r="AF130" i="64"/>
  <c r="AF111" i="64"/>
  <c r="BH111" i="64"/>
  <c r="BH36" i="64"/>
  <c r="AP36" i="64"/>
  <c r="AQ36" i="64"/>
  <c r="BH33" i="64"/>
  <c r="AF33" i="64"/>
  <c r="AQ33" i="64"/>
  <c r="AG25" i="64"/>
  <c r="AG27" i="64"/>
  <c r="AG29" i="64"/>
  <c r="AG32" i="64"/>
  <c r="AG34" i="64"/>
  <c r="AG36" i="64"/>
  <c r="AG37" i="64"/>
  <c r="AG39" i="64"/>
  <c r="AG40" i="64"/>
  <c r="AG42" i="64"/>
  <c r="AG43" i="64"/>
  <c r="AG45" i="64"/>
  <c r="AG46" i="64"/>
  <c r="AG48" i="64"/>
  <c r="AG49" i="64"/>
  <c r="AG51" i="64"/>
  <c r="AG52" i="64"/>
  <c r="AG54" i="64"/>
  <c r="AG79" i="64"/>
  <c r="AG85" i="64"/>
  <c r="AG96" i="64"/>
  <c r="BJ96" i="64" s="1"/>
  <c r="AG99" i="64"/>
  <c r="AG105" i="64"/>
  <c r="AG123" i="64"/>
  <c r="AG132" i="64"/>
  <c r="AG137" i="64"/>
  <c r="AG64" i="64"/>
  <c r="AG113" i="64"/>
  <c r="AG78" i="64"/>
  <c r="AG84" i="64"/>
  <c r="AG94" i="64"/>
  <c r="BC93" i="64" s="1"/>
  <c r="AG97" i="64"/>
  <c r="AG80" i="64"/>
  <c r="AG86" i="64"/>
  <c r="AG88" i="64"/>
  <c r="AG133" i="64"/>
  <c r="AG65" i="64"/>
  <c r="AG70" i="64"/>
  <c r="AG114" i="64"/>
  <c r="AG108" i="64"/>
  <c r="AG112" i="64"/>
  <c r="AG139" i="64"/>
  <c r="AG60" i="64"/>
  <c r="AG73" i="64"/>
  <c r="AG26" i="64"/>
  <c r="AG28" i="64"/>
  <c r="AG30" i="64"/>
  <c r="AG33" i="64"/>
  <c r="AG35" i="64"/>
  <c r="AG38" i="64"/>
  <c r="AG41" i="64"/>
  <c r="AG44" i="64"/>
  <c r="AG47" i="64"/>
  <c r="AG50" i="64"/>
  <c r="AG53" i="64"/>
  <c r="AG55" i="64"/>
  <c r="AG82" i="64"/>
  <c r="BC81" i="64" s="1"/>
  <c r="AG93" i="64"/>
  <c r="AG110" i="64"/>
  <c r="AG128" i="64"/>
  <c r="AG138" i="64"/>
  <c r="BJ138" i="64" s="1"/>
  <c r="AG68" i="64"/>
  <c r="AG95" i="64"/>
  <c r="AG98" i="64"/>
  <c r="AG102" i="64"/>
  <c r="AG104" i="64"/>
  <c r="AG120" i="64"/>
  <c r="AG122" i="64"/>
  <c r="AG126" i="64"/>
  <c r="AG131" i="64"/>
  <c r="AG136" i="64"/>
  <c r="AG63" i="64"/>
  <c r="AG76" i="64"/>
  <c r="AG81" i="64"/>
  <c r="AG87" i="64"/>
  <c r="AG89" i="64"/>
  <c r="AG91" i="64"/>
  <c r="AG106" i="64"/>
  <c r="AG118" i="64"/>
  <c r="AG134" i="64"/>
  <c r="AG58" i="64"/>
  <c r="AG66" i="64"/>
  <c r="AG71" i="64"/>
  <c r="P17" i="64"/>
  <c r="AG111" i="64"/>
  <c r="AG121" i="64"/>
  <c r="AG59" i="64"/>
  <c r="AG77" i="64"/>
  <c r="AG61" i="64"/>
  <c r="AG124" i="64"/>
  <c r="AG100" i="64"/>
  <c r="AG125" i="64"/>
  <c r="AG57" i="64"/>
  <c r="AG72" i="64"/>
  <c r="AG116" i="64"/>
  <c r="AG135" i="64"/>
  <c r="AG67" i="64"/>
  <c r="BC66" i="64" s="1"/>
  <c r="AG117" i="64"/>
  <c r="AG103" i="64"/>
  <c r="BC102" i="64" s="1"/>
  <c r="AG75" i="64"/>
  <c r="AG119" i="64"/>
  <c r="AG62" i="64"/>
  <c r="AG90" i="64"/>
  <c r="AG115" i="64"/>
  <c r="AG83" i="64"/>
  <c r="AG101" i="64"/>
  <c r="AG107" i="64"/>
  <c r="AG127" i="64"/>
  <c r="AG92" i="64"/>
  <c r="AG74" i="64"/>
  <c r="AG129" i="64"/>
  <c r="AG109" i="64"/>
  <c r="BC108" i="64" s="1"/>
  <c r="AG69" i="64"/>
  <c r="AG130" i="64"/>
  <c r="AG56" i="64"/>
  <c r="P19" i="64"/>
  <c r="P14" i="64"/>
  <c r="P16" i="64"/>
  <c r="P15" i="64"/>
  <c r="AD139" i="64"/>
  <c r="AD127" i="64"/>
  <c r="AD68" i="64"/>
  <c r="AD65" i="64"/>
  <c r="AF65" i="64" s="1"/>
  <c r="AD120" i="64"/>
  <c r="AD132" i="64"/>
  <c r="AD74" i="64"/>
  <c r="AF74" i="64" s="1"/>
  <c r="AD83" i="64"/>
  <c r="AF83" i="64" s="1"/>
  <c r="AD45" i="64"/>
  <c r="AD32" i="64"/>
  <c r="AF32" i="64" s="1"/>
  <c r="AD91" i="64"/>
  <c r="AF91" i="64" s="1"/>
  <c r="AD131" i="64"/>
  <c r="AD93" i="64"/>
  <c r="AD117" i="64"/>
  <c r="O17" i="64"/>
  <c r="BH75" i="64"/>
  <c r="AQ75" i="64"/>
  <c r="BH105" i="64"/>
  <c r="AF99" i="64"/>
  <c r="BH99" i="64"/>
  <c r="AF115" i="64"/>
  <c r="AW114" i="64" s="1"/>
  <c r="AQ99" i="64"/>
  <c r="AF100" i="64"/>
  <c r="AF46" i="64"/>
  <c r="AF34" i="64"/>
  <c r="AF134" i="64"/>
  <c r="AF63" i="64"/>
  <c r="AQ63" i="64"/>
  <c r="BH63" i="64"/>
  <c r="AF102" i="64"/>
  <c r="BH102" i="64"/>
  <c r="AQ102" i="64"/>
  <c r="AF110" i="64"/>
  <c r="AF53" i="64"/>
  <c r="AK33" i="64"/>
  <c r="BG33" i="64"/>
  <c r="BH42" i="64"/>
  <c r="AP42" i="64"/>
  <c r="AQ42" i="64"/>
  <c r="AF78" i="64"/>
  <c r="BH78" i="64"/>
  <c r="AF76" i="64"/>
  <c r="BH84" i="64"/>
  <c r="AQ54" i="64"/>
  <c r="BH54" i="64"/>
  <c r="BH60" i="64"/>
  <c r="AF60" i="64"/>
  <c r="AQ60" i="64"/>
  <c r="AK72" i="64"/>
  <c r="AF101" i="64"/>
  <c r="AF125" i="64"/>
  <c r="BH48" i="64"/>
  <c r="AP48" i="64"/>
  <c r="AQ48" i="64"/>
  <c r="AQ111" i="64"/>
  <c r="AF112" i="64"/>
  <c r="AW111" i="64" s="1"/>
  <c r="AF55" i="64"/>
  <c r="AF127" i="64"/>
  <c r="O18" i="64"/>
  <c r="M19" i="64"/>
  <c r="O19" i="64" s="1"/>
  <c r="AD109" i="64"/>
  <c r="AD112" i="64"/>
  <c r="AK111" i="64" s="1"/>
  <c r="AD136" i="64"/>
  <c r="AD133" i="64"/>
  <c r="AF133" i="64" s="1"/>
  <c r="AD88" i="64"/>
  <c r="AD123" i="64"/>
  <c r="AD69" i="64"/>
  <c r="AD77" i="64"/>
  <c r="AF77" i="64" s="1"/>
  <c r="AD43" i="64"/>
  <c r="AD29" i="64"/>
  <c r="AF29" i="64" s="1"/>
  <c r="AD89" i="64"/>
  <c r="AF89" i="64" s="1"/>
  <c r="AD126" i="64"/>
  <c r="AF126" i="64" s="1"/>
  <c r="AD82" i="64"/>
  <c r="AD103" i="64"/>
  <c r="AF103" i="64" s="1"/>
  <c r="O16" i="64"/>
  <c r="AF97" i="64"/>
  <c r="AF137" i="64"/>
  <c r="BH45" i="64"/>
  <c r="AP45" i="64"/>
  <c r="AQ45" i="64"/>
  <c r="AF45" i="64"/>
  <c r="AF118" i="64"/>
  <c r="AF73" i="64"/>
  <c r="AF108" i="64"/>
  <c r="BH108" i="64"/>
  <c r="AQ108" i="64"/>
  <c r="AF50" i="64"/>
  <c r="AF28" i="64"/>
  <c r="AF109" i="64"/>
  <c r="AD60" i="64"/>
  <c r="AD107" i="64"/>
  <c r="AD128" i="64"/>
  <c r="AF128" i="64" s="1"/>
  <c r="AD90" i="64"/>
  <c r="AF90" i="64" s="1"/>
  <c r="AD80" i="64"/>
  <c r="AF80" i="64" s="1"/>
  <c r="AD105" i="64"/>
  <c r="BG105" i="64" s="1"/>
  <c r="AD61" i="64"/>
  <c r="AF61" i="64" s="1"/>
  <c r="AW60" i="64" s="1"/>
  <c r="AD54" i="64"/>
  <c r="AF54" i="64" s="1"/>
  <c r="AD42" i="64"/>
  <c r="AF42" i="64" s="1"/>
  <c r="AD27" i="64"/>
  <c r="AD87" i="64"/>
  <c r="AD122" i="64"/>
  <c r="AF122" i="64" s="1"/>
  <c r="AD75" i="64"/>
  <c r="AF75" i="64" s="1"/>
  <c r="O14" i="64"/>
  <c r="AQ84" i="64"/>
  <c r="AF117" i="64"/>
  <c r="AQ117" i="64"/>
  <c r="BH117" i="64"/>
  <c r="BH69" i="64"/>
  <c r="AQ69" i="64"/>
  <c r="AF43" i="64"/>
  <c r="AQ29" i="64"/>
  <c r="BH29" i="64"/>
  <c r="AQ105" i="64"/>
  <c r="AF106" i="64"/>
  <c r="AF104" i="64"/>
  <c r="AF68" i="64"/>
  <c r="AF93" i="64"/>
  <c r="BH93" i="64"/>
  <c r="AQ93" i="64"/>
  <c r="AF47" i="64"/>
  <c r="BH26" i="64"/>
  <c r="AF26" i="64"/>
  <c r="AQ26" i="64"/>
  <c r="AF107" i="64"/>
  <c r="BG99" i="64"/>
  <c r="AK99" i="64"/>
  <c r="AK81" i="64"/>
  <c r="BG81" i="64"/>
  <c r="AF64" i="64"/>
  <c r="AF27" i="64"/>
  <c r="BH72" i="64"/>
  <c r="AF72" i="64"/>
  <c r="AQ72" i="64"/>
  <c r="AK51" i="64"/>
  <c r="BG51" i="64"/>
  <c r="AF52" i="64"/>
  <c r="F22" i="72"/>
  <c r="M14" i="72" s="1"/>
  <c r="F23" i="72"/>
  <c r="F21" i="72"/>
  <c r="H22" i="72"/>
  <c r="H21" i="72"/>
  <c r="N14" i="72" s="1"/>
  <c r="H23" i="72"/>
  <c r="J22" i="72"/>
  <c r="J21" i="72"/>
  <c r="J23" i="72"/>
  <c r="H21" i="71"/>
  <c r="H23" i="71"/>
  <c r="H22" i="71"/>
  <c r="F21" i="71"/>
  <c r="J22" i="71"/>
  <c r="AG140" i="71" s="1"/>
  <c r="J23" i="71"/>
  <c r="V24" i="70"/>
  <c r="V25" i="70"/>
  <c r="V26" i="70"/>
  <c r="V27" i="70"/>
  <c r="V28" i="70"/>
  <c r="V29" i="70"/>
  <c r="V30" i="70"/>
  <c r="V31" i="70"/>
  <c r="V32" i="70"/>
  <c r="V33" i="70"/>
  <c r="V34" i="70"/>
  <c r="V35" i="70"/>
  <c r="V36" i="70"/>
  <c r="V37" i="70"/>
  <c r="V38" i="70"/>
  <c r="V39" i="70"/>
  <c r="V40" i="70"/>
  <c r="V41" i="70"/>
  <c r="V42" i="70"/>
  <c r="V43" i="70"/>
  <c r="V44" i="70"/>
  <c r="V45" i="70"/>
  <c r="V46" i="70"/>
  <c r="V47" i="70"/>
  <c r="V48" i="70"/>
  <c r="V49" i="70"/>
  <c r="V50" i="70"/>
  <c r="V51" i="70"/>
  <c r="V52" i="70"/>
  <c r="V53" i="70"/>
  <c r="V54" i="70"/>
  <c r="V55" i="70"/>
  <c r="V56" i="70"/>
  <c r="V57" i="70"/>
  <c r="V58" i="70"/>
  <c r="V59" i="70"/>
  <c r="V60" i="70"/>
  <c r="V61" i="70"/>
  <c r="V62" i="70"/>
  <c r="V63" i="70"/>
  <c r="V64" i="70"/>
  <c r="V65" i="70"/>
  <c r="V66" i="70"/>
  <c r="V67" i="70"/>
  <c r="V68" i="70"/>
  <c r="V69" i="70"/>
  <c r="V70" i="70"/>
  <c r="V71" i="70"/>
  <c r="V72" i="70"/>
  <c r="V73" i="70"/>
  <c r="V74" i="70"/>
  <c r="V75" i="70"/>
  <c r="V76" i="70"/>
  <c r="V77" i="70"/>
  <c r="V78" i="70"/>
  <c r="V79" i="70"/>
  <c r="V80" i="70"/>
  <c r="V81" i="70"/>
  <c r="V82" i="70"/>
  <c r="V88" i="70"/>
  <c r="V89" i="70"/>
  <c r="V90" i="70"/>
  <c r="V91" i="70"/>
  <c r="V92" i="70"/>
  <c r="V93" i="70"/>
  <c r="V94" i="70"/>
  <c r="V95" i="70"/>
  <c r="V96" i="70"/>
  <c r="V97" i="70"/>
  <c r="V98" i="70"/>
  <c r="V99" i="70"/>
  <c r="V100" i="70"/>
  <c r="V101" i="70"/>
  <c r="V102" i="70"/>
  <c r="V103" i="70"/>
  <c r="V104" i="70"/>
  <c r="V105" i="70"/>
  <c r="V106" i="70"/>
  <c r="V107" i="70"/>
  <c r="V111" i="70"/>
  <c r="V112" i="70"/>
  <c r="V113" i="70"/>
  <c r="V114" i="70"/>
  <c r="V115" i="70"/>
  <c r="V116" i="70"/>
  <c r="V117" i="70"/>
  <c r="V118" i="70"/>
  <c r="V119" i="70"/>
  <c r="V120" i="70"/>
  <c r="V121" i="70"/>
  <c r="V122" i="70"/>
  <c r="V123" i="70"/>
  <c r="V124" i="70"/>
  <c r="V125" i="70"/>
  <c r="V126" i="70"/>
  <c r="V127" i="70"/>
  <c r="V128" i="70"/>
  <c r="V23" i="70"/>
  <c r="T128" i="70"/>
  <c r="T127" i="70"/>
  <c r="T126" i="70"/>
  <c r="T125" i="70"/>
  <c r="T124" i="70"/>
  <c r="T123" i="70"/>
  <c r="T122" i="70"/>
  <c r="T121" i="70"/>
  <c r="T120" i="70"/>
  <c r="T119" i="70"/>
  <c r="T118" i="70"/>
  <c r="T117" i="70"/>
  <c r="T116" i="70"/>
  <c r="T115" i="70"/>
  <c r="T114" i="70"/>
  <c r="T113" i="70"/>
  <c r="T112" i="70"/>
  <c r="T111" i="70"/>
  <c r="BI42" i="64" l="1"/>
  <c r="AV42" i="64"/>
  <c r="AW42" i="64"/>
  <c r="AW54" i="64"/>
  <c r="BI54" i="64"/>
  <c r="BI126" i="64"/>
  <c r="AW126" i="64"/>
  <c r="AW75" i="64"/>
  <c r="BI75" i="64"/>
  <c r="AW29" i="64"/>
  <c r="BI29" i="64"/>
  <c r="AW90" i="64"/>
  <c r="BI90" i="64"/>
  <c r="BI36" i="64"/>
  <c r="AV36" i="64"/>
  <c r="AW36" i="64"/>
  <c r="BI26" i="64"/>
  <c r="AW26" i="64"/>
  <c r="AK87" i="64"/>
  <c r="AM87" i="64"/>
  <c r="BG87" i="64"/>
  <c r="BG123" i="64"/>
  <c r="AK123" i="64"/>
  <c r="AW78" i="64"/>
  <c r="BG117" i="64"/>
  <c r="AK117" i="64"/>
  <c r="AK132" i="64"/>
  <c r="AL132" i="64"/>
  <c r="BG132" i="64"/>
  <c r="BC57" i="64"/>
  <c r="BJ57" i="64"/>
  <c r="BC111" i="64"/>
  <c r="BJ111" i="64"/>
  <c r="BJ126" i="64"/>
  <c r="BC126" i="64"/>
  <c r="BC26" i="64"/>
  <c r="BJ26" i="64"/>
  <c r="BC78" i="64"/>
  <c r="BJ78" i="64"/>
  <c r="AW120" i="64"/>
  <c r="AK48" i="64"/>
  <c r="AJ48" i="64"/>
  <c r="BG48" i="64"/>
  <c r="BI51" i="64"/>
  <c r="AW51" i="64"/>
  <c r="BI138" i="64"/>
  <c r="AW138" i="64"/>
  <c r="BI108" i="64"/>
  <c r="AW108" i="64"/>
  <c r="AW63" i="64"/>
  <c r="BI63" i="64"/>
  <c r="AW99" i="64"/>
  <c r="BI99" i="64"/>
  <c r="AK93" i="64"/>
  <c r="BG93" i="64"/>
  <c r="BG120" i="64"/>
  <c r="AK120" i="64"/>
  <c r="BC75" i="64"/>
  <c r="BJ75" i="64"/>
  <c r="BC45" i="64"/>
  <c r="BJ45" i="64"/>
  <c r="BB45" i="64"/>
  <c r="BG111" i="64"/>
  <c r="BG102" i="64"/>
  <c r="AK102" i="64"/>
  <c r="BI45" i="64"/>
  <c r="AV45" i="64"/>
  <c r="AW45" i="64"/>
  <c r="BG69" i="64"/>
  <c r="AK69" i="64"/>
  <c r="AK42" i="64"/>
  <c r="AJ42" i="64"/>
  <c r="BG42" i="64"/>
  <c r="BJ87" i="64"/>
  <c r="BC87" i="64"/>
  <c r="BE87" i="64"/>
  <c r="BJ120" i="64"/>
  <c r="BC120" i="64"/>
  <c r="BJ60" i="64"/>
  <c r="BC60" i="64"/>
  <c r="BJ29" i="64"/>
  <c r="BC29" i="64"/>
  <c r="AW135" i="64"/>
  <c r="BI135" i="64"/>
  <c r="AK78" i="64"/>
  <c r="AF87" i="64"/>
  <c r="BI96" i="64"/>
  <c r="AW96" i="64"/>
  <c r="AK66" i="64"/>
  <c r="BG66" i="64"/>
  <c r="BG135" i="64"/>
  <c r="AK135" i="64"/>
  <c r="BI72" i="64"/>
  <c r="AW72" i="64"/>
  <c r="BI93" i="64"/>
  <c r="AW93" i="64"/>
  <c r="BG54" i="64"/>
  <c r="AK54" i="64"/>
  <c r="AK105" i="64"/>
  <c r="AF105" i="64"/>
  <c r="BI105" i="64" s="1"/>
  <c r="BJ117" i="64"/>
  <c r="BC117" i="64"/>
  <c r="BJ66" i="64"/>
  <c r="BJ81" i="64"/>
  <c r="BJ93" i="64"/>
  <c r="BC138" i="64"/>
  <c r="BJ54" i="64"/>
  <c r="BC54" i="64"/>
  <c r="BC42" i="64"/>
  <c r="BJ42" i="64"/>
  <c r="BB42" i="64"/>
  <c r="AF132" i="64"/>
  <c r="BI129" i="64"/>
  <c r="AW129" i="64"/>
  <c r="AY129" i="64"/>
  <c r="AK26" i="64"/>
  <c r="BG26" i="64"/>
  <c r="AW66" i="64"/>
  <c r="AF79" i="64"/>
  <c r="BI78" i="64" s="1"/>
  <c r="AM129" i="64"/>
  <c r="AK90" i="64"/>
  <c r="AL90" i="64"/>
  <c r="BG90" i="64"/>
  <c r="BG60" i="64"/>
  <c r="AK60" i="64"/>
  <c r="AK126" i="64"/>
  <c r="BG126" i="64"/>
  <c r="BG29" i="64"/>
  <c r="AK29" i="64"/>
  <c r="BJ102" i="64"/>
  <c r="BJ132" i="64"/>
  <c r="BD132" i="64"/>
  <c r="BC132" i="64"/>
  <c r="BI114" i="64"/>
  <c r="BJ129" i="64"/>
  <c r="BE129" i="64"/>
  <c r="BC129" i="64"/>
  <c r="BI60" i="64"/>
  <c r="BI117" i="64"/>
  <c r="AW117" i="64"/>
  <c r="BC69" i="64"/>
  <c r="BJ69" i="64"/>
  <c r="BI39" i="64"/>
  <c r="AV39" i="64"/>
  <c r="AW39" i="64"/>
  <c r="AF69" i="64"/>
  <c r="AF48" i="64"/>
  <c r="AF84" i="64"/>
  <c r="BI84" i="64" s="1"/>
  <c r="AK45" i="64"/>
  <c r="AJ45" i="64"/>
  <c r="BG45" i="64"/>
  <c r="BJ135" i="64"/>
  <c r="BC135" i="64"/>
  <c r="BC63" i="64"/>
  <c r="BJ63" i="64"/>
  <c r="BC33" i="64"/>
  <c r="BJ33" i="64"/>
  <c r="BJ108" i="64"/>
  <c r="BC96" i="64"/>
  <c r="BJ123" i="64"/>
  <c r="BC123" i="64"/>
  <c r="BC51" i="64"/>
  <c r="BJ51" i="64"/>
  <c r="BC39" i="64"/>
  <c r="BJ39" i="64"/>
  <c r="BB39" i="64"/>
  <c r="BI111" i="64"/>
  <c r="AW81" i="64"/>
  <c r="BI81" i="64"/>
  <c r="AF123" i="64"/>
  <c r="BG75" i="64"/>
  <c r="AK75" i="64"/>
  <c r="BI102" i="64"/>
  <c r="AW102" i="64"/>
  <c r="BC105" i="64"/>
  <c r="BJ105" i="64"/>
  <c r="BI33" i="64"/>
  <c r="AW33" i="64"/>
  <c r="AW57" i="64"/>
  <c r="BI57" i="64"/>
  <c r="BC90" i="64"/>
  <c r="BJ90" i="64"/>
  <c r="BD90" i="64"/>
  <c r="BJ114" i="64"/>
  <c r="BC114" i="64"/>
  <c r="BJ72" i="64"/>
  <c r="BC72" i="64"/>
  <c r="BC84" i="64"/>
  <c r="BJ84" i="64"/>
  <c r="BC99" i="64"/>
  <c r="BJ99" i="64"/>
  <c r="BC48" i="64"/>
  <c r="BJ48" i="64"/>
  <c r="BB48" i="64"/>
  <c r="BC36" i="64"/>
  <c r="BJ36" i="64"/>
  <c r="BB36" i="64"/>
  <c r="AK36" i="64"/>
  <c r="BG36" i="64"/>
  <c r="AJ36" i="64"/>
  <c r="AK84" i="64"/>
  <c r="P16" i="72"/>
  <c r="N17" i="72"/>
  <c r="P14" i="72"/>
  <c r="AE139" i="72"/>
  <c r="AE137" i="72"/>
  <c r="AE135" i="72"/>
  <c r="AE134" i="72"/>
  <c r="AE132" i="72"/>
  <c r="AE131" i="72"/>
  <c r="AE129" i="72"/>
  <c r="AE127" i="72"/>
  <c r="AE125" i="72"/>
  <c r="AE123" i="72"/>
  <c r="AE121" i="72"/>
  <c r="AE119" i="72"/>
  <c r="AE117" i="72"/>
  <c r="AE115" i="72"/>
  <c r="AE113" i="72"/>
  <c r="AE111" i="72"/>
  <c r="AE109" i="72"/>
  <c r="AE107" i="72"/>
  <c r="AE105" i="72"/>
  <c r="AE103" i="72"/>
  <c r="AE101" i="72"/>
  <c r="AE98" i="72"/>
  <c r="AE97" i="72"/>
  <c r="AE95" i="72"/>
  <c r="AE93" i="72"/>
  <c r="AE90" i="72"/>
  <c r="AE87" i="72"/>
  <c r="AE85" i="72"/>
  <c r="AE83" i="72"/>
  <c r="AE81" i="72"/>
  <c r="AE79" i="72"/>
  <c r="AE77" i="72"/>
  <c r="AE75" i="72"/>
  <c r="AE73" i="72"/>
  <c r="AE71" i="72"/>
  <c r="AE69" i="72"/>
  <c r="AE67" i="72"/>
  <c r="AE65" i="72"/>
  <c r="AE63" i="72"/>
  <c r="AE61" i="72"/>
  <c r="AE59" i="72"/>
  <c r="AE57" i="72"/>
  <c r="AE54" i="72"/>
  <c r="AE52" i="72"/>
  <c r="AE51" i="72"/>
  <c r="AE49" i="72"/>
  <c r="AE48" i="72"/>
  <c r="AE46" i="72"/>
  <c r="AE45" i="72"/>
  <c r="AE43" i="72"/>
  <c r="AE110" i="72"/>
  <c r="AE140" i="72"/>
  <c r="AE122" i="72"/>
  <c r="AE112" i="72"/>
  <c r="AE102" i="72"/>
  <c r="AE133" i="72"/>
  <c r="AE124" i="72"/>
  <c r="AE114" i="72"/>
  <c r="AE44" i="72"/>
  <c r="AE89" i="72"/>
  <c r="AE138" i="72"/>
  <c r="AE130" i="72"/>
  <c r="AE120" i="72"/>
  <c r="AE96" i="72"/>
  <c r="AE94" i="72"/>
  <c r="AE88" i="72"/>
  <c r="AE80" i="72"/>
  <c r="AE78" i="72"/>
  <c r="AE68" i="72"/>
  <c r="AE66" i="72"/>
  <c r="AE40" i="72"/>
  <c r="AE39" i="72"/>
  <c r="AE126" i="72"/>
  <c r="AE50" i="72"/>
  <c r="AE104" i="72"/>
  <c r="AE76" i="72"/>
  <c r="AE64" i="72"/>
  <c r="AE55" i="72"/>
  <c r="AE53" i="72"/>
  <c r="AE42" i="72"/>
  <c r="AE37" i="72"/>
  <c r="AE106" i="72"/>
  <c r="AE34" i="72"/>
  <c r="AE28" i="72"/>
  <c r="AE36" i="72"/>
  <c r="AE92" i="72"/>
  <c r="AE84" i="72"/>
  <c r="AE74" i="72"/>
  <c r="AE108" i="72"/>
  <c r="AE118" i="72"/>
  <c r="AE38" i="72"/>
  <c r="AE33" i="72"/>
  <c r="AE27" i="72"/>
  <c r="AE128" i="72"/>
  <c r="AE25" i="72"/>
  <c r="AE29" i="72"/>
  <c r="AE136" i="72"/>
  <c r="AE35" i="72"/>
  <c r="AE116" i="72"/>
  <c r="AE91" i="72"/>
  <c r="AE86" i="72"/>
  <c r="AE82" i="72"/>
  <c r="AE72" i="72"/>
  <c r="AE62" i="72"/>
  <c r="AE58" i="72"/>
  <c r="AE32" i="72"/>
  <c r="AE26" i="72"/>
  <c r="AE141" i="72"/>
  <c r="AE100" i="72"/>
  <c r="AE41" i="72"/>
  <c r="AE70" i="72"/>
  <c r="AE60" i="72"/>
  <c r="AE30" i="72"/>
  <c r="AE47" i="72"/>
  <c r="N19" i="72"/>
  <c r="N18" i="72"/>
  <c r="N15" i="72"/>
  <c r="M15" i="72"/>
  <c r="AG139" i="72"/>
  <c r="AG137" i="72"/>
  <c r="AG135" i="72"/>
  <c r="AG134" i="72"/>
  <c r="AG132" i="72"/>
  <c r="AG131" i="72"/>
  <c r="AG129" i="72"/>
  <c r="AG127" i="72"/>
  <c r="AG125" i="72"/>
  <c r="AG123" i="72"/>
  <c r="AG121" i="72"/>
  <c r="AG119" i="72"/>
  <c r="AG117" i="72"/>
  <c r="AG115" i="72"/>
  <c r="AG113" i="72"/>
  <c r="AG111" i="72"/>
  <c r="AG109" i="72"/>
  <c r="AG107" i="72"/>
  <c r="AG105" i="72"/>
  <c r="AG103" i="72"/>
  <c r="AG101" i="72"/>
  <c r="AG141" i="72"/>
  <c r="AG116" i="72"/>
  <c r="AG106" i="72"/>
  <c r="AG136" i="72"/>
  <c r="AG128" i="72"/>
  <c r="AG118" i="72"/>
  <c r="AG108" i="72"/>
  <c r="AG138" i="72"/>
  <c r="AG130" i="72"/>
  <c r="AG120" i="72"/>
  <c r="AG97" i="72"/>
  <c r="AG90" i="72"/>
  <c r="AG83" i="72"/>
  <c r="AG81" i="72"/>
  <c r="AG79" i="72"/>
  <c r="AG71" i="72"/>
  <c r="AG69" i="72"/>
  <c r="AG67" i="72"/>
  <c r="AG59" i="72"/>
  <c r="AG57" i="72"/>
  <c r="AG54" i="72"/>
  <c r="AG126" i="72"/>
  <c r="AG50" i="72"/>
  <c r="AG42" i="72"/>
  <c r="AG40" i="72"/>
  <c r="AG39" i="72"/>
  <c r="AG37" i="72"/>
  <c r="AG36" i="72"/>
  <c r="AG34" i="72"/>
  <c r="AG32" i="72"/>
  <c r="AG29" i="72"/>
  <c r="AG27" i="72"/>
  <c r="AG25" i="72"/>
  <c r="AG100" i="72"/>
  <c r="AG48" i="72"/>
  <c r="AG45" i="72"/>
  <c r="AG104" i="72"/>
  <c r="AG96" i="72"/>
  <c r="AG94" i="72"/>
  <c r="AG89" i="72"/>
  <c r="AG88" i="72"/>
  <c r="AG80" i="72"/>
  <c r="AG78" i="72"/>
  <c r="AG76" i="72"/>
  <c r="AG68" i="72"/>
  <c r="AG66" i="72"/>
  <c r="AG64" i="72"/>
  <c r="AG55" i="72"/>
  <c r="AG53" i="72"/>
  <c r="AG43" i="72"/>
  <c r="AG110" i="72"/>
  <c r="AG49" i="72"/>
  <c r="AG133" i="72"/>
  <c r="AG87" i="72"/>
  <c r="AG51" i="72"/>
  <c r="AG46" i="72"/>
  <c r="AG26" i="72"/>
  <c r="AG85" i="72"/>
  <c r="AG30" i="72"/>
  <c r="AG124" i="72"/>
  <c r="AG98" i="72"/>
  <c r="AG28" i="72"/>
  <c r="AG77" i="72"/>
  <c r="AG52" i="72"/>
  <c r="AG38" i="72"/>
  <c r="AG91" i="72"/>
  <c r="AG86" i="72"/>
  <c r="AG82" i="72"/>
  <c r="AG72" i="72"/>
  <c r="AG62" i="72"/>
  <c r="AG58" i="72"/>
  <c r="AG61" i="72"/>
  <c r="AG70" i="72"/>
  <c r="AG60" i="72"/>
  <c r="AG35" i="72"/>
  <c r="AG122" i="72"/>
  <c r="AG63" i="72"/>
  <c r="AG44" i="72"/>
  <c r="AG140" i="72"/>
  <c r="AG114" i="72"/>
  <c r="AG102" i="72"/>
  <c r="AG93" i="72"/>
  <c r="AG75" i="72"/>
  <c r="AG65" i="72"/>
  <c r="AG41" i="72"/>
  <c r="AG112" i="72"/>
  <c r="AG92" i="72"/>
  <c r="AG84" i="72"/>
  <c r="AG74" i="72"/>
  <c r="AG47" i="72"/>
  <c r="AG95" i="72"/>
  <c r="AG73" i="72"/>
  <c r="AG33" i="72"/>
  <c r="P17" i="72"/>
  <c r="P18" i="72"/>
  <c r="O14" i="72"/>
  <c r="M17" i="72"/>
  <c r="O17" i="72" s="1"/>
  <c r="N16" i="72"/>
  <c r="P15" i="72"/>
  <c r="P19" i="72"/>
  <c r="AD141" i="72"/>
  <c r="AD140" i="72"/>
  <c r="AD138" i="72"/>
  <c r="AD136" i="72"/>
  <c r="AD133" i="72"/>
  <c r="AD130" i="72"/>
  <c r="AD128" i="72"/>
  <c r="AD126" i="72"/>
  <c r="AD124" i="72"/>
  <c r="AD122" i="72"/>
  <c r="AD120" i="72"/>
  <c r="AD118" i="72"/>
  <c r="AD116" i="72"/>
  <c r="AD114" i="72"/>
  <c r="AD112" i="72"/>
  <c r="AD110" i="72"/>
  <c r="AD108" i="72"/>
  <c r="AD106" i="72"/>
  <c r="AD104" i="72"/>
  <c r="AD102" i="72"/>
  <c r="AD100" i="72"/>
  <c r="AD96" i="72"/>
  <c r="AD94" i="72"/>
  <c r="AD92" i="72"/>
  <c r="AD91" i="72"/>
  <c r="AD89" i="72"/>
  <c r="AD88" i="72"/>
  <c r="AD86" i="72"/>
  <c r="AD84" i="72"/>
  <c r="AD82" i="72"/>
  <c r="AD80" i="72"/>
  <c r="AD78" i="72"/>
  <c r="AD76" i="72"/>
  <c r="AD74" i="72"/>
  <c r="AD72" i="72"/>
  <c r="AD70" i="72"/>
  <c r="AD68" i="72"/>
  <c r="AD66" i="72"/>
  <c r="AD64" i="72"/>
  <c r="AD62" i="72"/>
  <c r="AD60" i="72"/>
  <c r="AD58" i="72"/>
  <c r="AD55" i="72"/>
  <c r="AD53" i="72"/>
  <c r="AD50" i="72"/>
  <c r="AD47" i="72"/>
  <c r="AD113" i="72"/>
  <c r="AD134" i="72"/>
  <c r="AD125" i="72"/>
  <c r="AD115" i="72"/>
  <c r="AD105" i="72"/>
  <c r="AD135" i="72"/>
  <c r="AD127" i="72"/>
  <c r="AD117" i="72"/>
  <c r="AD51" i="72"/>
  <c r="AD46" i="72"/>
  <c r="AD41" i="72"/>
  <c r="AD38" i="72"/>
  <c r="AD35" i="72"/>
  <c r="AD33" i="72"/>
  <c r="AD30" i="72"/>
  <c r="AD28" i="72"/>
  <c r="AD26" i="72"/>
  <c r="AD132" i="72"/>
  <c r="AD123" i="72"/>
  <c r="AD97" i="72"/>
  <c r="AD90" i="72"/>
  <c r="AD83" i="72"/>
  <c r="AD81" i="72"/>
  <c r="AD79" i="72"/>
  <c r="AD71" i="72"/>
  <c r="AD69" i="72"/>
  <c r="AD67" i="72"/>
  <c r="AD59" i="72"/>
  <c r="AD57" i="72"/>
  <c r="AD54" i="72"/>
  <c r="AD44" i="72"/>
  <c r="AD107" i="72"/>
  <c r="AD129" i="72"/>
  <c r="AD101" i="72"/>
  <c r="AD121" i="72"/>
  <c r="AD109" i="72"/>
  <c r="AD119" i="72"/>
  <c r="AD95" i="72"/>
  <c r="AD87" i="72"/>
  <c r="AD77" i="72"/>
  <c r="AD73" i="72"/>
  <c r="AD63" i="72"/>
  <c r="AD52" i="72"/>
  <c r="AD85" i="72"/>
  <c r="AD40" i="72"/>
  <c r="AD131" i="72"/>
  <c r="AD49" i="72"/>
  <c r="AD34" i="72"/>
  <c r="AD137" i="72"/>
  <c r="AD36" i="72"/>
  <c r="AD25" i="72"/>
  <c r="AD111" i="72"/>
  <c r="AD48" i="72"/>
  <c r="AD45" i="72"/>
  <c r="AD39" i="72"/>
  <c r="AD98" i="72"/>
  <c r="AD103" i="72"/>
  <c r="AD43" i="72"/>
  <c r="AD42" i="72"/>
  <c r="AD37" i="72"/>
  <c r="AD27" i="72"/>
  <c r="AD139" i="72"/>
  <c r="AD32" i="72"/>
  <c r="AD93" i="72"/>
  <c r="AD75" i="72"/>
  <c r="AD65" i="72"/>
  <c r="AD61" i="72"/>
  <c r="AD29" i="72"/>
  <c r="M16" i="72"/>
  <c r="M18" i="72"/>
  <c r="M19" i="72"/>
  <c r="N17" i="71"/>
  <c r="AG25" i="71"/>
  <c r="AG40" i="71"/>
  <c r="AG38" i="71"/>
  <c r="AG57" i="71"/>
  <c r="AG73" i="71"/>
  <c r="AG90" i="71"/>
  <c r="AG107" i="71"/>
  <c r="AG123" i="71"/>
  <c r="AG137" i="71"/>
  <c r="AG60" i="71"/>
  <c r="AG76" i="71"/>
  <c r="AG91" i="71"/>
  <c r="AG108" i="71"/>
  <c r="AG124" i="71"/>
  <c r="AG141" i="71"/>
  <c r="BC140" i="71" s="1"/>
  <c r="P19" i="71"/>
  <c r="AG27" i="71"/>
  <c r="AG42" i="71"/>
  <c r="AG41" i="71"/>
  <c r="AG59" i="71"/>
  <c r="AG75" i="71"/>
  <c r="AG93" i="71"/>
  <c r="AG109" i="71"/>
  <c r="AG125" i="71"/>
  <c r="AG139" i="71"/>
  <c r="AG62" i="71"/>
  <c r="AG78" i="71"/>
  <c r="AG92" i="71"/>
  <c r="AG110" i="71"/>
  <c r="AG126" i="71"/>
  <c r="P18" i="71"/>
  <c r="AG29" i="71"/>
  <c r="AG43" i="71"/>
  <c r="AG46" i="71"/>
  <c r="AG61" i="71"/>
  <c r="AG77" i="71"/>
  <c r="AG95" i="71"/>
  <c r="AG111" i="71"/>
  <c r="AG127" i="71"/>
  <c r="AG44" i="71"/>
  <c r="AG64" i="71"/>
  <c r="AG80" i="71"/>
  <c r="AG94" i="71"/>
  <c r="AG112" i="71"/>
  <c r="AG128" i="71"/>
  <c r="P16" i="71"/>
  <c r="AG32" i="71"/>
  <c r="AG26" i="71"/>
  <c r="AG48" i="71"/>
  <c r="AG63" i="71"/>
  <c r="AG79" i="71"/>
  <c r="AG97" i="71"/>
  <c r="AG113" i="71"/>
  <c r="AG129" i="71"/>
  <c r="AG47" i="71"/>
  <c r="AG66" i="71"/>
  <c r="AG82" i="71"/>
  <c r="AG96" i="71"/>
  <c r="AG114" i="71"/>
  <c r="AG130" i="71"/>
  <c r="AE141" i="71"/>
  <c r="AE140" i="71"/>
  <c r="AE138" i="71"/>
  <c r="AE136" i="71"/>
  <c r="AE133" i="71"/>
  <c r="AE130" i="71"/>
  <c r="AE128" i="71"/>
  <c r="AE126" i="71"/>
  <c r="AE124" i="71"/>
  <c r="AE122" i="71"/>
  <c r="AE120" i="71"/>
  <c r="AE118" i="71"/>
  <c r="AE116" i="71"/>
  <c r="AE114" i="71"/>
  <c r="AE112" i="71"/>
  <c r="AE110" i="71"/>
  <c r="AE108" i="71"/>
  <c r="AE106" i="71"/>
  <c r="AE104" i="71"/>
  <c r="AE102" i="71"/>
  <c r="AE100" i="71"/>
  <c r="AE96" i="71"/>
  <c r="AE94" i="71"/>
  <c r="AE92" i="71"/>
  <c r="AE91" i="71"/>
  <c r="AE89" i="71"/>
  <c r="AE88" i="71"/>
  <c r="AE86" i="71"/>
  <c r="AE84" i="71"/>
  <c r="AE82" i="71"/>
  <c r="AE80" i="71"/>
  <c r="AE78" i="71"/>
  <c r="AE76" i="71"/>
  <c r="AE74" i="71"/>
  <c r="AE72" i="71"/>
  <c r="AE70" i="71"/>
  <c r="AE68" i="71"/>
  <c r="AE66" i="71"/>
  <c r="AE64" i="71"/>
  <c r="AE62" i="71"/>
  <c r="AE60" i="71"/>
  <c r="AE58" i="71"/>
  <c r="AE55" i="71"/>
  <c r="AE53" i="71"/>
  <c r="AE50" i="71"/>
  <c r="AE47" i="71"/>
  <c r="AE44" i="71"/>
  <c r="AE139" i="71"/>
  <c r="AE137" i="71"/>
  <c r="AE135" i="71"/>
  <c r="AE134" i="71"/>
  <c r="AE132" i="71"/>
  <c r="AE131" i="71"/>
  <c r="AE129" i="71"/>
  <c r="AE127" i="71"/>
  <c r="AE125" i="71"/>
  <c r="AE123" i="71"/>
  <c r="AE121" i="71"/>
  <c r="AE119" i="71"/>
  <c r="AE117" i="71"/>
  <c r="AE115" i="71"/>
  <c r="AE113" i="71"/>
  <c r="AE111" i="71"/>
  <c r="AE109" i="71"/>
  <c r="AE107" i="71"/>
  <c r="AE105" i="71"/>
  <c r="AF105" i="71" s="1"/>
  <c r="AE103" i="71"/>
  <c r="AE101" i="71"/>
  <c r="AE98" i="71"/>
  <c r="AE97" i="71"/>
  <c r="AE95" i="71"/>
  <c r="AE93" i="71"/>
  <c r="AE90" i="71"/>
  <c r="AE87" i="71"/>
  <c r="AE85" i="71"/>
  <c r="AE83" i="71"/>
  <c r="AE81" i="71"/>
  <c r="AE79" i="71"/>
  <c r="AE77" i="71"/>
  <c r="AE75" i="71"/>
  <c r="AE73" i="71"/>
  <c r="AE71" i="71"/>
  <c r="AF71" i="71" s="1"/>
  <c r="AE69" i="71"/>
  <c r="AE67" i="71"/>
  <c r="AE65" i="71"/>
  <c r="AE63" i="71"/>
  <c r="AE61" i="71"/>
  <c r="AE59" i="71"/>
  <c r="AE57" i="71"/>
  <c r="AE54" i="71"/>
  <c r="AE52" i="71"/>
  <c r="AE51" i="71"/>
  <c r="AE49" i="71"/>
  <c r="AE46" i="71"/>
  <c r="AE45" i="71"/>
  <c r="AE41" i="71"/>
  <c r="AE38" i="71"/>
  <c r="AE35" i="71"/>
  <c r="AF35" i="71" s="1"/>
  <c r="AE33" i="71"/>
  <c r="AE30" i="71"/>
  <c r="AE28" i="71"/>
  <c r="AE26" i="71"/>
  <c r="AE48" i="71"/>
  <c r="AE43" i="71"/>
  <c r="AE42" i="71"/>
  <c r="AE40" i="71"/>
  <c r="AE39" i="71"/>
  <c r="AE37" i="71"/>
  <c r="AE36" i="71"/>
  <c r="AE34" i="71"/>
  <c r="AE32" i="71"/>
  <c r="AE29" i="71"/>
  <c r="AE27" i="71"/>
  <c r="AE25" i="71"/>
  <c r="N19" i="71"/>
  <c r="N16" i="71"/>
  <c r="AD141" i="71"/>
  <c r="AD140" i="71"/>
  <c r="AD138" i="71"/>
  <c r="AD136" i="71"/>
  <c r="AD133" i="71"/>
  <c r="AD130" i="71"/>
  <c r="AD128" i="71"/>
  <c r="AD126" i="71"/>
  <c r="AD124" i="71"/>
  <c r="AD122" i="71"/>
  <c r="AD120" i="71"/>
  <c r="AD118" i="71"/>
  <c r="AD116" i="71"/>
  <c r="AD114" i="71"/>
  <c r="AD112" i="71"/>
  <c r="AD110" i="71"/>
  <c r="AD108" i="71"/>
  <c r="AD106" i="71"/>
  <c r="AD104" i="71"/>
  <c r="AD102" i="71"/>
  <c r="AD100" i="71"/>
  <c r="AD96" i="71"/>
  <c r="AD94" i="71"/>
  <c r="AD92" i="71"/>
  <c r="AD91" i="71"/>
  <c r="AD89" i="71"/>
  <c r="AD88" i="71"/>
  <c r="AD86" i="71"/>
  <c r="AD84" i="71"/>
  <c r="AD82" i="71"/>
  <c r="AD80" i="71"/>
  <c r="AD78" i="71"/>
  <c r="AD76" i="71"/>
  <c r="AD74" i="71"/>
  <c r="AD72" i="71"/>
  <c r="AD70" i="71"/>
  <c r="AD68" i="71"/>
  <c r="AD66" i="71"/>
  <c r="AD64" i="71"/>
  <c r="AD62" i="71"/>
  <c r="AD60" i="71"/>
  <c r="AD58" i="71"/>
  <c r="AD55" i="71"/>
  <c r="AD53" i="71"/>
  <c r="AD50" i="71"/>
  <c r="AD47" i="71"/>
  <c r="AD134" i="71"/>
  <c r="AD129" i="71"/>
  <c r="AD125" i="71"/>
  <c r="AD115" i="71"/>
  <c r="AD105" i="71"/>
  <c r="AD101" i="71"/>
  <c r="AD97" i="71"/>
  <c r="AD83" i="71"/>
  <c r="AD79" i="71"/>
  <c r="AD69" i="71"/>
  <c r="AD59" i="71"/>
  <c r="AD54" i="71"/>
  <c r="AD51" i="71"/>
  <c r="AD43" i="71"/>
  <c r="AD42" i="71"/>
  <c r="AD40" i="71"/>
  <c r="AD39" i="71"/>
  <c r="AD37" i="71"/>
  <c r="AD36" i="71"/>
  <c r="AD34" i="71"/>
  <c r="AD32" i="71"/>
  <c r="AD29" i="71"/>
  <c r="AD27" i="71"/>
  <c r="AD25" i="71"/>
  <c r="AD137" i="71"/>
  <c r="AD132" i="71"/>
  <c r="AD123" i="71"/>
  <c r="AD119" i="71"/>
  <c r="AD109" i="71"/>
  <c r="AD98" i="71"/>
  <c r="AD95" i="71"/>
  <c r="AD87" i="71"/>
  <c r="AD77" i="71"/>
  <c r="AD73" i="71"/>
  <c r="AD63" i="71"/>
  <c r="AD52" i="71"/>
  <c r="AD49" i="71"/>
  <c r="AD46" i="71"/>
  <c r="AD45" i="71"/>
  <c r="AD135" i="71"/>
  <c r="AD127" i="71"/>
  <c r="AD117" i="71"/>
  <c r="AD113" i="71"/>
  <c r="AD103" i="71"/>
  <c r="AD90" i="71"/>
  <c r="AD81" i="71"/>
  <c r="AD71" i="71"/>
  <c r="AD67" i="71"/>
  <c r="AD57" i="71"/>
  <c r="AD44" i="71"/>
  <c r="AD41" i="71"/>
  <c r="AD38" i="71"/>
  <c r="AD35" i="71"/>
  <c r="AD33" i="71"/>
  <c r="AD30" i="71"/>
  <c r="AD28" i="71"/>
  <c r="AD26" i="71"/>
  <c r="AD139" i="71"/>
  <c r="AD131" i="71"/>
  <c r="AD121" i="71"/>
  <c r="AD111" i="71"/>
  <c r="AD107" i="71"/>
  <c r="AD93" i="71"/>
  <c r="AD85" i="71"/>
  <c r="AD75" i="71"/>
  <c r="AD65" i="71"/>
  <c r="AD61" i="71"/>
  <c r="AD48" i="71"/>
  <c r="M19" i="71"/>
  <c r="M16" i="71"/>
  <c r="M14" i="71"/>
  <c r="M15" i="71"/>
  <c r="P14" i="71"/>
  <c r="AG34" i="71"/>
  <c r="AG28" i="71"/>
  <c r="AG49" i="71"/>
  <c r="AG65" i="71"/>
  <c r="AG81" i="71"/>
  <c r="AG98" i="71"/>
  <c r="AG115" i="71"/>
  <c r="AG131" i="71"/>
  <c r="AG50" i="71"/>
  <c r="AG68" i="71"/>
  <c r="AG84" i="71"/>
  <c r="AG100" i="71"/>
  <c r="AG116" i="71"/>
  <c r="AG133" i="71"/>
  <c r="M18" i="71"/>
  <c r="N15" i="71"/>
  <c r="P17" i="71"/>
  <c r="AG36" i="71"/>
  <c r="AG30" i="71"/>
  <c r="AG51" i="71"/>
  <c r="AG67" i="71"/>
  <c r="AG83" i="71"/>
  <c r="AG101" i="71"/>
  <c r="AG117" i="71"/>
  <c r="AG132" i="71"/>
  <c r="AG53" i="71"/>
  <c r="AG70" i="71"/>
  <c r="AG86" i="71"/>
  <c r="AG102" i="71"/>
  <c r="AG118" i="71"/>
  <c r="AG136" i="71"/>
  <c r="N18" i="71"/>
  <c r="P15" i="71"/>
  <c r="AG37" i="71"/>
  <c r="AG33" i="71"/>
  <c r="AG52" i="71"/>
  <c r="AG69" i="71"/>
  <c r="AG85" i="71"/>
  <c r="AG103" i="71"/>
  <c r="AG119" i="71"/>
  <c r="AG134" i="71"/>
  <c r="AG55" i="71"/>
  <c r="AG72" i="71"/>
  <c r="AG88" i="71"/>
  <c r="AG104" i="71"/>
  <c r="AG120" i="71"/>
  <c r="AG138" i="71"/>
  <c r="M17" i="71"/>
  <c r="N14" i="71"/>
  <c r="O14" i="71" s="1"/>
  <c r="AG45" i="71"/>
  <c r="AG39" i="71"/>
  <c r="AG35" i="71"/>
  <c r="AG54" i="71"/>
  <c r="AG71" i="71"/>
  <c r="AG87" i="71"/>
  <c r="AG105" i="71"/>
  <c r="AG121" i="71"/>
  <c r="AG135" i="71"/>
  <c r="AG58" i="71"/>
  <c r="AG74" i="71"/>
  <c r="AG89" i="71"/>
  <c r="AG106" i="71"/>
  <c r="AG122" i="71"/>
  <c r="T24" i="70"/>
  <c r="T25" i="70"/>
  <c r="T26" i="70"/>
  <c r="T27" i="70"/>
  <c r="T28" i="70"/>
  <c r="T29" i="70"/>
  <c r="T30" i="70"/>
  <c r="T31" i="70"/>
  <c r="T32" i="70"/>
  <c r="T33" i="70"/>
  <c r="T34" i="70"/>
  <c r="T35" i="70"/>
  <c r="T36" i="70"/>
  <c r="T37" i="70"/>
  <c r="T38" i="70"/>
  <c r="T39" i="70"/>
  <c r="T40" i="70"/>
  <c r="T41" i="70"/>
  <c r="T42" i="70"/>
  <c r="T43" i="70"/>
  <c r="T44" i="70"/>
  <c r="T45" i="70"/>
  <c r="T46" i="70"/>
  <c r="T47" i="70"/>
  <c r="T48" i="70"/>
  <c r="T49" i="70"/>
  <c r="T50" i="70"/>
  <c r="T51" i="70"/>
  <c r="T52" i="70"/>
  <c r="T53" i="70"/>
  <c r="T54" i="70"/>
  <c r="T55" i="70"/>
  <c r="T56" i="70"/>
  <c r="T57" i="70"/>
  <c r="T58" i="70"/>
  <c r="T59" i="70"/>
  <c r="T60" i="70"/>
  <c r="T61" i="70"/>
  <c r="T62" i="70"/>
  <c r="T63" i="70"/>
  <c r="T64" i="70"/>
  <c r="T65" i="70"/>
  <c r="T66" i="70"/>
  <c r="T67" i="70"/>
  <c r="T68" i="70"/>
  <c r="T69" i="70"/>
  <c r="T70" i="70"/>
  <c r="T71" i="70"/>
  <c r="T72" i="70"/>
  <c r="T73" i="70"/>
  <c r="T74" i="70"/>
  <c r="T75" i="70"/>
  <c r="T76" i="70"/>
  <c r="T77" i="70"/>
  <c r="T78" i="70"/>
  <c r="T79" i="70"/>
  <c r="T80" i="70"/>
  <c r="T81" i="70"/>
  <c r="T82" i="70"/>
  <c r="T88" i="70"/>
  <c r="T89" i="70"/>
  <c r="T90" i="70"/>
  <c r="T91" i="70"/>
  <c r="T92" i="70"/>
  <c r="T93" i="70"/>
  <c r="T94" i="70"/>
  <c r="T95" i="70"/>
  <c r="T96" i="70"/>
  <c r="T97" i="70"/>
  <c r="T98" i="70"/>
  <c r="T99" i="70"/>
  <c r="T100" i="70"/>
  <c r="T101" i="70"/>
  <c r="T102" i="70"/>
  <c r="T103" i="70"/>
  <c r="T104" i="70"/>
  <c r="T105" i="70"/>
  <c r="T106" i="70"/>
  <c r="T107" i="70"/>
  <c r="T23" i="70"/>
  <c r="AI142" i="68"/>
  <c r="BA140" i="69"/>
  <c r="AU140" i="69"/>
  <c r="AO140" i="69"/>
  <c r="AI140" i="69"/>
  <c r="BA97" i="69"/>
  <c r="AU97" i="69"/>
  <c r="AO97" i="69"/>
  <c r="AI97" i="69"/>
  <c r="BA51" i="69"/>
  <c r="AU51" i="69"/>
  <c r="AO51" i="69"/>
  <c r="AI51" i="69"/>
  <c r="I19" i="69"/>
  <c r="G19" i="69"/>
  <c r="F19" i="69"/>
  <c r="E19" i="69"/>
  <c r="I18" i="69"/>
  <c r="H18" i="69"/>
  <c r="G18" i="69"/>
  <c r="E18" i="69"/>
  <c r="J17" i="69"/>
  <c r="I17" i="69"/>
  <c r="H17" i="69"/>
  <c r="G17" i="69"/>
  <c r="E17" i="69"/>
  <c r="J16" i="69"/>
  <c r="I16" i="69"/>
  <c r="H16" i="69"/>
  <c r="G16" i="69"/>
  <c r="E16" i="69"/>
  <c r="C16" i="69"/>
  <c r="J14" i="69" s="1"/>
  <c r="B16" i="69"/>
  <c r="H19" i="69" s="1"/>
  <c r="A16" i="69"/>
  <c r="F16" i="69" s="1"/>
  <c r="I15" i="69"/>
  <c r="H15" i="69"/>
  <c r="G15" i="69"/>
  <c r="F15" i="69"/>
  <c r="E15" i="69"/>
  <c r="H14" i="69"/>
  <c r="AW84" i="64" l="1"/>
  <c r="BI48" i="64"/>
  <c r="AV48" i="64"/>
  <c r="AW48" i="64"/>
  <c r="BI123" i="64"/>
  <c r="AW123" i="64"/>
  <c r="AW69" i="64"/>
  <c r="BI69" i="64"/>
  <c r="AX90" i="64"/>
  <c r="AW105" i="64"/>
  <c r="AW132" i="64"/>
  <c r="BI132" i="64"/>
  <c r="AX132" i="64"/>
  <c r="AY87" i="64"/>
  <c r="BI87" i="64"/>
  <c r="AW87" i="64"/>
  <c r="AK94" i="72"/>
  <c r="O16" i="72"/>
  <c r="O15" i="72"/>
  <c r="AF100" i="72"/>
  <c r="AF86" i="72"/>
  <c r="AF27" i="72"/>
  <c r="AF68" i="72"/>
  <c r="AF138" i="72"/>
  <c r="O19" i="72"/>
  <c r="AF80" i="72"/>
  <c r="AF44" i="72"/>
  <c r="AF71" i="72"/>
  <c r="AF87" i="72"/>
  <c r="AF105" i="72"/>
  <c r="AF121" i="72"/>
  <c r="AF30" i="72"/>
  <c r="AF136" i="72"/>
  <c r="AF108" i="72"/>
  <c r="AF126" i="72"/>
  <c r="AF124" i="72"/>
  <c r="AF75" i="72"/>
  <c r="AF72" i="72"/>
  <c r="AF25" i="72"/>
  <c r="AF84" i="72"/>
  <c r="AF40" i="72"/>
  <c r="AF120" i="72"/>
  <c r="AF129" i="72"/>
  <c r="AF58" i="72"/>
  <c r="AQ58" i="72"/>
  <c r="BH58" i="72"/>
  <c r="BG36" i="72"/>
  <c r="AJ36" i="72"/>
  <c r="AK36" i="72"/>
  <c r="AK101" i="72"/>
  <c r="BG101" i="72"/>
  <c r="BG134" i="72"/>
  <c r="AK134" i="72"/>
  <c r="AL134" i="72"/>
  <c r="BG110" i="72"/>
  <c r="AK110" i="72"/>
  <c r="BC122" i="72"/>
  <c r="BJ122" i="72"/>
  <c r="AK137" i="72"/>
  <c r="BG137" i="72"/>
  <c r="AK73" i="72"/>
  <c r="BG73" i="72"/>
  <c r="BG26" i="72"/>
  <c r="AK26" i="72"/>
  <c r="BG51" i="72"/>
  <c r="AK51" i="72"/>
  <c r="AK113" i="72"/>
  <c r="BG113" i="72"/>
  <c r="BG64" i="72"/>
  <c r="AK64" i="72"/>
  <c r="BG94" i="72"/>
  <c r="BG128" i="72"/>
  <c r="AK128" i="72"/>
  <c r="BC110" i="72"/>
  <c r="BJ110" i="72"/>
  <c r="BB48" i="72"/>
  <c r="BJ48" i="72"/>
  <c r="BC48" i="72"/>
  <c r="BC97" i="72"/>
  <c r="BJ97" i="72"/>
  <c r="AF41" i="72"/>
  <c r="AF82" i="72"/>
  <c r="AQ82" i="72"/>
  <c r="BH82" i="72"/>
  <c r="AF128" i="72"/>
  <c r="AQ128" i="72"/>
  <c r="BH128" i="72"/>
  <c r="AF92" i="72"/>
  <c r="AF55" i="72"/>
  <c r="AF66" i="72"/>
  <c r="AF130" i="72"/>
  <c r="AF112" i="72"/>
  <c r="AF49" i="72"/>
  <c r="AF65" i="72"/>
  <c r="AF81" i="72"/>
  <c r="AF98" i="72"/>
  <c r="AF115" i="72"/>
  <c r="AQ131" i="72"/>
  <c r="AF131" i="72"/>
  <c r="BH131" i="72"/>
  <c r="AS131" i="72"/>
  <c r="BJ85" i="72"/>
  <c r="BC85" i="72"/>
  <c r="BC39" i="72"/>
  <c r="BB39" i="72"/>
  <c r="BJ39" i="72"/>
  <c r="BJ67" i="72"/>
  <c r="BC67" i="72"/>
  <c r="BC116" i="72"/>
  <c r="BJ116" i="72"/>
  <c r="BJ113" i="72"/>
  <c r="BC113" i="72"/>
  <c r="AF36" i="72"/>
  <c r="AQ36" i="72"/>
  <c r="BH36" i="72"/>
  <c r="AP36" i="72"/>
  <c r="AF64" i="72"/>
  <c r="AQ64" i="72"/>
  <c r="BH64" i="72"/>
  <c r="AF122" i="72"/>
  <c r="AQ122" i="72"/>
  <c r="BH122" i="72"/>
  <c r="AF51" i="72"/>
  <c r="AQ51" i="72"/>
  <c r="BH51" i="72"/>
  <c r="AF67" i="72"/>
  <c r="BH67" i="72"/>
  <c r="AQ67" i="72"/>
  <c r="AF83" i="72"/>
  <c r="AF101" i="72"/>
  <c r="BH101" i="72"/>
  <c r="AQ101" i="72"/>
  <c r="AF117" i="72"/>
  <c r="AF132" i="72"/>
  <c r="BG39" i="72"/>
  <c r="AJ39" i="72"/>
  <c r="AK39" i="72"/>
  <c r="BG116" i="72"/>
  <c r="AK116" i="72"/>
  <c r="BJ70" i="72"/>
  <c r="BC70" i="72"/>
  <c r="BC26" i="72"/>
  <c r="BJ26" i="72"/>
  <c r="BC88" i="72"/>
  <c r="BE88" i="72"/>
  <c r="BJ88" i="72"/>
  <c r="BE131" i="72"/>
  <c r="BC131" i="72"/>
  <c r="BJ131" i="72"/>
  <c r="O18" i="72"/>
  <c r="AF141" i="72"/>
  <c r="AF91" i="72"/>
  <c r="AQ91" i="72"/>
  <c r="BH91" i="72"/>
  <c r="AR91" i="72"/>
  <c r="AF33" i="72"/>
  <c r="BH33" i="72"/>
  <c r="AQ33" i="72"/>
  <c r="AF28" i="72"/>
  <c r="AF76" i="72"/>
  <c r="AQ76" i="72"/>
  <c r="BH76" i="72"/>
  <c r="AF78" i="72"/>
  <c r="AF89" i="72"/>
  <c r="AF140" i="72"/>
  <c r="AQ140" i="72"/>
  <c r="BH140" i="72"/>
  <c r="AF52" i="72"/>
  <c r="AF69" i="72"/>
  <c r="AF85" i="72"/>
  <c r="BH85" i="72"/>
  <c r="AQ85" i="72"/>
  <c r="AF103" i="72"/>
  <c r="AF119" i="72"/>
  <c r="BH119" i="72"/>
  <c r="AQ119" i="72"/>
  <c r="AQ134" i="72"/>
  <c r="AF134" i="72"/>
  <c r="AR134" i="72"/>
  <c r="BH134" i="72"/>
  <c r="AK79" i="72"/>
  <c r="BG79" i="72"/>
  <c r="BC91" i="72"/>
  <c r="BJ91" i="72"/>
  <c r="BD91" i="72"/>
  <c r="BG131" i="72"/>
  <c r="AK131" i="72"/>
  <c r="AM131" i="72"/>
  <c r="AK54" i="72"/>
  <c r="BG54" i="72"/>
  <c r="BG33" i="72"/>
  <c r="AK33" i="72"/>
  <c r="BJ61" i="72"/>
  <c r="BC61" i="72"/>
  <c r="BC42" i="72"/>
  <c r="BB42" i="72"/>
  <c r="BJ42" i="72"/>
  <c r="AQ26" i="72"/>
  <c r="AF26" i="72"/>
  <c r="BH26" i="72"/>
  <c r="AF116" i="72"/>
  <c r="AQ116" i="72"/>
  <c r="BH116" i="72"/>
  <c r="AF38" i="72"/>
  <c r="AF34" i="72"/>
  <c r="AF104" i="72"/>
  <c r="AQ104" i="72"/>
  <c r="BH104" i="72"/>
  <c r="AF110" i="72"/>
  <c r="AQ110" i="72"/>
  <c r="BH110" i="72"/>
  <c r="AF54" i="72"/>
  <c r="BH54" i="72"/>
  <c r="AQ54" i="72"/>
  <c r="AF135" i="72"/>
  <c r="AK107" i="72"/>
  <c r="BG107" i="72"/>
  <c r="BG82" i="72"/>
  <c r="AK82" i="72"/>
  <c r="AK45" i="72"/>
  <c r="AJ45" i="72"/>
  <c r="BG45" i="72"/>
  <c r="BG70" i="72"/>
  <c r="AK70" i="72"/>
  <c r="BJ101" i="72"/>
  <c r="BC101" i="72"/>
  <c r="BG48" i="72"/>
  <c r="AJ48" i="72"/>
  <c r="AK48" i="72"/>
  <c r="AK119" i="72"/>
  <c r="BG119" i="72"/>
  <c r="AM88" i="72"/>
  <c r="AK88" i="72"/>
  <c r="BG88" i="72"/>
  <c r="BG104" i="72"/>
  <c r="AK104" i="72"/>
  <c r="BJ140" i="72"/>
  <c r="BC140" i="72"/>
  <c r="BJ58" i="72"/>
  <c r="BC58" i="72"/>
  <c r="BC51" i="72"/>
  <c r="BJ51" i="72"/>
  <c r="BC64" i="72"/>
  <c r="BJ64" i="72"/>
  <c r="BC94" i="72"/>
  <c r="BJ94" i="72"/>
  <c r="BJ29" i="72"/>
  <c r="BC29" i="72"/>
  <c r="BJ79" i="72"/>
  <c r="BC79" i="72"/>
  <c r="BJ119" i="72"/>
  <c r="BC119" i="72"/>
  <c r="BD134" i="72"/>
  <c r="BC134" i="72"/>
  <c r="BJ134" i="72"/>
  <c r="AF47" i="72"/>
  <c r="AF32" i="72"/>
  <c r="AF35" i="72"/>
  <c r="AF118" i="72"/>
  <c r="AF106" i="72"/>
  <c r="AF50" i="72"/>
  <c r="AF88" i="72"/>
  <c r="AQ88" i="72"/>
  <c r="BH88" i="72"/>
  <c r="AS88" i="72"/>
  <c r="AF114" i="72"/>
  <c r="AF43" i="72"/>
  <c r="AF57" i="72"/>
  <c r="AF73" i="72"/>
  <c r="BH73" i="72"/>
  <c r="AQ73" i="72"/>
  <c r="AF90" i="72"/>
  <c r="AF107" i="72"/>
  <c r="BH107" i="72"/>
  <c r="AQ107" i="72"/>
  <c r="AF123" i="72"/>
  <c r="AF137" i="72"/>
  <c r="BH137" i="72"/>
  <c r="AQ137" i="72"/>
  <c r="AK29" i="72"/>
  <c r="BG29" i="72"/>
  <c r="AK85" i="72"/>
  <c r="BG85" i="72"/>
  <c r="BG97" i="72"/>
  <c r="AK97" i="72"/>
  <c r="BG58" i="72"/>
  <c r="AK58" i="72"/>
  <c r="BG122" i="72"/>
  <c r="AK122" i="72"/>
  <c r="AF37" i="72"/>
  <c r="AF94" i="72"/>
  <c r="AQ94" i="72"/>
  <c r="BH94" i="72"/>
  <c r="AP45" i="72"/>
  <c r="BH45" i="72"/>
  <c r="AQ45" i="72"/>
  <c r="AF45" i="72"/>
  <c r="AF59" i="72"/>
  <c r="AF93" i="72"/>
  <c r="AF109" i="72"/>
  <c r="AF125" i="72"/>
  <c r="BH125" i="72"/>
  <c r="AQ125" i="72"/>
  <c r="AF139" i="72"/>
  <c r="AK61" i="72"/>
  <c r="BG61" i="72"/>
  <c r="BG42" i="72"/>
  <c r="AJ42" i="72"/>
  <c r="AK42" i="72"/>
  <c r="AK67" i="72"/>
  <c r="BG67" i="72"/>
  <c r="AK125" i="72"/>
  <c r="BG125" i="72"/>
  <c r="BG76" i="72"/>
  <c r="AK76" i="72"/>
  <c r="AL91" i="72"/>
  <c r="BG91" i="72"/>
  <c r="AK91" i="72"/>
  <c r="BC33" i="72"/>
  <c r="BJ33" i="72"/>
  <c r="BC104" i="72"/>
  <c r="BJ104" i="72"/>
  <c r="BC54" i="72"/>
  <c r="BJ54" i="72"/>
  <c r="BC128" i="72"/>
  <c r="BJ128" i="72"/>
  <c r="BJ107" i="72"/>
  <c r="BC107" i="72"/>
  <c r="BJ137" i="72"/>
  <c r="BC137" i="72"/>
  <c r="AF60" i="72"/>
  <c r="AF62" i="72"/>
  <c r="AF29" i="72"/>
  <c r="BH29" i="72"/>
  <c r="AQ29" i="72"/>
  <c r="AF74" i="72"/>
  <c r="AF42" i="72"/>
  <c r="AP42" i="72"/>
  <c r="BH42" i="72"/>
  <c r="AQ42" i="72"/>
  <c r="AF39" i="72"/>
  <c r="BH39" i="72"/>
  <c r="AQ39" i="72"/>
  <c r="AP39" i="72"/>
  <c r="AF96" i="72"/>
  <c r="AF133" i="72"/>
  <c r="AF46" i="72"/>
  <c r="AF61" i="72"/>
  <c r="BH61" i="72"/>
  <c r="AQ61" i="72"/>
  <c r="AF77" i="72"/>
  <c r="AF95" i="72"/>
  <c r="AF111" i="72"/>
  <c r="AF127" i="72"/>
  <c r="AK140" i="72"/>
  <c r="BG140" i="72"/>
  <c r="BJ73" i="72"/>
  <c r="BC73" i="72"/>
  <c r="BJ82" i="72"/>
  <c r="BC82" i="72"/>
  <c r="BC76" i="72"/>
  <c r="BJ76" i="72"/>
  <c r="BB45" i="72"/>
  <c r="BJ45" i="72"/>
  <c r="BC45" i="72"/>
  <c r="BC36" i="72"/>
  <c r="BB36" i="72"/>
  <c r="BJ36" i="72"/>
  <c r="BJ125" i="72"/>
  <c r="BC125" i="72"/>
  <c r="AF70" i="72"/>
  <c r="AQ70" i="72"/>
  <c r="BH70" i="72"/>
  <c r="AF53" i="72"/>
  <c r="AF102" i="72"/>
  <c r="AP48" i="72"/>
  <c r="AF48" i="72"/>
  <c r="AQ48" i="72"/>
  <c r="BH48" i="72"/>
  <c r="AF63" i="72"/>
  <c r="AF79" i="72"/>
  <c r="BH79" i="72"/>
  <c r="AQ79" i="72"/>
  <c r="AF97" i="72"/>
  <c r="BH97" i="72"/>
  <c r="AQ97" i="72"/>
  <c r="AF113" i="72"/>
  <c r="BH113" i="72"/>
  <c r="AQ113" i="72"/>
  <c r="O17" i="71"/>
  <c r="AF41" i="71"/>
  <c r="AF59" i="71"/>
  <c r="AF75" i="71"/>
  <c r="AF93" i="71"/>
  <c r="AF109" i="71"/>
  <c r="AF63" i="71"/>
  <c r="AF30" i="71"/>
  <c r="AF83" i="71"/>
  <c r="BJ140" i="71"/>
  <c r="BJ134" i="71"/>
  <c r="BD134" i="71"/>
  <c r="BC134" i="71"/>
  <c r="AK73" i="71"/>
  <c r="BG73" i="71"/>
  <c r="AF37" i="71"/>
  <c r="AQ101" i="71"/>
  <c r="BH101" i="71"/>
  <c r="AF101" i="71"/>
  <c r="BC101" i="71"/>
  <c r="BJ101" i="71"/>
  <c r="AK85" i="71"/>
  <c r="BG85" i="71"/>
  <c r="AK67" i="71"/>
  <c r="BG67" i="71"/>
  <c r="BG82" i="71"/>
  <c r="AK82" i="71"/>
  <c r="AF25" i="71"/>
  <c r="AF40" i="71"/>
  <c r="AF135" i="71"/>
  <c r="AF74" i="71"/>
  <c r="AF106" i="71"/>
  <c r="BC85" i="71"/>
  <c r="BJ85" i="71"/>
  <c r="AK45" i="71"/>
  <c r="BG45" i="71"/>
  <c r="AJ45" i="71"/>
  <c r="AK42" i="71"/>
  <c r="BG42" i="71"/>
  <c r="AJ42" i="71"/>
  <c r="AK97" i="71"/>
  <c r="BG97" i="71"/>
  <c r="BG116" i="71"/>
  <c r="AK116" i="71"/>
  <c r="AF27" i="71"/>
  <c r="AQ42" i="71"/>
  <c r="AP42" i="71"/>
  <c r="BH42" i="71"/>
  <c r="AF42" i="71"/>
  <c r="AF38" i="71"/>
  <c r="AF57" i="71"/>
  <c r="AQ73" i="71"/>
  <c r="BH73" i="71"/>
  <c r="AF73" i="71"/>
  <c r="AF90" i="71"/>
  <c r="AQ107" i="71"/>
  <c r="BH107" i="71"/>
  <c r="AF107" i="71"/>
  <c r="AF123" i="71"/>
  <c r="AQ137" i="71"/>
  <c r="BH137" i="71"/>
  <c r="AF137" i="71"/>
  <c r="AF60" i="71"/>
  <c r="AF76" i="71"/>
  <c r="BH76" i="71"/>
  <c r="AQ76" i="71"/>
  <c r="AF91" i="71"/>
  <c r="AR91" i="71"/>
  <c r="BH91" i="71"/>
  <c r="AQ91" i="71"/>
  <c r="AF108" i="71"/>
  <c r="AF124" i="71"/>
  <c r="AF141" i="71"/>
  <c r="BC113" i="71"/>
  <c r="BJ113" i="71"/>
  <c r="BJ128" i="71"/>
  <c r="BC128" i="71"/>
  <c r="BJ110" i="71"/>
  <c r="BC110" i="71"/>
  <c r="BC73" i="71"/>
  <c r="BJ73" i="71"/>
  <c r="BC67" i="71"/>
  <c r="BJ67" i="71"/>
  <c r="BG29" i="71"/>
  <c r="AK29" i="71"/>
  <c r="BJ104" i="71"/>
  <c r="BC104" i="71"/>
  <c r="BJ116" i="71"/>
  <c r="BC116" i="71"/>
  <c r="AK33" i="71"/>
  <c r="BG33" i="71"/>
  <c r="AQ29" i="71"/>
  <c r="AF29" i="71"/>
  <c r="BH29" i="71"/>
  <c r="AF43" i="71"/>
  <c r="AQ125" i="71"/>
  <c r="BH125" i="71"/>
  <c r="AF125" i="71"/>
  <c r="AF139" i="71"/>
  <c r="AF62" i="71"/>
  <c r="AF78" i="71"/>
  <c r="AF92" i="71"/>
  <c r="AF110" i="71"/>
  <c r="BH110" i="71"/>
  <c r="AQ110" i="71"/>
  <c r="AF126" i="71"/>
  <c r="BJ97" i="71"/>
  <c r="BC97" i="71"/>
  <c r="BD91" i="71"/>
  <c r="BC91" i="71"/>
  <c r="BJ91" i="71"/>
  <c r="BE88" i="71"/>
  <c r="BC88" i="71"/>
  <c r="BJ88" i="71"/>
  <c r="BJ51" i="71"/>
  <c r="BC51" i="71"/>
  <c r="AK51" i="71"/>
  <c r="BG51" i="71"/>
  <c r="AM88" i="71"/>
  <c r="AK88" i="71"/>
  <c r="BG88" i="71"/>
  <c r="BG104" i="71"/>
  <c r="AK104" i="71"/>
  <c r="AF32" i="71"/>
  <c r="AQ48" i="71"/>
  <c r="AP48" i="71"/>
  <c r="BH48" i="71"/>
  <c r="AF48" i="71"/>
  <c r="AQ45" i="71"/>
  <c r="AP45" i="71"/>
  <c r="BH45" i="71"/>
  <c r="AF45" i="71"/>
  <c r="AQ61" i="71"/>
  <c r="BH61" i="71"/>
  <c r="AF61" i="71"/>
  <c r="AF77" i="71"/>
  <c r="AF95" i="71"/>
  <c r="AF111" i="71"/>
  <c r="AF127" i="71"/>
  <c r="AF44" i="71"/>
  <c r="AF64" i="71"/>
  <c r="BH64" i="71"/>
  <c r="AQ64" i="71"/>
  <c r="AF80" i="71"/>
  <c r="AF94" i="71"/>
  <c r="BH94" i="71"/>
  <c r="AQ94" i="71"/>
  <c r="AF112" i="71"/>
  <c r="AF128" i="71"/>
  <c r="BH128" i="71"/>
  <c r="AQ128" i="71"/>
  <c r="BC79" i="71"/>
  <c r="BJ79" i="71"/>
  <c r="BJ94" i="71"/>
  <c r="BC94" i="71"/>
  <c r="BC61" i="71"/>
  <c r="BJ61" i="71"/>
  <c r="BJ76" i="71"/>
  <c r="BC76" i="71"/>
  <c r="BC54" i="71"/>
  <c r="BJ54" i="71"/>
  <c r="BG70" i="71"/>
  <c r="AK70" i="71"/>
  <c r="BJ58" i="71"/>
  <c r="BC58" i="71"/>
  <c r="BJ70" i="71"/>
  <c r="BC70" i="71"/>
  <c r="AK48" i="71"/>
  <c r="BG48" i="71"/>
  <c r="AJ48" i="71"/>
  <c r="AF34" i="71"/>
  <c r="AF46" i="71"/>
  <c r="AQ79" i="71"/>
  <c r="BH79" i="71"/>
  <c r="AF79" i="71"/>
  <c r="AQ113" i="71"/>
  <c r="BH113" i="71"/>
  <c r="AF113" i="71"/>
  <c r="AF47" i="71"/>
  <c r="AF82" i="71"/>
  <c r="BH82" i="71"/>
  <c r="AQ82" i="71"/>
  <c r="AF96" i="71"/>
  <c r="AF130" i="71"/>
  <c r="AK107" i="71"/>
  <c r="BG107" i="71"/>
  <c r="AK101" i="71"/>
  <c r="BG101" i="71"/>
  <c r="BJ39" i="71"/>
  <c r="BC39" i="71"/>
  <c r="BB39" i="71"/>
  <c r="BJ33" i="71"/>
  <c r="BC33" i="71"/>
  <c r="AK119" i="71"/>
  <c r="BG119" i="71"/>
  <c r="AK54" i="71"/>
  <c r="BG54" i="71"/>
  <c r="BG58" i="71"/>
  <c r="AK58" i="71"/>
  <c r="BG122" i="71"/>
  <c r="AK122" i="71"/>
  <c r="AK140" i="71"/>
  <c r="BG140" i="71"/>
  <c r="AF26" i="71"/>
  <c r="BH26" i="71"/>
  <c r="AQ26" i="71"/>
  <c r="AQ97" i="71"/>
  <c r="BH97" i="71"/>
  <c r="AF97" i="71"/>
  <c r="AF129" i="71"/>
  <c r="AF66" i="71"/>
  <c r="AF114" i="71"/>
  <c r="BJ42" i="71"/>
  <c r="BC42" i="71"/>
  <c r="BB42" i="71"/>
  <c r="BJ45" i="71"/>
  <c r="BC45" i="71"/>
  <c r="BB45" i="71"/>
  <c r="BJ36" i="71"/>
  <c r="BC36" i="71"/>
  <c r="BB36" i="71"/>
  <c r="AK61" i="71"/>
  <c r="BG61" i="71"/>
  <c r="AM131" i="71"/>
  <c r="BG131" i="71"/>
  <c r="AK131" i="71"/>
  <c r="AK113" i="71"/>
  <c r="BG113" i="71"/>
  <c r="AK36" i="71"/>
  <c r="BG36" i="71"/>
  <c r="AJ36" i="71"/>
  <c r="AK125" i="71"/>
  <c r="BG125" i="71"/>
  <c r="BG76" i="71"/>
  <c r="AK76" i="71"/>
  <c r="AL91" i="71"/>
  <c r="BG91" i="71"/>
  <c r="AK91" i="71"/>
  <c r="AQ36" i="71"/>
  <c r="AP36" i="71"/>
  <c r="BH36" i="71"/>
  <c r="AF36" i="71"/>
  <c r="AF28" i="71"/>
  <c r="AF49" i="71"/>
  <c r="AF65" i="71"/>
  <c r="AF81" i="71"/>
  <c r="AF98" i="71"/>
  <c r="AF115" i="71"/>
  <c r="AS131" i="71"/>
  <c r="AQ131" i="71"/>
  <c r="BH131" i="71"/>
  <c r="AF131" i="71"/>
  <c r="AF50" i="71"/>
  <c r="AF68" i="71"/>
  <c r="AF84" i="71"/>
  <c r="AF100" i="71"/>
  <c r="AF116" i="71"/>
  <c r="BH116" i="71"/>
  <c r="AQ116" i="71"/>
  <c r="AF133" i="71"/>
  <c r="BJ82" i="71"/>
  <c r="BC82" i="71"/>
  <c r="BJ48" i="71"/>
  <c r="BC48" i="71"/>
  <c r="BB48" i="71"/>
  <c r="BJ64" i="71"/>
  <c r="BC64" i="71"/>
  <c r="BC137" i="71"/>
  <c r="BJ137" i="71"/>
  <c r="AF132" i="71"/>
  <c r="BG110" i="71"/>
  <c r="AK110" i="71"/>
  <c r="O16" i="71"/>
  <c r="AQ51" i="71"/>
  <c r="BH51" i="71"/>
  <c r="AF51" i="71"/>
  <c r="AF117" i="71"/>
  <c r="AF53" i="71"/>
  <c r="AF70" i="71"/>
  <c r="BH70" i="71"/>
  <c r="AQ70" i="71"/>
  <c r="AF86" i="71"/>
  <c r="AF102" i="71"/>
  <c r="AF118" i="71"/>
  <c r="AF136" i="71"/>
  <c r="BJ26" i="71"/>
  <c r="BC26" i="71"/>
  <c r="BC29" i="71"/>
  <c r="BJ29" i="71"/>
  <c r="BC125" i="71"/>
  <c r="BJ125" i="71"/>
  <c r="BC119" i="71"/>
  <c r="BJ119" i="71"/>
  <c r="O18" i="71"/>
  <c r="O15" i="71"/>
  <c r="BJ131" i="71"/>
  <c r="BC131" i="71"/>
  <c r="AK26" i="71"/>
  <c r="BG26" i="71"/>
  <c r="AK137" i="71"/>
  <c r="BG137" i="71"/>
  <c r="AK39" i="71"/>
  <c r="BG39" i="71"/>
  <c r="AJ39" i="71"/>
  <c r="AK79" i="71"/>
  <c r="BG79" i="71"/>
  <c r="AL134" i="71"/>
  <c r="BG134" i="71"/>
  <c r="AK134" i="71"/>
  <c r="BG64" i="71"/>
  <c r="AK64" i="71"/>
  <c r="BG94" i="71"/>
  <c r="AK94" i="71"/>
  <c r="BG128" i="71"/>
  <c r="AK128" i="71"/>
  <c r="O19" i="71"/>
  <c r="AQ39" i="71"/>
  <c r="AP39" i="71"/>
  <c r="BH39" i="71"/>
  <c r="AF39" i="71"/>
  <c r="AF33" i="71"/>
  <c r="BH33" i="71"/>
  <c r="AQ33" i="71"/>
  <c r="AF52" i="71"/>
  <c r="AF69" i="71"/>
  <c r="AQ85" i="71"/>
  <c r="BH85" i="71"/>
  <c r="AF85" i="71"/>
  <c r="AF103" i="71"/>
  <c r="AQ119" i="71"/>
  <c r="BH119" i="71"/>
  <c r="AF119" i="71"/>
  <c r="AR134" i="71"/>
  <c r="AQ134" i="71"/>
  <c r="BH134" i="71"/>
  <c r="AF134" i="71"/>
  <c r="AF55" i="71"/>
  <c r="AF72" i="71"/>
  <c r="AF88" i="71"/>
  <c r="AS88" i="71"/>
  <c r="BH88" i="71"/>
  <c r="AQ88" i="71"/>
  <c r="AF104" i="71"/>
  <c r="BH104" i="71"/>
  <c r="AQ104" i="71"/>
  <c r="AF120" i="71"/>
  <c r="AF138" i="71"/>
  <c r="BC107" i="71"/>
  <c r="BJ107" i="71"/>
  <c r="AQ67" i="71"/>
  <c r="BH67" i="71"/>
  <c r="AF67" i="71"/>
  <c r="BJ122" i="71"/>
  <c r="BC122" i="71"/>
  <c r="AQ54" i="71"/>
  <c r="BH54" i="71"/>
  <c r="AF54" i="71"/>
  <c r="AF87" i="71"/>
  <c r="AF121" i="71"/>
  <c r="AF58" i="71"/>
  <c r="BH58" i="71"/>
  <c r="AQ58" i="71"/>
  <c r="AF89" i="71"/>
  <c r="AF122" i="71"/>
  <c r="BH122" i="71"/>
  <c r="AQ122" i="71"/>
  <c r="AF140" i="71"/>
  <c r="AQ140" i="71"/>
  <c r="BH140" i="71"/>
  <c r="J19" i="69"/>
  <c r="J22" i="69"/>
  <c r="F14" i="69"/>
  <c r="H23" i="69"/>
  <c r="H22" i="69"/>
  <c r="H21" i="69"/>
  <c r="N16" i="69" s="1"/>
  <c r="F17" i="69"/>
  <c r="J15" i="69"/>
  <c r="F18" i="69"/>
  <c r="J18" i="69"/>
  <c r="BA142" i="68"/>
  <c r="AU142" i="68"/>
  <c r="AO142" i="68"/>
  <c r="BA99" i="68"/>
  <c r="AU99" i="68"/>
  <c r="AO99" i="68"/>
  <c r="AI99" i="68"/>
  <c r="BA54" i="68"/>
  <c r="AU54" i="68"/>
  <c r="AO54" i="68"/>
  <c r="AI54" i="68"/>
  <c r="I19" i="68"/>
  <c r="G19" i="68"/>
  <c r="E19" i="68"/>
  <c r="I18" i="68"/>
  <c r="G18" i="68"/>
  <c r="E18" i="68"/>
  <c r="I17" i="68"/>
  <c r="G17" i="68"/>
  <c r="E17" i="68"/>
  <c r="I16" i="68"/>
  <c r="G16" i="68"/>
  <c r="E16" i="68"/>
  <c r="C16" i="68"/>
  <c r="J16" i="68" s="1"/>
  <c r="B16" i="68"/>
  <c r="H16" i="68" s="1"/>
  <c r="A16" i="68"/>
  <c r="F19" i="68" s="1"/>
  <c r="I15" i="68"/>
  <c r="G15" i="68"/>
  <c r="E15" i="68"/>
  <c r="AW61" i="72" l="1"/>
  <c r="BI61" i="72"/>
  <c r="AW113" i="72"/>
  <c r="BI113" i="72"/>
  <c r="BI70" i="72"/>
  <c r="AW70" i="72"/>
  <c r="BI94" i="72"/>
  <c r="AW94" i="72"/>
  <c r="BI51" i="72"/>
  <c r="AW51" i="72"/>
  <c r="BI131" i="72"/>
  <c r="AY131" i="72"/>
  <c r="AW131" i="72"/>
  <c r="BI58" i="72"/>
  <c r="AW58" i="72"/>
  <c r="BI134" i="72"/>
  <c r="AX134" i="72"/>
  <c r="AW134" i="72"/>
  <c r="AW85" i="72"/>
  <c r="BI85" i="72"/>
  <c r="AW101" i="72"/>
  <c r="BI101" i="72"/>
  <c r="BI82" i="72"/>
  <c r="AW82" i="72"/>
  <c r="BI48" i="72"/>
  <c r="AW48" i="72"/>
  <c r="AV48" i="72"/>
  <c r="AW42" i="72"/>
  <c r="BI42" i="72"/>
  <c r="AV42" i="72"/>
  <c r="AW45" i="72"/>
  <c r="BI45" i="72"/>
  <c r="AV45" i="72"/>
  <c r="AW107" i="72"/>
  <c r="BI107" i="72"/>
  <c r="BI110" i="72"/>
  <c r="AW110" i="72"/>
  <c r="BI116" i="72"/>
  <c r="AW116" i="72"/>
  <c r="AW36" i="72"/>
  <c r="BI36" i="72"/>
  <c r="AV36" i="72"/>
  <c r="BI76" i="72"/>
  <c r="AW76" i="72"/>
  <c r="AW91" i="72"/>
  <c r="BI91" i="72"/>
  <c r="AX91" i="72"/>
  <c r="BI122" i="72"/>
  <c r="AW122" i="72"/>
  <c r="AW26" i="72"/>
  <c r="BI26" i="72"/>
  <c r="BI97" i="72"/>
  <c r="AW97" i="72"/>
  <c r="AW88" i="72"/>
  <c r="BI88" i="72"/>
  <c r="AY88" i="72"/>
  <c r="BI104" i="72"/>
  <c r="AW104" i="72"/>
  <c r="AW119" i="72"/>
  <c r="BI119" i="72"/>
  <c r="AW67" i="72"/>
  <c r="BI67" i="72"/>
  <c r="AW79" i="72"/>
  <c r="BI79" i="72"/>
  <c r="AW39" i="72"/>
  <c r="BI39" i="72"/>
  <c r="AV39" i="72"/>
  <c r="BI29" i="72"/>
  <c r="AW29" i="72"/>
  <c r="AW125" i="72"/>
  <c r="BI125" i="72"/>
  <c r="AW137" i="72"/>
  <c r="BI137" i="72"/>
  <c r="AW73" i="72"/>
  <c r="BI73" i="72"/>
  <c r="BI140" i="72"/>
  <c r="AW140" i="72"/>
  <c r="BI64" i="72"/>
  <c r="AW64" i="72"/>
  <c r="BI128" i="72"/>
  <c r="AW128" i="72"/>
  <c r="AW54" i="72"/>
  <c r="BI54" i="72"/>
  <c r="AW33" i="72"/>
  <c r="BI33" i="72"/>
  <c r="AY88" i="71"/>
  <c r="AW88" i="71"/>
  <c r="BI88" i="71"/>
  <c r="BI51" i="71"/>
  <c r="AW51" i="71"/>
  <c r="BI82" i="71"/>
  <c r="AW82" i="71"/>
  <c r="AX91" i="71"/>
  <c r="AW91" i="71"/>
  <c r="BI91" i="71"/>
  <c r="AW101" i="71"/>
  <c r="BI101" i="71"/>
  <c r="BI33" i="71"/>
  <c r="AW33" i="71"/>
  <c r="AV36" i="71"/>
  <c r="BI36" i="71"/>
  <c r="AW36" i="71"/>
  <c r="AW113" i="71"/>
  <c r="BI113" i="71"/>
  <c r="AW125" i="71"/>
  <c r="BI125" i="71"/>
  <c r="AW107" i="71"/>
  <c r="BI107" i="71"/>
  <c r="BI134" i="71"/>
  <c r="AX134" i="71"/>
  <c r="AW134" i="71"/>
  <c r="AV42" i="71"/>
  <c r="BI42" i="71"/>
  <c r="AW42" i="71"/>
  <c r="AV39" i="71"/>
  <c r="BI39" i="71"/>
  <c r="AW39" i="71"/>
  <c r="BI116" i="71"/>
  <c r="AW116" i="71"/>
  <c r="BI94" i="71"/>
  <c r="AW94" i="71"/>
  <c r="BI58" i="71"/>
  <c r="AW58" i="71"/>
  <c r="AW85" i="71"/>
  <c r="BI85" i="71"/>
  <c r="AW140" i="71"/>
  <c r="BI140" i="71"/>
  <c r="BI48" i="71"/>
  <c r="AW48" i="71"/>
  <c r="AV48" i="71"/>
  <c r="AW79" i="71"/>
  <c r="BI79" i="71"/>
  <c r="AW67" i="71"/>
  <c r="BI67" i="71"/>
  <c r="BI97" i="71"/>
  <c r="AW97" i="71"/>
  <c r="BI104" i="71"/>
  <c r="AW104" i="71"/>
  <c r="BI76" i="71"/>
  <c r="AW76" i="71"/>
  <c r="BI70" i="71"/>
  <c r="AW70" i="71"/>
  <c r="AW61" i="71"/>
  <c r="BI61" i="71"/>
  <c r="BI110" i="71"/>
  <c r="AW110" i="71"/>
  <c r="AW54" i="71"/>
  <c r="BI54" i="71"/>
  <c r="AW137" i="71"/>
  <c r="BI137" i="71"/>
  <c r="AW73" i="71"/>
  <c r="BI73" i="71"/>
  <c r="BI128" i="71"/>
  <c r="AW128" i="71"/>
  <c r="AW29" i="71"/>
  <c r="BI29" i="71"/>
  <c r="BI122" i="71"/>
  <c r="AW122" i="71"/>
  <c r="AW119" i="71"/>
  <c r="BI119" i="71"/>
  <c r="BI64" i="71"/>
  <c r="AW64" i="71"/>
  <c r="BI131" i="71"/>
  <c r="AY131" i="71"/>
  <c r="AW131" i="71"/>
  <c r="BI26" i="71"/>
  <c r="AW26" i="71"/>
  <c r="BI45" i="71"/>
  <c r="AW45" i="71"/>
  <c r="AV45" i="71"/>
  <c r="F18" i="68"/>
  <c r="F16" i="68"/>
  <c r="P18" i="69"/>
  <c r="N19" i="69"/>
  <c r="N17" i="69"/>
  <c r="J23" i="69"/>
  <c r="AE141" i="69"/>
  <c r="AE139" i="69"/>
  <c r="AE137" i="69"/>
  <c r="AE135" i="69"/>
  <c r="AE134" i="69"/>
  <c r="AE132" i="69"/>
  <c r="AE131" i="69"/>
  <c r="AE129" i="69"/>
  <c r="AE127" i="69"/>
  <c r="AE125" i="69"/>
  <c r="AE123" i="69"/>
  <c r="AE121" i="69"/>
  <c r="AE119" i="69"/>
  <c r="AE117" i="69"/>
  <c r="AE115" i="69"/>
  <c r="AE113" i="69"/>
  <c r="AE111" i="69"/>
  <c r="AE109" i="69"/>
  <c r="AE107" i="69"/>
  <c r="AE105" i="69"/>
  <c r="AE103" i="69"/>
  <c r="AE101" i="69"/>
  <c r="AE98" i="69"/>
  <c r="AE97" i="69"/>
  <c r="AE95" i="69"/>
  <c r="AE93" i="69"/>
  <c r="AE90" i="69"/>
  <c r="AE87" i="69"/>
  <c r="AE85" i="69"/>
  <c r="AE83" i="69"/>
  <c r="AE81" i="69"/>
  <c r="AE79" i="69"/>
  <c r="AE77" i="69"/>
  <c r="AE75" i="69"/>
  <c r="AE73" i="69"/>
  <c r="AE71" i="69"/>
  <c r="AE69" i="69"/>
  <c r="AE67" i="69"/>
  <c r="AE65" i="69"/>
  <c r="AE63" i="69"/>
  <c r="AE61" i="69"/>
  <c r="AE59" i="69"/>
  <c r="AE57" i="69"/>
  <c r="AE54" i="69"/>
  <c r="AE52" i="69"/>
  <c r="AE51" i="69"/>
  <c r="AE49" i="69"/>
  <c r="AE48" i="69"/>
  <c r="AE46" i="69"/>
  <c r="AE45" i="69"/>
  <c r="AE43" i="69"/>
  <c r="AE140" i="69"/>
  <c r="AE126" i="69"/>
  <c r="AE122" i="69"/>
  <c r="AE112" i="69"/>
  <c r="AE102" i="69"/>
  <c r="AE50" i="69"/>
  <c r="AE92" i="69"/>
  <c r="AE84" i="69"/>
  <c r="AE74" i="69"/>
  <c r="AE70" i="69"/>
  <c r="AE60" i="69"/>
  <c r="AE41" i="69"/>
  <c r="AE38" i="69"/>
  <c r="AE35" i="69"/>
  <c r="AE33" i="69"/>
  <c r="AE30" i="69"/>
  <c r="AE28" i="69"/>
  <c r="AE26" i="69"/>
  <c r="AE136" i="69"/>
  <c r="AE128" i="69"/>
  <c r="AE118" i="69"/>
  <c r="AE108" i="69"/>
  <c r="AE104" i="69"/>
  <c r="AE44" i="69"/>
  <c r="AE94" i="69"/>
  <c r="AE89" i="69"/>
  <c r="AE80" i="69"/>
  <c r="AE76" i="69"/>
  <c r="AE66" i="69"/>
  <c r="AE53" i="69"/>
  <c r="AE133" i="69"/>
  <c r="AE124" i="69"/>
  <c r="AE114" i="69"/>
  <c r="AE110" i="69"/>
  <c r="AE100" i="69"/>
  <c r="AE91" i="69"/>
  <c r="AE86" i="69"/>
  <c r="AE82" i="69"/>
  <c r="AE72" i="69"/>
  <c r="AE62" i="69"/>
  <c r="AE55" i="69"/>
  <c r="AE47" i="69"/>
  <c r="AE42" i="69"/>
  <c r="AE40" i="69"/>
  <c r="AE39" i="69"/>
  <c r="AE37" i="69"/>
  <c r="AE36" i="69"/>
  <c r="AE34" i="69"/>
  <c r="AE32" i="69"/>
  <c r="AE29" i="69"/>
  <c r="AE27" i="69"/>
  <c r="AE25" i="69"/>
  <c r="AE138" i="69"/>
  <c r="AE130" i="69"/>
  <c r="AE120" i="69"/>
  <c r="AE116" i="69"/>
  <c r="AE106" i="69"/>
  <c r="AE58" i="69"/>
  <c r="AE96" i="69"/>
  <c r="AE88" i="69"/>
  <c r="AE78" i="69"/>
  <c r="AE68" i="69"/>
  <c r="AE64" i="69"/>
  <c r="N15" i="69"/>
  <c r="N14" i="69"/>
  <c r="N18" i="69"/>
  <c r="F23" i="69"/>
  <c r="F22" i="69"/>
  <c r="F21" i="69"/>
  <c r="M14" i="69" s="1"/>
  <c r="P15" i="69"/>
  <c r="J21" i="69"/>
  <c r="H14" i="68"/>
  <c r="H22" i="68" s="1"/>
  <c r="J17" i="68"/>
  <c r="H15" i="68"/>
  <c r="J15" i="68"/>
  <c r="H17" i="68"/>
  <c r="J18" i="68"/>
  <c r="H19" i="68"/>
  <c r="H18" i="68"/>
  <c r="H23" i="68"/>
  <c r="F15" i="68"/>
  <c r="F14" i="68"/>
  <c r="F17" i="68"/>
  <c r="J14" i="68"/>
  <c r="J19" i="68"/>
  <c r="H21" i="68" l="1"/>
  <c r="N19" i="68" s="1"/>
  <c r="AF96" i="69"/>
  <c r="BH67" i="69"/>
  <c r="AF67" i="69"/>
  <c r="AQ67" i="69"/>
  <c r="AQ110" i="69"/>
  <c r="BH110" i="69"/>
  <c r="AQ116" i="69"/>
  <c r="BH116" i="69"/>
  <c r="AF62" i="69"/>
  <c r="AF84" i="69"/>
  <c r="BH137" i="69"/>
  <c r="AQ137" i="69"/>
  <c r="AF137" i="69"/>
  <c r="M18" i="69"/>
  <c r="O18" i="69" s="1"/>
  <c r="AF64" i="69"/>
  <c r="AQ64" i="69"/>
  <c r="BH64" i="69"/>
  <c r="AP36" i="69"/>
  <c r="BH36" i="69"/>
  <c r="AF36" i="69"/>
  <c r="AQ36" i="69"/>
  <c r="AQ104" i="69"/>
  <c r="BH104" i="69"/>
  <c r="BH33" i="69"/>
  <c r="AQ33" i="69"/>
  <c r="AQ45" i="69"/>
  <c r="AP45" i="69"/>
  <c r="BH45" i="69"/>
  <c r="AF45" i="69"/>
  <c r="AF109" i="69"/>
  <c r="BH125" i="69"/>
  <c r="AQ125" i="69"/>
  <c r="AF139" i="69"/>
  <c r="AP42" i="69"/>
  <c r="BH42" i="69"/>
  <c r="AQ42" i="69"/>
  <c r="BH51" i="69"/>
  <c r="AQ51" i="69"/>
  <c r="BH101" i="69"/>
  <c r="AF101" i="69"/>
  <c r="AQ101" i="69"/>
  <c r="M17" i="69"/>
  <c r="AQ29" i="69"/>
  <c r="BH29" i="69"/>
  <c r="BH73" i="69"/>
  <c r="AQ73" i="69"/>
  <c r="BH107" i="69"/>
  <c r="AQ107" i="69"/>
  <c r="AF107" i="69"/>
  <c r="AF82" i="69"/>
  <c r="AQ82" i="69"/>
  <c r="BH82" i="69"/>
  <c r="AF108" i="69"/>
  <c r="AF50" i="69"/>
  <c r="BH61" i="69"/>
  <c r="AQ61" i="69"/>
  <c r="AF95" i="69"/>
  <c r="AF127" i="69"/>
  <c r="AF78" i="69"/>
  <c r="AP39" i="69"/>
  <c r="BH39" i="69"/>
  <c r="AF39" i="69"/>
  <c r="AQ39" i="69"/>
  <c r="AF102" i="69"/>
  <c r="AQ48" i="69"/>
  <c r="AP48" i="69"/>
  <c r="BH48" i="69"/>
  <c r="BH79" i="69"/>
  <c r="AQ79" i="69"/>
  <c r="BH97" i="69"/>
  <c r="AQ97" i="69"/>
  <c r="BH113" i="69"/>
  <c r="AQ113" i="69"/>
  <c r="AF113" i="69"/>
  <c r="BH88" i="69"/>
  <c r="AS88" i="69"/>
  <c r="AQ88" i="69"/>
  <c r="AF91" i="69"/>
  <c r="BH91" i="69"/>
  <c r="AR91" i="69"/>
  <c r="AQ91" i="69"/>
  <c r="AF76" i="69"/>
  <c r="AQ76" i="69"/>
  <c r="BH76" i="69"/>
  <c r="AQ128" i="69"/>
  <c r="BH128" i="69"/>
  <c r="AF41" i="69"/>
  <c r="AF81" i="69"/>
  <c r="AF115" i="69"/>
  <c r="AQ131" i="69"/>
  <c r="BH131" i="69"/>
  <c r="AS131" i="69"/>
  <c r="O17" i="69"/>
  <c r="AD141" i="69"/>
  <c r="AF141" i="69" s="1"/>
  <c r="AD137" i="69"/>
  <c r="AD132" i="69"/>
  <c r="AF132" i="69" s="1"/>
  <c r="AD123" i="69"/>
  <c r="AF123" i="69" s="1"/>
  <c r="AD119" i="69"/>
  <c r="AD109" i="69"/>
  <c r="AD98" i="69"/>
  <c r="AF98" i="69" s="1"/>
  <c r="AD96" i="69"/>
  <c r="AD88" i="69"/>
  <c r="AF88" i="69" s="1"/>
  <c r="AD78" i="69"/>
  <c r="AD68" i="69"/>
  <c r="AF68" i="69" s="1"/>
  <c r="AD64" i="69"/>
  <c r="AD54" i="69"/>
  <c r="AD140" i="69"/>
  <c r="AD126" i="69"/>
  <c r="AD122" i="69"/>
  <c r="AD112" i="69"/>
  <c r="AF112" i="69" s="1"/>
  <c r="AD102" i="69"/>
  <c r="AD90" i="69"/>
  <c r="AF90" i="69" s="1"/>
  <c r="AD81" i="69"/>
  <c r="AD71" i="69"/>
  <c r="AF71" i="69" s="1"/>
  <c r="AD67" i="69"/>
  <c r="AD50" i="69"/>
  <c r="AD46" i="69"/>
  <c r="AF46" i="69" s="1"/>
  <c r="AD134" i="69"/>
  <c r="AF134" i="69" s="1"/>
  <c r="AD129" i="69"/>
  <c r="AF129" i="69" s="1"/>
  <c r="AD125" i="69"/>
  <c r="AD115" i="69"/>
  <c r="AD105" i="69"/>
  <c r="AF105" i="69" s="1"/>
  <c r="AD101" i="69"/>
  <c r="AD92" i="69"/>
  <c r="AF92" i="69" s="1"/>
  <c r="AD84" i="69"/>
  <c r="AD74" i="69"/>
  <c r="AD70" i="69"/>
  <c r="AD60" i="69"/>
  <c r="AF60" i="69" s="1"/>
  <c r="AD57" i="69"/>
  <c r="AF57" i="69" s="1"/>
  <c r="AD48" i="69"/>
  <c r="AF48" i="69" s="1"/>
  <c r="AD41" i="69"/>
  <c r="AD38" i="69"/>
  <c r="AF38" i="69" s="1"/>
  <c r="AD35" i="69"/>
  <c r="AF35" i="69" s="1"/>
  <c r="AD33" i="69"/>
  <c r="AF33" i="69" s="1"/>
  <c r="AD30" i="69"/>
  <c r="AF30" i="69" s="1"/>
  <c r="AD28" i="69"/>
  <c r="AF28" i="69" s="1"/>
  <c r="AD26" i="69"/>
  <c r="AD136" i="69"/>
  <c r="AF136" i="69" s="1"/>
  <c r="AD128" i="69"/>
  <c r="AD118" i="69"/>
  <c r="AF118" i="69" s="1"/>
  <c r="AD108" i="69"/>
  <c r="AD104" i="69"/>
  <c r="AD95" i="69"/>
  <c r="AD87" i="69"/>
  <c r="AD77" i="69"/>
  <c r="AF77" i="69" s="1"/>
  <c r="AD73" i="69"/>
  <c r="AD63" i="69"/>
  <c r="AF63" i="69" s="1"/>
  <c r="AD44" i="69"/>
  <c r="AF44" i="69" s="1"/>
  <c r="AD139" i="69"/>
  <c r="AD131" i="69"/>
  <c r="AF131" i="69" s="1"/>
  <c r="AD121" i="69"/>
  <c r="AD111" i="69"/>
  <c r="AF111" i="69" s="1"/>
  <c r="AD107" i="69"/>
  <c r="AD94" i="69"/>
  <c r="AD89" i="69"/>
  <c r="AF89" i="69" s="1"/>
  <c r="AD80" i="69"/>
  <c r="AD76" i="69"/>
  <c r="AD66" i="69"/>
  <c r="AF66" i="69" s="1"/>
  <c r="AD53" i="69"/>
  <c r="AF53" i="69" s="1"/>
  <c r="AD49" i="69"/>
  <c r="AF49" i="69" s="1"/>
  <c r="AD133" i="69"/>
  <c r="AF133" i="69" s="1"/>
  <c r="AD124" i="69"/>
  <c r="AF124" i="69" s="1"/>
  <c r="AD114" i="69"/>
  <c r="AD110" i="69"/>
  <c r="AD100" i="69"/>
  <c r="AF100" i="69" s="1"/>
  <c r="AD97" i="69"/>
  <c r="AD83" i="69"/>
  <c r="AD79" i="69"/>
  <c r="AF79" i="69" s="1"/>
  <c r="AD69" i="69"/>
  <c r="AD59" i="69"/>
  <c r="AF59" i="69" s="1"/>
  <c r="AD51" i="69"/>
  <c r="AD135" i="69"/>
  <c r="AF135" i="69" s="1"/>
  <c r="AD127" i="69"/>
  <c r="AD117" i="69"/>
  <c r="AF117" i="69" s="1"/>
  <c r="AD113" i="69"/>
  <c r="AD103" i="69"/>
  <c r="AD91" i="69"/>
  <c r="AD86" i="69"/>
  <c r="AF86" i="69" s="1"/>
  <c r="AD82" i="69"/>
  <c r="AD72" i="69"/>
  <c r="AF72" i="69" s="1"/>
  <c r="AD62" i="69"/>
  <c r="AD55" i="69"/>
  <c r="AD47" i="69"/>
  <c r="AF47" i="69" s="1"/>
  <c r="AD43" i="69"/>
  <c r="AF43" i="69" s="1"/>
  <c r="AD42" i="69"/>
  <c r="AF42" i="69" s="1"/>
  <c r="AD40" i="69"/>
  <c r="AF40" i="69" s="1"/>
  <c r="AD39" i="69"/>
  <c r="AD37" i="69"/>
  <c r="AF37" i="69" s="1"/>
  <c r="AD36" i="69"/>
  <c r="AD34" i="69"/>
  <c r="AF34" i="69" s="1"/>
  <c r="AD32" i="69"/>
  <c r="AD29" i="69"/>
  <c r="AD27" i="69"/>
  <c r="AD25" i="69"/>
  <c r="AF25" i="69" s="1"/>
  <c r="AD138" i="69"/>
  <c r="AF138" i="69" s="1"/>
  <c r="AD130" i="69"/>
  <c r="AF130" i="69" s="1"/>
  <c r="AD120" i="69"/>
  <c r="AF120" i="69" s="1"/>
  <c r="AD116" i="69"/>
  <c r="AF116" i="69" s="1"/>
  <c r="AD106" i="69"/>
  <c r="AD93" i="69"/>
  <c r="AF93" i="69" s="1"/>
  <c r="AD85" i="69"/>
  <c r="AD75" i="69"/>
  <c r="AF75" i="69" s="1"/>
  <c r="AD65" i="69"/>
  <c r="AF65" i="69" s="1"/>
  <c r="AD61" i="69"/>
  <c r="AF61" i="69" s="1"/>
  <c r="AD58" i="69"/>
  <c r="AD52" i="69"/>
  <c r="AF52" i="69" s="1"/>
  <c r="AD45" i="69"/>
  <c r="M15" i="69"/>
  <c r="O15" i="69" s="1"/>
  <c r="M19" i="69"/>
  <c r="M16" i="69"/>
  <c r="O16" i="69" s="1"/>
  <c r="AF27" i="69"/>
  <c r="AF80" i="69"/>
  <c r="AF122" i="69"/>
  <c r="AQ122" i="69"/>
  <c r="BH122" i="69"/>
  <c r="AF83" i="69"/>
  <c r="O19" i="69"/>
  <c r="AQ58" i="69"/>
  <c r="AF58" i="69"/>
  <c r="BH58" i="69"/>
  <c r="AF26" i="69"/>
  <c r="BH26" i="69"/>
  <c r="AQ26" i="69"/>
  <c r="AF70" i="69"/>
  <c r="AQ70" i="69"/>
  <c r="BH70" i="69"/>
  <c r="AF126" i="69"/>
  <c r="AF69" i="69"/>
  <c r="BH85" i="69"/>
  <c r="AQ85" i="69"/>
  <c r="AF85" i="69"/>
  <c r="AF103" i="69"/>
  <c r="BH119" i="69"/>
  <c r="AQ119" i="69"/>
  <c r="AQ134" i="69"/>
  <c r="BH134" i="69"/>
  <c r="AR134" i="69"/>
  <c r="AG141" i="69"/>
  <c r="AG134" i="69"/>
  <c r="AG129" i="69"/>
  <c r="AG125" i="69"/>
  <c r="AG115" i="69"/>
  <c r="AG105" i="69"/>
  <c r="AG101" i="69"/>
  <c r="AG92" i="69"/>
  <c r="AG84" i="69"/>
  <c r="AG74" i="69"/>
  <c r="AG70" i="69"/>
  <c r="AG60" i="69"/>
  <c r="AG57" i="69"/>
  <c r="AG48" i="69"/>
  <c r="AG44" i="69"/>
  <c r="AG136" i="69"/>
  <c r="AG128" i="69"/>
  <c r="AG118" i="69"/>
  <c r="AG108" i="69"/>
  <c r="AG104" i="69"/>
  <c r="AG95" i="69"/>
  <c r="AG87" i="69"/>
  <c r="AG77" i="69"/>
  <c r="AG73" i="69"/>
  <c r="AG63" i="69"/>
  <c r="AG53" i="69"/>
  <c r="AG139" i="69"/>
  <c r="AG131" i="69"/>
  <c r="AG121" i="69"/>
  <c r="AG111" i="69"/>
  <c r="AG107" i="69"/>
  <c r="AG94" i="69"/>
  <c r="AG89" i="69"/>
  <c r="AG80" i="69"/>
  <c r="AG76" i="69"/>
  <c r="AG66" i="69"/>
  <c r="AG49" i="69"/>
  <c r="AG133" i="69"/>
  <c r="AG124" i="69"/>
  <c r="AG114" i="69"/>
  <c r="AG110" i="69"/>
  <c r="AG100" i="69"/>
  <c r="AG97" i="69"/>
  <c r="AG83" i="69"/>
  <c r="AG79" i="69"/>
  <c r="AG69" i="69"/>
  <c r="AG59" i="69"/>
  <c r="AG55" i="69"/>
  <c r="AG51" i="69"/>
  <c r="AG47" i="69"/>
  <c r="AG42" i="69"/>
  <c r="AG40" i="69"/>
  <c r="AG39" i="69"/>
  <c r="AG37" i="69"/>
  <c r="AG36" i="69"/>
  <c r="AG34" i="69"/>
  <c r="AG32" i="69"/>
  <c r="AG29" i="69"/>
  <c r="AG27" i="69"/>
  <c r="AG25" i="69"/>
  <c r="AG135" i="69"/>
  <c r="AG127" i="69"/>
  <c r="AG117" i="69"/>
  <c r="AG113" i="69"/>
  <c r="AG103" i="69"/>
  <c r="AG91" i="69"/>
  <c r="AG86" i="69"/>
  <c r="AG82" i="69"/>
  <c r="AG72" i="69"/>
  <c r="AG62" i="69"/>
  <c r="AG58" i="69"/>
  <c r="AG43" i="69"/>
  <c r="AG138" i="69"/>
  <c r="AG130" i="69"/>
  <c r="AG120" i="69"/>
  <c r="AG116" i="69"/>
  <c r="AG106" i="69"/>
  <c r="AG93" i="69"/>
  <c r="AG85" i="69"/>
  <c r="AG75" i="69"/>
  <c r="AG65" i="69"/>
  <c r="AG61" i="69"/>
  <c r="AG52" i="69"/>
  <c r="AG45" i="69"/>
  <c r="AG137" i="69"/>
  <c r="AG132" i="69"/>
  <c r="AG123" i="69"/>
  <c r="AG119" i="69"/>
  <c r="AG109" i="69"/>
  <c r="AG98" i="69"/>
  <c r="AG96" i="69"/>
  <c r="AG88" i="69"/>
  <c r="AG78" i="69"/>
  <c r="AG68" i="69"/>
  <c r="AG64" i="69"/>
  <c r="AG54" i="69"/>
  <c r="AG50" i="69"/>
  <c r="AG140" i="69"/>
  <c r="AG126" i="69"/>
  <c r="AG122" i="69"/>
  <c r="AG112" i="69"/>
  <c r="AG102" i="69"/>
  <c r="AG90" i="69"/>
  <c r="AG81" i="69"/>
  <c r="AG71" i="69"/>
  <c r="AG67" i="69"/>
  <c r="AG46" i="69"/>
  <c r="AG41" i="69"/>
  <c r="AG38" i="69"/>
  <c r="AG35" i="69"/>
  <c r="AG33" i="69"/>
  <c r="AG30" i="69"/>
  <c r="AG28" i="69"/>
  <c r="AG26" i="69"/>
  <c r="P14" i="69"/>
  <c r="P17" i="69"/>
  <c r="P16" i="69"/>
  <c r="O14" i="69"/>
  <c r="AF106" i="69"/>
  <c r="AF32" i="69"/>
  <c r="AF55" i="69"/>
  <c r="AF114" i="69"/>
  <c r="AF94" i="69"/>
  <c r="AQ94" i="69"/>
  <c r="BH94" i="69"/>
  <c r="AF74" i="69"/>
  <c r="AF140" i="69"/>
  <c r="BH140" i="69"/>
  <c r="AQ140" i="69"/>
  <c r="BH54" i="69"/>
  <c r="AQ54" i="69"/>
  <c r="AF54" i="69"/>
  <c r="AF87" i="69"/>
  <c r="AF121" i="69"/>
  <c r="P19" i="69"/>
  <c r="AE131" i="68"/>
  <c r="AE127" i="68"/>
  <c r="AE125" i="68"/>
  <c r="AE111" i="68"/>
  <c r="AE109" i="68"/>
  <c r="AE103" i="68"/>
  <c r="AE100" i="68"/>
  <c r="AE99" i="68"/>
  <c r="AE85" i="68"/>
  <c r="AE83" i="68"/>
  <c r="AE81" i="68"/>
  <c r="AE77" i="68"/>
  <c r="AE75" i="68"/>
  <c r="AE69" i="68"/>
  <c r="AE67" i="68"/>
  <c r="AE65" i="68"/>
  <c r="AE61" i="68"/>
  <c r="AE59" i="68"/>
  <c r="AE49" i="68"/>
  <c r="AE48" i="68"/>
  <c r="AE46" i="68"/>
  <c r="AE43" i="68"/>
  <c r="AE126" i="68"/>
  <c r="AE62" i="68"/>
  <c r="AE47" i="68"/>
  <c r="AE118" i="68"/>
  <c r="AE82" i="68"/>
  <c r="AE35" i="68"/>
  <c r="AE26" i="68"/>
  <c r="AE112" i="68"/>
  <c r="AE86" i="68"/>
  <c r="AE106" i="68"/>
  <c r="AE98" i="68"/>
  <c r="AE70" i="68"/>
  <c r="AE122" i="68"/>
  <c r="AE84" i="68"/>
  <c r="AE74" i="68"/>
  <c r="AE64" i="68"/>
  <c r="AE78" i="68"/>
  <c r="AE66" i="68"/>
  <c r="AE42" i="68"/>
  <c r="AE37" i="68"/>
  <c r="AE124" i="68"/>
  <c r="AE68" i="68"/>
  <c r="AE110" i="68"/>
  <c r="AE60" i="68"/>
  <c r="AE36" i="68"/>
  <c r="N16" i="68"/>
  <c r="AE40" i="68"/>
  <c r="AE120" i="68"/>
  <c r="N18" i="68"/>
  <c r="F23" i="68"/>
  <c r="F22" i="68"/>
  <c r="F21" i="68"/>
  <c r="M15" i="68" s="1"/>
  <c r="N17" i="68"/>
  <c r="J22" i="68"/>
  <c r="J21" i="68"/>
  <c r="J23" i="68"/>
  <c r="N14" i="68"/>
  <c r="AE141" i="68" l="1"/>
  <c r="AE115" i="68"/>
  <c r="AE117" i="68"/>
  <c r="AE119" i="68"/>
  <c r="P14" i="68"/>
  <c r="AE88" i="68"/>
  <c r="N15" i="68"/>
  <c r="O15" i="68" s="1"/>
  <c r="AE104" i="68"/>
  <c r="BH103" i="68" s="1"/>
  <c r="AE44" i="68"/>
  <c r="AE38" i="68"/>
  <c r="AE72" i="68"/>
  <c r="AE54" i="68"/>
  <c r="AE71" i="68"/>
  <c r="AE87" i="68"/>
  <c r="AE105" i="68"/>
  <c r="AE121" i="68"/>
  <c r="AQ121" i="68" s="1"/>
  <c r="AE142" i="68"/>
  <c r="AE130" i="68"/>
  <c r="AE39" i="68"/>
  <c r="AQ39" i="68" s="1"/>
  <c r="AE114" i="68"/>
  <c r="AE128" i="68"/>
  <c r="AE76" i="68"/>
  <c r="AE41" i="68"/>
  <c r="AE116" i="68"/>
  <c r="BH115" i="68" s="1"/>
  <c r="AE55" i="68"/>
  <c r="AE73" i="68"/>
  <c r="AE107" i="68"/>
  <c r="AQ106" i="68" s="1"/>
  <c r="AE123" i="68"/>
  <c r="AE143" i="68"/>
  <c r="AE25" i="68"/>
  <c r="AE27" i="68"/>
  <c r="AQ26" i="68" s="1"/>
  <c r="AE53" i="68"/>
  <c r="AE80" i="68"/>
  <c r="AE102" i="68"/>
  <c r="AE108" i="68"/>
  <c r="AE45" i="68"/>
  <c r="BH45" i="68" s="1"/>
  <c r="AE63" i="68"/>
  <c r="BH63" i="68" s="1"/>
  <c r="AE79" i="68"/>
  <c r="AE113" i="68"/>
  <c r="AQ112" i="68" s="1"/>
  <c r="AE129" i="68"/>
  <c r="M17" i="68"/>
  <c r="BI42" i="69"/>
  <c r="AW42" i="69"/>
  <c r="AV42" i="69"/>
  <c r="AW79" i="69"/>
  <c r="BI79" i="69"/>
  <c r="BI116" i="69"/>
  <c r="AW116" i="69"/>
  <c r="BI131" i="69"/>
  <c r="AY131" i="69"/>
  <c r="AW131" i="69"/>
  <c r="BI33" i="69"/>
  <c r="AW33" i="69"/>
  <c r="BI134" i="69"/>
  <c r="AW134" i="69"/>
  <c r="AY88" i="69"/>
  <c r="AW88" i="69"/>
  <c r="BI88" i="69"/>
  <c r="AW61" i="69"/>
  <c r="BI61" i="69"/>
  <c r="AW48" i="69"/>
  <c r="AV48" i="69"/>
  <c r="BI48" i="69"/>
  <c r="BJ137" i="69"/>
  <c r="BC137" i="69"/>
  <c r="BC42" i="69"/>
  <c r="BB42" i="69"/>
  <c r="BJ42" i="69"/>
  <c r="BJ76" i="69"/>
  <c r="BC76" i="69"/>
  <c r="BI76" i="69"/>
  <c r="AW76" i="69"/>
  <c r="BC26" i="69"/>
  <c r="BJ26" i="69"/>
  <c r="BJ67" i="69"/>
  <c r="BC67" i="69"/>
  <c r="BJ140" i="69"/>
  <c r="BC140" i="69"/>
  <c r="BC61" i="69"/>
  <c r="BJ61" i="69"/>
  <c r="BC91" i="69"/>
  <c r="BJ91" i="69"/>
  <c r="BD91" i="69"/>
  <c r="BJ29" i="69"/>
  <c r="BC29" i="69"/>
  <c r="BD134" i="69"/>
  <c r="BC134" i="69"/>
  <c r="BJ134" i="69"/>
  <c r="BI58" i="69"/>
  <c r="AW58" i="69"/>
  <c r="AK39" i="69"/>
  <c r="BG39" i="69"/>
  <c r="AJ39" i="69"/>
  <c r="BG82" i="69"/>
  <c r="AK82" i="69"/>
  <c r="AK51" i="69"/>
  <c r="BG51" i="69"/>
  <c r="AK128" i="69"/>
  <c r="BG128" i="69"/>
  <c r="BG101" i="69"/>
  <c r="AK101" i="69"/>
  <c r="BG67" i="69"/>
  <c r="AK67" i="69"/>
  <c r="AK140" i="69"/>
  <c r="BG140" i="69"/>
  <c r="BJ51" i="69"/>
  <c r="BC51" i="69"/>
  <c r="AK94" i="69"/>
  <c r="BG94" i="69"/>
  <c r="BC110" i="69"/>
  <c r="BJ110" i="69"/>
  <c r="BJ128" i="69"/>
  <c r="BC128" i="69"/>
  <c r="AK73" i="69"/>
  <c r="BG73" i="69"/>
  <c r="BG48" i="69"/>
  <c r="AK48" i="69"/>
  <c r="AJ48" i="69"/>
  <c r="BG54" i="69"/>
  <c r="AK54" i="69"/>
  <c r="BG119" i="69"/>
  <c r="AK119" i="69"/>
  <c r="AW101" i="69"/>
  <c r="BI101" i="69"/>
  <c r="BI36" i="69"/>
  <c r="AW36" i="69"/>
  <c r="AV36" i="69"/>
  <c r="AW137" i="69"/>
  <c r="BI137" i="69"/>
  <c r="BI140" i="69"/>
  <c r="AW140" i="69"/>
  <c r="BC54" i="69"/>
  <c r="BJ54" i="69"/>
  <c r="BJ119" i="69"/>
  <c r="BC119" i="69"/>
  <c r="BC113" i="69"/>
  <c r="BJ113" i="69"/>
  <c r="BJ94" i="69"/>
  <c r="BC94" i="69"/>
  <c r="BJ73" i="69"/>
  <c r="BC73" i="69"/>
  <c r="AW85" i="69"/>
  <c r="BI85" i="69"/>
  <c r="BI70" i="69"/>
  <c r="AW70" i="69"/>
  <c r="BG85" i="69"/>
  <c r="AK85" i="69"/>
  <c r="AK42" i="69"/>
  <c r="BG42" i="69"/>
  <c r="AJ42" i="69"/>
  <c r="AL91" i="69"/>
  <c r="AK91" i="69"/>
  <c r="BG91" i="69"/>
  <c r="AK107" i="69"/>
  <c r="BG107" i="69"/>
  <c r="BG26" i="69"/>
  <c r="AK26" i="69"/>
  <c r="BG64" i="69"/>
  <c r="AK64" i="69"/>
  <c r="BC58" i="69"/>
  <c r="BJ58" i="69"/>
  <c r="BC36" i="69"/>
  <c r="BB36" i="69"/>
  <c r="BJ36" i="69"/>
  <c r="BJ101" i="69"/>
  <c r="BC101" i="69"/>
  <c r="AK29" i="69"/>
  <c r="BG29" i="69"/>
  <c r="BG125" i="69"/>
  <c r="AK125" i="69"/>
  <c r="AW113" i="69"/>
  <c r="BI113" i="69"/>
  <c r="AF73" i="69"/>
  <c r="AW45" i="69"/>
  <c r="AV45" i="69"/>
  <c r="BI45" i="69"/>
  <c r="AW67" i="69"/>
  <c r="BI67" i="69"/>
  <c r="BC33" i="69"/>
  <c r="BJ33" i="69"/>
  <c r="BJ64" i="69"/>
  <c r="BC64" i="69"/>
  <c r="BC85" i="69"/>
  <c r="BJ85" i="69"/>
  <c r="BJ107" i="69"/>
  <c r="BC107" i="69"/>
  <c r="AK79" i="69"/>
  <c r="BG79" i="69"/>
  <c r="AW91" i="69"/>
  <c r="BI91" i="69"/>
  <c r="AX91" i="69"/>
  <c r="BI82" i="69"/>
  <c r="AW82" i="69"/>
  <c r="BC48" i="69"/>
  <c r="BB48" i="69"/>
  <c r="BJ48" i="69"/>
  <c r="AK45" i="69"/>
  <c r="AJ45" i="69"/>
  <c r="BG45" i="69"/>
  <c r="BG113" i="69"/>
  <c r="AK113" i="69"/>
  <c r="BG70" i="69"/>
  <c r="AK70" i="69"/>
  <c r="BG137" i="69"/>
  <c r="AK137" i="69"/>
  <c r="AF128" i="69"/>
  <c r="AF29" i="69"/>
  <c r="AF51" i="69"/>
  <c r="BG116" i="69"/>
  <c r="AK116" i="69"/>
  <c r="AK97" i="69"/>
  <c r="BG97" i="69"/>
  <c r="AM131" i="69"/>
  <c r="AK131" i="69"/>
  <c r="BG131" i="69"/>
  <c r="BG33" i="69"/>
  <c r="AK33" i="69"/>
  <c r="BC79" i="69"/>
  <c r="BJ79" i="69"/>
  <c r="BI26" i="69"/>
  <c r="AW26" i="69"/>
  <c r="AK104" i="69"/>
  <c r="BG104" i="69"/>
  <c r="BG134" i="69"/>
  <c r="AL134" i="69"/>
  <c r="AK134" i="69"/>
  <c r="AM88" i="69"/>
  <c r="AK88" i="69"/>
  <c r="BG88" i="69"/>
  <c r="AF125" i="69"/>
  <c r="AF104" i="69"/>
  <c r="BJ122" i="69"/>
  <c r="BC122" i="69"/>
  <c r="BC88" i="69"/>
  <c r="BE88" i="69"/>
  <c r="BJ88" i="69"/>
  <c r="BJ45" i="69"/>
  <c r="BC45" i="69"/>
  <c r="BB45" i="69"/>
  <c r="BC116" i="69"/>
  <c r="BJ116" i="69"/>
  <c r="BC82" i="69"/>
  <c r="BJ82" i="69"/>
  <c r="BJ131" i="69"/>
  <c r="BE131" i="69"/>
  <c r="BC131" i="69"/>
  <c r="BJ104" i="69"/>
  <c r="BC104" i="69"/>
  <c r="BJ125" i="69"/>
  <c r="BC125" i="69"/>
  <c r="AF119" i="69"/>
  <c r="BI122" i="69"/>
  <c r="AW122" i="69"/>
  <c r="BG58" i="69"/>
  <c r="AK58" i="69"/>
  <c r="AK36" i="69"/>
  <c r="BG36" i="69"/>
  <c r="AJ36" i="69"/>
  <c r="AK76" i="69"/>
  <c r="BG76" i="69"/>
  <c r="BG122" i="69"/>
  <c r="AK122" i="69"/>
  <c r="BI54" i="69"/>
  <c r="AW54" i="69"/>
  <c r="BC39" i="69"/>
  <c r="BB39" i="69"/>
  <c r="BJ39" i="69"/>
  <c r="BI94" i="69"/>
  <c r="AW94" i="69"/>
  <c r="BJ97" i="69"/>
  <c r="BC97" i="69"/>
  <c r="BJ70" i="69"/>
  <c r="BC70" i="69"/>
  <c r="BG61" i="69"/>
  <c r="AK61" i="69"/>
  <c r="AK110" i="69"/>
  <c r="BG110" i="69"/>
  <c r="AF97" i="69"/>
  <c r="BI39" i="69"/>
  <c r="AW39" i="69"/>
  <c r="AV39" i="69"/>
  <c r="AW107" i="69"/>
  <c r="BI107" i="69"/>
  <c r="BI64" i="69"/>
  <c r="AW64" i="69"/>
  <c r="AF110" i="69"/>
  <c r="M14" i="68"/>
  <c r="O14" i="68" s="1"/>
  <c r="AQ66" i="68"/>
  <c r="BH66" i="68"/>
  <c r="BH106" i="68"/>
  <c r="BH75" i="68"/>
  <c r="AQ75" i="68"/>
  <c r="BH109" i="68"/>
  <c r="AQ109" i="68"/>
  <c r="AG143" i="68"/>
  <c r="AG131" i="68"/>
  <c r="AG124" i="68"/>
  <c r="AG114" i="68"/>
  <c r="AG104" i="68"/>
  <c r="AG103" i="68"/>
  <c r="AG88" i="68"/>
  <c r="AG87" i="68"/>
  <c r="AG77" i="68"/>
  <c r="AG67" i="68"/>
  <c r="AG60" i="68"/>
  <c r="AG123" i="68"/>
  <c r="AG113" i="68"/>
  <c r="AG106" i="68"/>
  <c r="AG98" i="68"/>
  <c r="AG80" i="68"/>
  <c r="AG70" i="68"/>
  <c r="AG69" i="68"/>
  <c r="AG59" i="68"/>
  <c r="AG48" i="68"/>
  <c r="AG64" i="68"/>
  <c r="AG141" i="68"/>
  <c r="AG128" i="68"/>
  <c r="AG127" i="68"/>
  <c r="AG117" i="68"/>
  <c r="AG107" i="68"/>
  <c r="AG84" i="68"/>
  <c r="AG74" i="68"/>
  <c r="AG63" i="68"/>
  <c r="AG55" i="68"/>
  <c r="AG53" i="68"/>
  <c r="AG122" i="68"/>
  <c r="AG121" i="68"/>
  <c r="AG111" i="68"/>
  <c r="AG100" i="68"/>
  <c r="AG85" i="68"/>
  <c r="AG78" i="68"/>
  <c r="AG68" i="68"/>
  <c r="AG42" i="68"/>
  <c r="AG40" i="68"/>
  <c r="AG39" i="68"/>
  <c r="AG37" i="68"/>
  <c r="AG36" i="68"/>
  <c r="AG27" i="68"/>
  <c r="AG25" i="68"/>
  <c r="AG126" i="68"/>
  <c r="AG116" i="68"/>
  <c r="AG115" i="68"/>
  <c r="AG105" i="68"/>
  <c r="AG79" i="68"/>
  <c r="AG72" i="68"/>
  <c r="AG62" i="68"/>
  <c r="AG47" i="68"/>
  <c r="AG43" i="68"/>
  <c r="AG130" i="68"/>
  <c r="AG120" i="68"/>
  <c r="AG110" i="68"/>
  <c r="AG109" i="68"/>
  <c r="AG83" i="68"/>
  <c r="AG73" i="68"/>
  <c r="AG71" i="68"/>
  <c r="AG119" i="68"/>
  <c r="AG112" i="68"/>
  <c r="AG86" i="68"/>
  <c r="AG108" i="68"/>
  <c r="AG82" i="68"/>
  <c r="AG35" i="68"/>
  <c r="AG81" i="68"/>
  <c r="AG38" i="68"/>
  <c r="AG125" i="68"/>
  <c r="AG118" i="68"/>
  <c r="AG99" i="68"/>
  <c r="AG65" i="68"/>
  <c r="AG54" i="68"/>
  <c r="AG44" i="68"/>
  <c r="AG66" i="68"/>
  <c r="AG142" i="68"/>
  <c r="AG102" i="68"/>
  <c r="AG76" i="68"/>
  <c r="AG46" i="68"/>
  <c r="AG41" i="68"/>
  <c r="AG49" i="68"/>
  <c r="AG75" i="68"/>
  <c r="AG129" i="68"/>
  <c r="AG61" i="68"/>
  <c r="AG45" i="68"/>
  <c r="AG26" i="68"/>
  <c r="P16" i="68"/>
  <c r="P18" i="68"/>
  <c r="P15" i="68"/>
  <c r="P17" i="68"/>
  <c r="BH39" i="68"/>
  <c r="AQ118" i="68"/>
  <c r="BH118" i="68"/>
  <c r="P19" i="68"/>
  <c r="BH36" i="68"/>
  <c r="AQ36" i="68"/>
  <c r="AP36" i="68"/>
  <c r="AQ78" i="68"/>
  <c r="BH78" i="68"/>
  <c r="AQ48" i="68"/>
  <c r="BH48" i="68"/>
  <c r="AP48" i="68"/>
  <c r="BH81" i="68"/>
  <c r="AQ81" i="68"/>
  <c r="AQ99" i="68"/>
  <c r="BH99" i="68"/>
  <c r="BH127" i="68"/>
  <c r="AQ127" i="68"/>
  <c r="AQ60" i="68"/>
  <c r="BH60" i="68"/>
  <c r="AQ124" i="68"/>
  <c r="BH124" i="68"/>
  <c r="AF124" i="68"/>
  <c r="AD143" i="68"/>
  <c r="AF143" i="68" s="1"/>
  <c r="AD142" i="68"/>
  <c r="AD130" i="68"/>
  <c r="AD128" i="68"/>
  <c r="AF128" i="68" s="1"/>
  <c r="AD126" i="68"/>
  <c r="AF126" i="68" s="1"/>
  <c r="AD124" i="68"/>
  <c r="AD122" i="68"/>
  <c r="AF122" i="68" s="1"/>
  <c r="AD120" i="68"/>
  <c r="AF120" i="68" s="1"/>
  <c r="AD118" i="68"/>
  <c r="AF118" i="68" s="1"/>
  <c r="AD116" i="68"/>
  <c r="AD114" i="68"/>
  <c r="AF114" i="68" s="1"/>
  <c r="AD112" i="68"/>
  <c r="AF112" i="68" s="1"/>
  <c r="AD110" i="68"/>
  <c r="AF110" i="68" s="1"/>
  <c r="AD108" i="68"/>
  <c r="AD106" i="68"/>
  <c r="AD104" i="68"/>
  <c r="AD102" i="68"/>
  <c r="AF102" i="68" s="1"/>
  <c r="AD98" i="68"/>
  <c r="AD88" i="68"/>
  <c r="AF88" i="68" s="1"/>
  <c r="AD86" i="68"/>
  <c r="AF86" i="68" s="1"/>
  <c r="AD84" i="68"/>
  <c r="AF84" i="68" s="1"/>
  <c r="AD82" i="68"/>
  <c r="AF82" i="68" s="1"/>
  <c r="AD80" i="68"/>
  <c r="AF80" i="68" s="1"/>
  <c r="AD78" i="68"/>
  <c r="AD76" i="68"/>
  <c r="AF76" i="68" s="1"/>
  <c r="AD74" i="68"/>
  <c r="AF74" i="68" s="1"/>
  <c r="AD72" i="68"/>
  <c r="AD70" i="68"/>
  <c r="AF70" i="68" s="1"/>
  <c r="AD68" i="68"/>
  <c r="AF68" i="68" s="1"/>
  <c r="AD66" i="68"/>
  <c r="AF66" i="68" s="1"/>
  <c r="AD64" i="68"/>
  <c r="AD62" i="68"/>
  <c r="AF62" i="68" s="1"/>
  <c r="AD60" i="68"/>
  <c r="AF60" i="68" s="1"/>
  <c r="AD53" i="68"/>
  <c r="AD47" i="68"/>
  <c r="AF47" i="68" s="1"/>
  <c r="AD109" i="68"/>
  <c r="AD83" i="68"/>
  <c r="AF83" i="68" s="1"/>
  <c r="AD73" i="68"/>
  <c r="AD43" i="68"/>
  <c r="AF43" i="68" s="1"/>
  <c r="AD129" i="68"/>
  <c r="AD119" i="68"/>
  <c r="AF119" i="68" s="1"/>
  <c r="AD75" i="68"/>
  <c r="AF75" i="68" s="1"/>
  <c r="AD65" i="68"/>
  <c r="AF65" i="68" s="1"/>
  <c r="AD54" i="68"/>
  <c r="AF54" i="68" s="1"/>
  <c r="AD46" i="68"/>
  <c r="AF46" i="68" s="1"/>
  <c r="AD41" i="68"/>
  <c r="AD38" i="68"/>
  <c r="AF38" i="68" s="1"/>
  <c r="AD123" i="68"/>
  <c r="AF123" i="68" s="1"/>
  <c r="AD113" i="68"/>
  <c r="AD69" i="68"/>
  <c r="AF69" i="68" s="1"/>
  <c r="AD59" i="68"/>
  <c r="AF59" i="68" s="1"/>
  <c r="AD141" i="68"/>
  <c r="AF141" i="68" s="1"/>
  <c r="AD127" i="68"/>
  <c r="AD117" i="68"/>
  <c r="AF117" i="68" s="1"/>
  <c r="AD107" i="68"/>
  <c r="AF107" i="68" s="1"/>
  <c r="AD63" i="68"/>
  <c r="AF63" i="68" s="1"/>
  <c r="AD48" i="68"/>
  <c r="AD44" i="68"/>
  <c r="AF44" i="68" s="1"/>
  <c r="AD121" i="68"/>
  <c r="AD111" i="68"/>
  <c r="AF111" i="68" s="1"/>
  <c r="AD100" i="68"/>
  <c r="AF100" i="68" s="1"/>
  <c r="AD85" i="68"/>
  <c r="AF85" i="68" s="1"/>
  <c r="AD55" i="68"/>
  <c r="AF55" i="68" s="1"/>
  <c r="AD115" i="68"/>
  <c r="AF115" i="68" s="1"/>
  <c r="AD105" i="68"/>
  <c r="AD79" i="68"/>
  <c r="AF79" i="68" s="1"/>
  <c r="AD71" i="68"/>
  <c r="AD45" i="68"/>
  <c r="AF45" i="68" s="1"/>
  <c r="AD67" i="68"/>
  <c r="AF67" i="68" s="1"/>
  <c r="AD39" i="68"/>
  <c r="AF39" i="68" s="1"/>
  <c r="AD81" i="68"/>
  <c r="AD35" i="68"/>
  <c r="AF35" i="68" s="1"/>
  <c r="AD103" i="68"/>
  <c r="AF103" i="68" s="1"/>
  <c r="AD77" i="68"/>
  <c r="AF77" i="68" s="1"/>
  <c r="AD42" i="68"/>
  <c r="AF42" i="68" s="1"/>
  <c r="AD37" i="68"/>
  <c r="AF37" i="68" s="1"/>
  <c r="AD27" i="68"/>
  <c r="AF27" i="68" s="1"/>
  <c r="AD26" i="68"/>
  <c r="AF26" i="68" s="1"/>
  <c r="AD87" i="68"/>
  <c r="AF87" i="68" s="1"/>
  <c r="AD125" i="68"/>
  <c r="AF125" i="68" s="1"/>
  <c r="AD99" i="68"/>
  <c r="AF99" i="68" s="1"/>
  <c r="AD131" i="68"/>
  <c r="AF131" i="68" s="1"/>
  <c r="AD36" i="68"/>
  <c r="AD25" i="68"/>
  <c r="AF25" i="68" s="1"/>
  <c r="AD49" i="68"/>
  <c r="AF49" i="68" s="1"/>
  <c r="AD40" i="68"/>
  <c r="AF40" i="68" s="1"/>
  <c r="AD61" i="68"/>
  <c r="AF61" i="68" s="1"/>
  <c r="M16" i="68"/>
  <c r="O16" i="68" s="1"/>
  <c r="M18" i="68"/>
  <c r="O18" i="68" s="1"/>
  <c r="M19" i="68"/>
  <c r="O19" i="68" s="1"/>
  <c r="AQ54" i="68"/>
  <c r="BH54" i="68"/>
  <c r="BH69" i="68"/>
  <c r="AQ69" i="68"/>
  <c r="AQ84" i="68"/>
  <c r="BH84" i="68"/>
  <c r="AQ45" i="68"/>
  <c r="AP45" i="68"/>
  <c r="O17" i="68"/>
  <c r="AF64" i="68"/>
  <c r="BH87" i="68"/>
  <c r="AQ87" i="68"/>
  <c r="BH121" i="68"/>
  <c r="BH142" i="68"/>
  <c r="AF142" i="68"/>
  <c r="AQ142" i="68"/>
  <c r="BH42" i="68"/>
  <c r="AQ42" i="68"/>
  <c r="AP42" i="68"/>
  <c r="AF98" i="68"/>
  <c r="AF73" i="68"/>
  <c r="AF121" i="68" l="1"/>
  <c r="BH112" i="68"/>
  <c r="AF53" i="68"/>
  <c r="AF116" i="68"/>
  <c r="AF113" i="68"/>
  <c r="AF104" i="68"/>
  <c r="AQ115" i="68"/>
  <c r="AQ103" i="68"/>
  <c r="BH26" i="68"/>
  <c r="AF41" i="68"/>
  <c r="BH130" i="68"/>
  <c r="AQ130" i="68"/>
  <c r="AF105" i="68"/>
  <c r="AF130" i="68"/>
  <c r="AW130" i="68" s="1"/>
  <c r="AQ72" i="68"/>
  <c r="AF72" i="68"/>
  <c r="BI72" i="68" s="1"/>
  <c r="AQ63" i="68"/>
  <c r="BH72" i="68"/>
  <c r="AP39" i="68"/>
  <c r="AF71" i="68"/>
  <c r="AF129" i="68"/>
  <c r="AF108" i="68"/>
  <c r="AW51" i="69"/>
  <c r="BI51" i="69"/>
  <c r="BI104" i="69"/>
  <c r="AW104" i="69"/>
  <c r="AW29" i="69"/>
  <c r="BI29" i="69"/>
  <c r="BI97" i="69"/>
  <c r="AW97" i="69"/>
  <c r="AW125" i="69"/>
  <c r="BI125" i="69"/>
  <c r="BI110" i="69"/>
  <c r="AW110" i="69"/>
  <c r="BI128" i="69"/>
  <c r="AW128" i="69"/>
  <c r="AX134" i="69"/>
  <c r="AW73" i="69"/>
  <c r="BI73" i="69"/>
  <c r="AW119" i="69"/>
  <c r="BI119" i="69"/>
  <c r="AW54" i="68"/>
  <c r="BI54" i="68"/>
  <c r="BI115" i="68"/>
  <c r="AW115" i="68"/>
  <c r="BI63" i="68"/>
  <c r="AW63" i="68"/>
  <c r="BI75" i="68"/>
  <c r="AW75" i="68"/>
  <c r="AW118" i="68"/>
  <c r="BI118" i="68"/>
  <c r="BI130" i="68"/>
  <c r="AK36" i="68"/>
  <c r="AJ36" i="68"/>
  <c r="BG36" i="68"/>
  <c r="AW142" i="68"/>
  <c r="BI142" i="68"/>
  <c r="BI121" i="68"/>
  <c r="AW121" i="68"/>
  <c r="AK121" i="68"/>
  <c r="BG121" i="68"/>
  <c r="BG106" i="68"/>
  <c r="AK106" i="68"/>
  <c r="BC115" i="68"/>
  <c r="BJ115" i="68"/>
  <c r="BC48" i="68"/>
  <c r="BB48" i="68"/>
  <c r="BJ48" i="68"/>
  <c r="BJ103" i="68"/>
  <c r="BC103" i="68"/>
  <c r="BG99" i="68"/>
  <c r="AK99" i="68"/>
  <c r="BG60" i="68"/>
  <c r="AK60" i="68"/>
  <c r="BG124" i="68"/>
  <c r="AK124" i="68"/>
  <c r="AK142" i="68"/>
  <c r="BG142" i="68"/>
  <c r="BJ127" i="68"/>
  <c r="BC127" i="68"/>
  <c r="AK81" i="68"/>
  <c r="BG81" i="68"/>
  <c r="AW39" i="68"/>
  <c r="BI39" i="68"/>
  <c r="AV39" i="68"/>
  <c r="AV42" i="68"/>
  <c r="AW42" i="68"/>
  <c r="BI42" i="68"/>
  <c r="AK42" i="68"/>
  <c r="BG42" i="68"/>
  <c r="AJ42" i="68"/>
  <c r="BG48" i="68"/>
  <c r="AJ48" i="68"/>
  <c r="AK48" i="68"/>
  <c r="BG54" i="68"/>
  <c r="AK54" i="68"/>
  <c r="BG78" i="68"/>
  <c r="AK78" i="68"/>
  <c r="AF78" i="68"/>
  <c r="BJ99" i="68"/>
  <c r="BC99" i="68"/>
  <c r="BJ78" i="68"/>
  <c r="BC78" i="68"/>
  <c r="BC69" i="68"/>
  <c r="BJ69" i="68"/>
  <c r="BJ60" i="68"/>
  <c r="BC60" i="68"/>
  <c r="AF106" i="68"/>
  <c r="AW45" i="68"/>
  <c r="BI45" i="68"/>
  <c r="AV45" i="68"/>
  <c r="AK127" i="68"/>
  <c r="BG127" i="68"/>
  <c r="BI69" i="68"/>
  <c r="AW69" i="68"/>
  <c r="AW112" i="68"/>
  <c r="BI112" i="68"/>
  <c r="AK87" i="68"/>
  <c r="BG87" i="68"/>
  <c r="AK115" i="68"/>
  <c r="BG115" i="68"/>
  <c r="AK63" i="68"/>
  <c r="BG63" i="68"/>
  <c r="BG112" i="68"/>
  <c r="AK112" i="68"/>
  <c r="AF48" i="68"/>
  <c r="BC142" i="68"/>
  <c r="BJ142" i="68"/>
  <c r="BJ118" i="68"/>
  <c r="BC118" i="68"/>
  <c r="BC109" i="68"/>
  <c r="BJ109" i="68"/>
  <c r="BC72" i="68"/>
  <c r="BJ72" i="68"/>
  <c r="BC36" i="68"/>
  <c r="BB36" i="68"/>
  <c r="BJ36" i="68"/>
  <c r="BC63" i="68"/>
  <c r="BJ63" i="68"/>
  <c r="BJ124" i="68"/>
  <c r="BC124" i="68"/>
  <c r="AW26" i="68"/>
  <c r="BI26" i="68"/>
  <c r="AW72" i="68"/>
  <c r="BI87" i="68"/>
  <c r="AW87" i="68"/>
  <c r="AW84" i="68"/>
  <c r="BI84" i="68"/>
  <c r="BI103" i="68"/>
  <c r="AW103" i="68"/>
  <c r="AK103" i="68"/>
  <c r="BG103" i="68"/>
  <c r="AK45" i="68"/>
  <c r="AJ45" i="68"/>
  <c r="BG45" i="68"/>
  <c r="AK69" i="68"/>
  <c r="BG69" i="68"/>
  <c r="AK75" i="68"/>
  <c r="BG75" i="68"/>
  <c r="AK109" i="68"/>
  <c r="BG109" i="68"/>
  <c r="BG66" i="68"/>
  <c r="AK66" i="68"/>
  <c r="BG130" i="68"/>
  <c r="AW124" i="68"/>
  <c r="BI124" i="68"/>
  <c r="AW99" i="68"/>
  <c r="BI99" i="68"/>
  <c r="BJ75" i="68"/>
  <c r="BC75" i="68"/>
  <c r="BC112" i="68"/>
  <c r="BJ112" i="68"/>
  <c r="BG84" i="68"/>
  <c r="AK84" i="68"/>
  <c r="AF127" i="68"/>
  <c r="BC66" i="68"/>
  <c r="BJ66" i="68"/>
  <c r="BC39" i="68"/>
  <c r="BB39" i="68"/>
  <c r="BJ39" i="68"/>
  <c r="BJ84" i="68"/>
  <c r="BC84" i="68"/>
  <c r="BJ87" i="68"/>
  <c r="BC87" i="68"/>
  <c r="AF109" i="68"/>
  <c r="BG118" i="68"/>
  <c r="AK118" i="68"/>
  <c r="BC26" i="68"/>
  <c r="BJ26" i="68"/>
  <c r="BC130" i="68"/>
  <c r="BJ130" i="68"/>
  <c r="AW66" i="68"/>
  <c r="BI66" i="68"/>
  <c r="BG26" i="68"/>
  <c r="AK26" i="68"/>
  <c r="AK39" i="68"/>
  <c r="BG39" i="68"/>
  <c r="AJ39" i="68"/>
  <c r="BG72" i="68"/>
  <c r="AK72" i="68"/>
  <c r="AW60" i="68"/>
  <c r="BI60" i="68"/>
  <c r="AF81" i="68"/>
  <c r="AF36" i="68"/>
  <c r="BC45" i="68"/>
  <c r="BJ45" i="68"/>
  <c r="BB45" i="68"/>
  <c r="BC54" i="68"/>
  <c r="BJ54" i="68"/>
  <c r="BJ81" i="68"/>
  <c r="BC81" i="68"/>
  <c r="BC42" i="68"/>
  <c r="BB42" i="68"/>
  <c r="BJ42" i="68"/>
  <c r="BJ121" i="68"/>
  <c r="BC121" i="68"/>
  <c r="BJ106" i="68"/>
  <c r="BC106" i="68"/>
  <c r="BI127" i="68" l="1"/>
  <c r="AW127" i="68"/>
  <c r="BI109" i="68"/>
  <c r="AW109" i="68"/>
  <c r="BI36" i="68"/>
  <c r="AW36" i="68"/>
  <c r="AV36" i="68"/>
  <c r="AW48" i="68"/>
  <c r="BI48" i="68"/>
  <c r="AV48" i="68"/>
  <c r="AW106" i="68"/>
  <c r="BI106" i="68"/>
  <c r="BI81" i="68"/>
  <c r="AW81" i="68"/>
  <c r="AW78" i="68"/>
  <c r="BI78" i="68"/>
</calcChain>
</file>

<file path=xl/sharedStrings.xml><?xml version="1.0" encoding="utf-8"?>
<sst xmlns="http://schemas.openxmlformats.org/spreadsheetml/2006/main" count="4835" uniqueCount="228">
  <si>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</si>
  <si>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</si>
  <si>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</si>
  <si>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</si>
  <si>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</si>
  <si>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</si>
  <si>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</si>
  <si>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</si>
  <si>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</si>
  <si>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</si>
  <si>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</si>
  <si>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</si>
  <si>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</si>
  <si>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</si>
  <si>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</si>
  <si>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</si>
  <si>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</si>
  <si>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</si>
  <si>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</si>
  <si>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</si>
  <si>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</si>
  <si>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</si>
  <si>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</si>
  <si>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</si>
  <si>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</si>
  <si>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</si>
  <si>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</si>
  <si>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</si>
  <si>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</si>
  <si>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</si>
  <si>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</si>
  <si>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</si>
  <si>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</si>
  <si>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</si>
  <si>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</si>
  <si>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</si>
  <si>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</si>
  <si>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</si>
  <si>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</si>
  <si>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</si>
  <si>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</si>
  <si>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</si>
  <si>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</si>
  <si>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</si>
  <si>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</si>
  <si>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</si>
  <si>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</si>
  <si>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</si>
  <si>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</si>
  <si>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</si>
  <si>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</si>
  <si>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</si>
  <si>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</si>
  <si>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</si>
  <si>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</si>
  <si>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</si>
  <si>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</si>
  <si>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</si>
  <si>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</si>
  <si>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</si>
  <si>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</si>
  <si>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</si>
  <si>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</si>
  <si>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</si>
  <si>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</si>
  <si>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</si>
  <si>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</si>
  <si>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</si>
  <si>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</si>
  <si>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</si>
  <si>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</si>
  <si>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Spiked tap as reference 100+1KHP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</si>
  <si>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</si>
  <si>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</si>
  <si>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</si>
  <si>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</si>
  <si>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</si>
  <si>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</si>
  <si>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</si>
  <si>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</si>
  <si>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</si>
  <si>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</si>
  <si>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</si>
  <si>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</si>
  <si>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</si>
  <si>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Rinse</t>
  </si>
  <si>
    <t>Type I Reagent Grade Water</t>
  </si>
  <si>
    <t>Flush</t>
  </si>
  <si>
    <t>ccr 14oct 6.0</t>
  </si>
  <si>
    <t>f50 24oct 6.2</t>
  </si>
  <si>
    <t>f50 03oct 1.6</t>
  </si>
  <si>
    <t>f50 11oct 8.0</t>
  </si>
  <si>
    <t>b50 11oct 3.0</t>
  </si>
  <si>
    <t>f50 03oct 6.2</t>
  </si>
  <si>
    <t>f50 17oct 3.8</t>
  </si>
  <si>
    <t>b50 01aug 6.0</t>
  </si>
  <si>
    <t>f50 03oct 0.1</t>
  </si>
  <si>
    <t>f50 11oct 5.0</t>
  </si>
  <si>
    <t>f50 26sep 6.2</t>
  </si>
  <si>
    <t>f50 17oct weir</t>
  </si>
  <si>
    <t>f50 26sep 8.0</t>
  </si>
  <si>
    <t>fcr 01aug 3.8</t>
  </si>
  <si>
    <t>f50 19sep 5.0</t>
  </si>
  <si>
    <t>c 14oct tct</t>
  </si>
  <si>
    <t>f50 19sep 3.8</t>
  </si>
  <si>
    <t>f50 13sep 1.6</t>
  </si>
  <si>
    <t>ccr 14oct 0.1</t>
  </si>
  <si>
    <t>f50 24oct 8.0</t>
  </si>
  <si>
    <t xml:space="preserve">continuing problems with bad replication in TIC </t>
  </si>
  <si>
    <t>08nov22 and 09nov22</t>
  </si>
  <si>
    <t>stopped and worked on instrument</t>
  </si>
  <si>
    <t>see log book</t>
  </si>
  <si>
    <t>poor replication</t>
  </si>
  <si>
    <t>out of range</t>
  </si>
  <si>
    <t>b50 19sep 6.0</t>
  </si>
  <si>
    <t>f50 24oct 1.6</t>
  </si>
  <si>
    <t>f50 19sep 9.0</t>
  </si>
  <si>
    <t>f50 03oct 8.0</t>
  </si>
  <si>
    <t>ccr 14oct 1.5</t>
  </si>
  <si>
    <t>f50 26sep weir</t>
  </si>
  <si>
    <t>f50 26sep 3.8</t>
  </si>
  <si>
    <t>f50 13sep 6.2</t>
  </si>
  <si>
    <t>b50 19sep 7.0</t>
  </si>
  <si>
    <t>f100 13sep weir</t>
  </si>
  <si>
    <t>b50 19sep 0.1</t>
  </si>
  <si>
    <t>f50 19sep 1.6</t>
  </si>
  <si>
    <t>f200 26sep wet</t>
  </si>
  <si>
    <t>c50 29sep 9.0</t>
  </si>
  <si>
    <t>c50 29sep 6.0</t>
  </si>
  <si>
    <t>f50 03oct 9.0</t>
  </si>
  <si>
    <t>f50 11oct 0.1</t>
  </si>
  <si>
    <t>b50 11oct 0.1</t>
  </si>
  <si>
    <t>f50 24oct 3.8</t>
  </si>
  <si>
    <t>f50 13sep 3.8</t>
  </si>
  <si>
    <t>TCpe</t>
  </si>
  <si>
    <t>rerunning samples from 09nov22 to assess replication</t>
  </si>
  <si>
    <t>because of low sample volume, reduced injections to 0.3 ml</t>
  </si>
  <si>
    <t>Delta TIC</t>
  </si>
  <si>
    <t>Only unflagged reps</t>
  </si>
  <si>
    <t>ONLY 3rd reps (the TIC signal in bad reps always goes monotonically upwards)</t>
  </si>
  <si>
    <t>Delta TOC</t>
  </si>
  <si>
    <t>mostly okay</t>
  </si>
  <si>
    <t>only problem is with old spiked tap water</t>
  </si>
  <si>
    <t>atypically high tic samples all 3 runs</t>
  </si>
  <si>
    <t>final run is not well replicated in second 2 runs (may be ran out of sample and had a bubble in syringe?</t>
  </si>
  <si>
    <t>1st rep shows carry over</t>
  </si>
  <si>
    <t>2nd two reps are consistent</t>
  </si>
  <si>
    <t>that vial is sucked dry!</t>
  </si>
  <si>
    <t>f50 19sep 0.1</t>
  </si>
  <si>
    <t>f17oct 0.1</t>
  </si>
  <si>
    <t>b50 24oct 0.1</t>
  </si>
  <si>
    <t>b50 11 oct 7.0</t>
  </si>
  <si>
    <t>f50 17oct 1.6</t>
  </si>
  <si>
    <t>f50 13sep 9.0</t>
  </si>
  <si>
    <t>f50 26sep 5.0</t>
  </si>
  <si>
    <t>ccr 14oct 15.0</t>
  </si>
  <si>
    <t>f50 13sep 8.0</t>
  </si>
  <si>
    <t>b50 05sep 0.1</t>
  </si>
  <si>
    <t>f50 26sep 1.6</t>
  </si>
  <si>
    <t>f50 26sep 9.0</t>
  </si>
  <si>
    <t>b50 24oct 7.0</t>
  </si>
  <si>
    <t>f50 11oct 3.8</t>
  </si>
  <si>
    <t>f50 11oct 1.6</t>
  </si>
  <si>
    <t>f50 19sep 6.2</t>
  </si>
  <si>
    <t>TICpe</t>
  </si>
  <si>
    <t>c?? 29sep smb</t>
  </si>
  <si>
    <t>b50 11oct 6.0</t>
  </si>
  <si>
    <t>f50 11oct 6.2</t>
  </si>
  <si>
    <t>f 03oct weir</t>
  </si>
  <si>
    <t>b50 01aug 3.0</t>
  </si>
  <si>
    <t>f50 17oct 6.2</t>
  </si>
  <si>
    <t>b50 19sep 3.0</t>
  </si>
  <si>
    <t>ccr 14oct ccs</t>
  </si>
  <si>
    <t>c50 29sep 0.1</t>
  </si>
  <si>
    <t>f50 17oct 9.0</t>
  </si>
  <si>
    <t>ccr 14oct smb</t>
  </si>
  <si>
    <t>c50 29sep 21.0</t>
  </si>
  <si>
    <t>b50 01aug 8.0</t>
  </si>
  <si>
    <t>f50 19sep 8.0</t>
  </si>
  <si>
    <t>b50 24oct 6.0</t>
  </si>
  <si>
    <t>b50 24oct 3.0</t>
  </si>
  <si>
    <t>f50 17oct 5.0</t>
  </si>
  <si>
    <t>f50 12oct wet</t>
  </si>
  <si>
    <t>f50 24oct 0.1</t>
  </si>
  <si>
    <t>ccr 14oct 9.0</t>
  </si>
  <si>
    <t>f50 03oct 5.0</t>
  </si>
  <si>
    <t>f50 18aug 5.0</t>
  </si>
  <si>
    <t>f50 13sep 0.1</t>
  </si>
  <si>
    <t>f50 24oct 9.0</t>
  </si>
  <si>
    <t>rerun</t>
  </si>
  <si>
    <t>b50 11oct 7.0</t>
  </si>
  <si>
    <t>ccr 29sep smb</t>
  </si>
  <si>
    <t>f100 03oct weir</t>
  </si>
  <si>
    <t>f100 17oct weir</t>
  </si>
  <si>
    <t>f50 01aug 3.8</t>
  </si>
  <si>
    <t>f100 26sep weir</t>
  </si>
  <si>
    <t>ccr 14oct tct</t>
  </si>
  <si>
    <t>f200 12oct wet</t>
  </si>
  <si>
    <t>f50 17oct 0.1</t>
  </si>
  <si>
    <t>Flagged</t>
  </si>
  <si>
    <t>unflagged</t>
  </si>
  <si>
    <t>TIC RPD for flagged vs unflagged replicates</t>
  </si>
  <si>
    <t>Means</t>
  </si>
  <si>
    <t>TCnp</t>
  </si>
  <si>
    <t>Do 14nov22 runs look reasonable compared to the near depth samples collected on the same day?</t>
  </si>
  <si>
    <t>Do unflagged reps look like their reruns?</t>
  </si>
  <si>
    <t>Yes.  See the plot in "compare".</t>
  </si>
  <si>
    <t>f50 26sep 0.1</t>
  </si>
  <si>
    <t>f50 17oct 8.0</t>
  </si>
  <si>
    <t>c50 29sep 15.0</t>
  </si>
  <si>
    <t>f50 13sep 5.0</t>
  </si>
  <si>
    <t>c50 29sep 1.5</t>
  </si>
  <si>
    <t>f50 24oct 5.0</t>
  </si>
  <si>
    <t>f50 05sep 5.0</t>
  </si>
  <si>
    <t>f50 11oct 9.0</t>
  </si>
  <si>
    <t>f50 03oct 3.8</t>
  </si>
  <si>
    <t>c 14oct22 tct diluted 10x</t>
  </si>
  <si>
    <t>f50 02oct 9.0</t>
  </si>
  <si>
    <t xml:space="preserve"> </t>
  </si>
  <si>
    <t>f 17oct 0.1</t>
  </si>
  <si>
    <t>f50 12oct wet  or 17oct?</t>
  </si>
  <si>
    <t xml:space="preserve">          rolling MDL</t>
  </si>
  <si>
    <t xml:space="preserve">          rolling LOQ</t>
  </si>
  <si>
    <t>TIC concentration in mg/L</t>
  </si>
  <si>
    <t>TC concentration in mg/L</t>
  </si>
  <si>
    <t>TOC concentration in mg/L</t>
  </si>
  <si>
    <t>TNb concentration in mg/L</t>
  </si>
  <si>
    <t>Probably need to rerun this one using NPOC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</si>
</sst>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d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15" fontId="0" fillId="0" borderId="0" xfId="0" applyNumberFormat="1"/>
    <xf numFmtId="14" fontId="0" fillId="33" borderId="0" xfId="0" applyNumberFormat="1" applyFill="1"/>
    <xf numFmtId="165" fontId="0" fillId="0" borderId="0" xfId="0" applyNumberFormat="1"/>
    <xf numFmtId="0" fontId="0" fillId="33" borderId="0" xfId="0" applyFill="1"/>
    <xf numFmtId="165" fontId="0" fillId="33" borderId="0" xfId="0" applyNumberFormat="1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Alignment="1">
      <alignment wrapTex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'08nov22'!$F$13:$F$19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1077</c:v>
                </c:pt>
                <c:pt idx="3">
                  <c:v>3665</c:v>
                </c:pt>
                <c:pt idx="4">
                  <c:v>5595.3950000000004</c:v>
                </c:pt>
                <c:pt idx="5">
                  <c:v>8549.1049999999996</c:v>
                </c:pt>
                <c:pt idx="6">
                  <c:v>11061.5</c:v>
                </c:pt>
              </c:numCache>
            </c:numRef>
          </c:xVal>
          <c:yVal>
            <c:numRef>
              <c:f>'08nov22'!$E$13:$E$19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3-43A2-BFDB-D6E9A7F0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'16nov22'!$F$13:$F$19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1488.7</c:v>
                </c:pt>
                <c:pt idx="3">
                  <c:v>4391.1000000000004</c:v>
                </c:pt>
                <c:pt idx="4">
                  <c:v>6488.018</c:v>
                </c:pt>
                <c:pt idx="5">
                  <c:v>9531.2819999999992</c:v>
                </c:pt>
                <c:pt idx="6">
                  <c:v>12363.1</c:v>
                </c:pt>
              </c:numCache>
            </c:numRef>
          </c:xVal>
          <c:yVal>
            <c:numRef>
              <c:f>'16nov22'!$E$13:$E$19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6-45F4-88F0-1858F953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'16nov22'!$H$13:$H$19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2290.6999999999998</c:v>
                </c:pt>
                <c:pt idx="3">
                  <c:v>8123.6</c:v>
                </c:pt>
                <c:pt idx="4">
                  <c:v>11935.352999999999</c:v>
                </c:pt>
                <c:pt idx="5">
                  <c:v>17653.947</c:v>
                </c:pt>
                <c:pt idx="6">
                  <c:v>23195.1</c:v>
                </c:pt>
              </c:numCache>
            </c:numRef>
          </c:xVal>
          <c:yVal>
            <c:numRef>
              <c:f>'16nov22'!$G$13:$G$19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3-47D4-88B3-8CA7D675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'16nov22'!$J$13:$J$19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1356.6</c:v>
                </c:pt>
                <c:pt idx="3">
                  <c:v>3973.8</c:v>
                </c:pt>
                <c:pt idx="4">
                  <c:v>6191.7889999999998</c:v>
                </c:pt>
                <c:pt idx="5">
                  <c:v>8263.9470000000001</c:v>
                </c:pt>
                <c:pt idx="6">
                  <c:v>11063.8</c:v>
                </c:pt>
              </c:numCache>
            </c:numRef>
          </c:xVal>
          <c:yVal>
            <c:numRef>
              <c:f>'16nov22'!$I$13:$I$19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1-4A03-BB7B-C3D006CC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'17nov22'!$F$13:$F$19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1277.2</c:v>
                </c:pt>
                <c:pt idx="3">
                  <c:v>4153.1000000000004</c:v>
                </c:pt>
                <c:pt idx="4">
                  <c:v>6327.0529999999999</c:v>
                </c:pt>
                <c:pt idx="5">
                  <c:v>9418.7469999999994</c:v>
                </c:pt>
                <c:pt idx="6">
                  <c:v>12916.6</c:v>
                </c:pt>
              </c:numCache>
            </c:numRef>
          </c:xVal>
          <c:yVal>
            <c:numRef>
              <c:f>'17nov22'!$E$13:$E$19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7-49E2-B7FD-F60EF6AC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'17nov22'!$H$13:$H$19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2318.6999999999998</c:v>
                </c:pt>
                <c:pt idx="3">
                  <c:v>7900.6</c:v>
                </c:pt>
                <c:pt idx="4">
                  <c:v>11872.958000000001</c:v>
                </c:pt>
                <c:pt idx="5">
                  <c:v>17714.842000000001</c:v>
                </c:pt>
                <c:pt idx="6">
                  <c:v>23203.599999999999</c:v>
                </c:pt>
              </c:numCache>
            </c:numRef>
          </c:xVal>
          <c:yVal>
            <c:numRef>
              <c:f>'17nov22'!$G$13:$G$19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6-4AA8-8D18-B2C70F78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'17nov22'!$J$13:$J$19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1186.3</c:v>
                </c:pt>
                <c:pt idx="3">
                  <c:v>3846.4</c:v>
                </c:pt>
                <c:pt idx="4">
                  <c:v>6144.067</c:v>
                </c:pt>
                <c:pt idx="5">
                  <c:v>8396.3420000000006</c:v>
                </c:pt>
                <c:pt idx="6">
                  <c:v>11230.4</c:v>
                </c:pt>
              </c:numCache>
            </c:numRef>
          </c:xVal>
          <c:yVal>
            <c:numRef>
              <c:f>'17nov22'!$I$13:$I$19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0-4757-A133-CA0D87EC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'21nov22'!$F$13:$F$19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1239.8</c:v>
                </c:pt>
                <c:pt idx="3">
                  <c:v>3929.9</c:v>
                </c:pt>
                <c:pt idx="4">
                  <c:v>5982.5519999999997</c:v>
                </c:pt>
                <c:pt idx="5">
                  <c:v>8838.6479999999992</c:v>
                </c:pt>
                <c:pt idx="6">
                  <c:v>11294.9</c:v>
                </c:pt>
              </c:numCache>
            </c:numRef>
          </c:xVal>
          <c:yVal>
            <c:numRef>
              <c:f>'21nov22'!$E$13:$E$19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0-4A64-AB76-BFDE67AC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'21nov22'!$H$13:$H$19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2267.1</c:v>
                </c:pt>
                <c:pt idx="3">
                  <c:v>7809.3</c:v>
                </c:pt>
                <c:pt idx="4">
                  <c:v>11866.114</c:v>
                </c:pt>
                <c:pt idx="5">
                  <c:v>17547.786</c:v>
                </c:pt>
                <c:pt idx="6">
                  <c:v>22553.3</c:v>
                </c:pt>
              </c:numCache>
            </c:numRef>
          </c:xVal>
          <c:yVal>
            <c:numRef>
              <c:f>'21nov22'!$G$13:$G$19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C-4494-AD92-69A1D31D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'21nov22'!$J$13:$J$19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1178.7</c:v>
                </c:pt>
                <c:pt idx="3">
                  <c:v>3278.1</c:v>
                </c:pt>
                <c:pt idx="4">
                  <c:v>6046.0230000000001</c:v>
                </c:pt>
                <c:pt idx="5">
                  <c:v>8226.7860000000001</c:v>
                </c:pt>
                <c:pt idx="6">
                  <c:v>10421.1</c:v>
                </c:pt>
              </c:numCache>
            </c:numRef>
          </c:xVal>
          <c:yVal>
            <c:numRef>
              <c:f>'21nov22'!$I$13:$I$19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A-42B1-A013-F0B9B6C02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'22nov22'!$F$13:$F$19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1189.3</c:v>
                </c:pt>
                <c:pt idx="3">
                  <c:v>3996.4</c:v>
                </c:pt>
                <c:pt idx="4">
                  <c:v>6077.5519999999997</c:v>
                </c:pt>
                <c:pt idx="5">
                  <c:v>9171.6479999999992</c:v>
                </c:pt>
                <c:pt idx="6">
                  <c:v>11586.4</c:v>
                </c:pt>
              </c:numCache>
            </c:numRef>
          </c:xVal>
          <c:yVal>
            <c:numRef>
              <c:f>'22nov22'!$E$13:$E$19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1-4CC8-A081-97CF747C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'08nov22'!$H$13:$H$19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2250.4</c:v>
                </c:pt>
                <c:pt idx="3">
                  <c:v>7644.2</c:v>
                </c:pt>
                <c:pt idx="4">
                  <c:v>11417.870999999999</c:v>
                </c:pt>
                <c:pt idx="5">
                  <c:v>17223.728999999999</c:v>
                </c:pt>
                <c:pt idx="6">
                  <c:v>22362.7</c:v>
                </c:pt>
              </c:numCache>
            </c:numRef>
          </c:xVal>
          <c:yVal>
            <c:numRef>
              <c:f>'08nov22'!$G$13:$G$19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8-4557-85FA-955CAC0C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'22nov22'!$H$13:$H$19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2288</c:v>
                </c:pt>
                <c:pt idx="3">
                  <c:v>7890</c:v>
                </c:pt>
                <c:pt idx="4">
                  <c:v>12230.305</c:v>
                </c:pt>
                <c:pt idx="5">
                  <c:v>17696.195</c:v>
                </c:pt>
                <c:pt idx="6">
                  <c:v>22875.5</c:v>
                </c:pt>
              </c:numCache>
            </c:numRef>
          </c:xVal>
          <c:yVal>
            <c:numRef>
              <c:f>'22nov22'!$G$13:$G$19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3-449D-8763-074EBEBA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'22nov22'!$J$13:$J$19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1103</c:v>
                </c:pt>
                <c:pt idx="3">
                  <c:v>3289.5</c:v>
                </c:pt>
                <c:pt idx="4">
                  <c:v>5947.33</c:v>
                </c:pt>
                <c:pt idx="5">
                  <c:v>8114.1949999999997</c:v>
                </c:pt>
                <c:pt idx="6">
                  <c:v>10870.5</c:v>
                </c:pt>
              </c:numCache>
            </c:numRef>
          </c:xVal>
          <c:yVal>
            <c:numRef>
              <c:f>'22nov22'!$I$13:$I$19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F-4EAC-8904-C995924D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</a:t>
            </a:r>
            <a:r>
              <a:rPr lang="en-US" baseline="0"/>
              <a:t> 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 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compare!$D$23:$D$82</c:f>
              <c:numCache>
                <c:formatCode>0.00</c:formatCode>
                <c:ptCount val="60"/>
                <c:pt idx="0">
                  <c:v>0.84927248192658622</c:v>
                </c:pt>
                <c:pt idx="1">
                  <c:v>2.6658617136442175</c:v>
                </c:pt>
                <c:pt idx="2">
                  <c:v>4.8849228484502731</c:v>
                </c:pt>
                <c:pt idx="3">
                  <c:v>4.7845533121245181</c:v>
                </c:pt>
                <c:pt idx="4">
                  <c:v>4.661327346734482</c:v>
                </c:pt>
                <c:pt idx="5">
                  <c:v>4.8233098657552551</c:v>
                </c:pt>
                <c:pt idx="6">
                  <c:v>1.5965783365500317</c:v>
                </c:pt>
                <c:pt idx="7">
                  <c:v>3.0772774368012743</c:v>
                </c:pt>
                <c:pt idx="8">
                  <c:v>5.5338466823187709</c:v>
                </c:pt>
                <c:pt idx="9">
                  <c:v>4.5271700457050068</c:v>
                </c:pt>
                <c:pt idx="10">
                  <c:v>6.8307005922703627</c:v>
                </c:pt>
                <c:pt idx="11">
                  <c:v>7.5978816026018778</c:v>
                </c:pt>
                <c:pt idx="12">
                  <c:v>9.168018903539437</c:v>
                </c:pt>
                <c:pt idx="13">
                  <c:v>9.8576868066094789</c:v>
                </c:pt>
                <c:pt idx="14">
                  <c:v>9.7026605920865308</c:v>
                </c:pt>
                <c:pt idx="15">
                  <c:v>2.5943111530951644</c:v>
                </c:pt>
                <c:pt idx="16">
                  <c:v>2.8805133952913771</c:v>
                </c:pt>
                <c:pt idx="17">
                  <c:v>4.5848079972584106</c:v>
                </c:pt>
                <c:pt idx="18">
                  <c:v>1.0907556237796412</c:v>
                </c:pt>
                <c:pt idx="19">
                  <c:v>2.7095870562019724</c:v>
                </c:pt>
                <c:pt idx="20">
                  <c:v>4.3115246062724433</c:v>
                </c:pt>
                <c:pt idx="21">
                  <c:v>6.2086082186077594</c:v>
                </c:pt>
                <c:pt idx="22">
                  <c:v>6.9767829867246798</c:v>
                </c:pt>
                <c:pt idx="23">
                  <c:v>7.0533023362007503</c:v>
                </c:pt>
                <c:pt idx="24">
                  <c:v>6.3616469175599013</c:v>
                </c:pt>
                <c:pt idx="25">
                  <c:v>6.8555445369054508</c:v>
                </c:pt>
                <c:pt idx="26">
                  <c:v>6.8177817410601165</c:v>
                </c:pt>
                <c:pt idx="27">
                  <c:v>1.3143511254954328</c:v>
                </c:pt>
                <c:pt idx="28">
                  <c:v>2.3836345025896182</c:v>
                </c:pt>
                <c:pt idx="29">
                  <c:v>3.8832150007635273</c:v>
                </c:pt>
                <c:pt idx="30">
                  <c:v>0.8274098106477088</c:v>
                </c:pt>
                <c:pt idx="31">
                  <c:v>2.1153199005306682</c:v>
                </c:pt>
                <c:pt idx="32">
                  <c:v>2.872563333008149</c:v>
                </c:pt>
                <c:pt idx="33">
                  <c:v>0.98939232966848212</c:v>
                </c:pt>
                <c:pt idx="34">
                  <c:v>2.5247481081169179</c:v>
                </c:pt>
                <c:pt idx="35">
                  <c:v>3.6149003987045774</c:v>
                </c:pt>
                <c:pt idx="36">
                  <c:v>3.3147855475127148</c:v>
                </c:pt>
                <c:pt idx="37">
                  <c:v>5.1890127307837499</c:v>
                </c:pt>
                <c:pt idx="38">
                  <c:v>5.4116144747141384</c:v>
                </c:pt>
                <c:pt idx="39">
                  <c:v>8.7834346405882773</c:v>
                </c:pt>
                <c:pt idx="40">
                  <c:v>9.7642735747815497</c:v>
                </c:pt>
                <c:pt idx="41">
                  <c:v>9.8805432356737608</c:v>
                </c:pt>
                <c:pt idx="42">
                  <c:v>3.386336108061768</c:v>
                </c:pt>
                <c:pt idx="43">
                  <c:v>4.5897767861854284</c:v>
                </c:pt>
                <c:pt idx="44">
                  <c:v>8.7407030558159242</c:v>
                </c:pt>
                <c:pt idx="45">
                  <c:v>1.9692375060763514</c:v>
                </c:pt>
                <c:pt idx="46">
                  <c:v>1.7327231531503138</c:v>
                </c:pt>
                <c:pt idx="47">
                  <c:v>4.4029503225295672</c:v>
                </c:pt>
                <c:pt idx="48">
                  <c:v>4.8729977550254313</c:v>
                </c:pt>
                <c:pt idx="49">
                  <c:v>4.3950002602463387</c:v>
                </c:pt>
                <c:pt idx="50">
                  <c:v>4.5917643017562355</c:v>
                </c:pt>
                <c:pt idx="51">
                  <c:v>1.8400489939738938</c:v>
                </c:pt>
                <c:pt idx="52">
                  <c:v>2.2842587240492662</c:v>
                </c:pt>
                <c:pt idx="53">
                  <c:v>3.5115495890226116</c:v>
                </c:pt>
                <c:pt idx="54">
                  <c:v>4.5887830284000257</c:v>
                </c:pt>
                <c:pt idx="55">
                  <c:v>4.9723735335657828</c:v>
                </c:pt>
                <c:pt idx="56">
                  <c:v>4.93759201107666</c:v>
                </c:pt>
                <c:pt idx="57">
                  <c:v>4.921691886510204</c:v>
                </c:pt>
                <c:pt idx="58">
                  <c:v>4.9753548069219944</c:v>
                </c:pt>
                <c:pt idx="59">
                  <c:v>4.8809478173086589</c:v>
                </c:pt>
              </c:numCache>
            </c:numRef>
          </c:xVal>
          <c:yVal>
            <c:numRef>
              <c:f>compare!$O$23:$O$82</c:f>
              <c:numCache>
                <c:formatCode>0.00</c:formatCode>
                <c:ptCount val="60"/>
                <c:pt idx="0">
                  <c:v>4.1052252090365</c:v>
                </c:pt>
                <c:pt idx="1">
                  <c:v>5.6405809874849346</c:v>
                </c:pt>
                <c:pt idx="2">
                  <c:v>5.8194573888575691</c:v>
                </c:pt>
                <c:pt idx="3">
                  <c:v>5.147014620734522</c:v>
                </c:pt>
                <c:pt idx="4">
                  <c:v>6.2898360739485675</c:v>
                </c:pt>
                <c:pt idx="5">
                  <c:v>5.9204894303735927</c:v>
                </c:pt>
                <c:pt idx="6">
                  <c:v>7.3780008489654199</c:v>
                </c:pt>
                <c:pt idx="7">
                  <c:v>7.573439880094778</c:v>
                </c:pt>
                <c:pt idx="8">
                  <c:v>7.426032475259924</c:v>
                </c:pt>
                <c:pt idx="9">
                  <c:v>7.5866899839001585</c:v>
                </c:pt>
                <c:pt idx="10">
                  <c:v>7.909661264156302</c:v>
                </c:pt>
                <c:pt idx="11">
                  <c:v>8.0454748281614492</c:v>
                </c:pt>
                <c:pt idx="12">
                  <c:v>9.2462654855240345</c:v>
                </c:pt>
                <c:pt idx="13">
                  <c:v>10.461962509667673</c:v>
                </c:pt>
                <c:pt idx="14">
                  <c:v>10.493431506205448</c:v>
                </c:pt>
                <c:pt idx="15">
                  <c:v>6.838059118896175</c:v>
                </c:pt>
                <c:pt idx="16">
                  <c:v>5.4550795342096121</c:v>
                </c:pt>
                <c:pt idx="17">
                  <c:v>5.2662655549829429</c:v>
                </c:pt>
                <c:pt idx="18">
                  <c:v>5.1735148283452821</c:v>
                </c:pt>
                <c:pt idx="19">
                  <c:v>5.2016712989317151</c:v>
                </c:pt>
                <c:pt idx="20">
                  <c:v>5.1403895688318304</c:v>
                </c:pt>
                <c:pt idx="21">
                  <c:v>6.3842430635619021</c:v>
                </c:pt>
                <c:pt idx="22">
                  <c:v>7.2372184960332548</c:v>
                </c:pt>
                <c:pt idx="23">
                  <c:v>7.2985002261331378</c:v>
                </c:pt>
                <c:pt idx="24">
                  <c:v>6.5333067313724307</c:v>
                </c:pt>
                <c:pt idx="25">
                  <c:v>6.556494413031845</c:v>
                </c:pt>
                <c:pt idx="26">
                  <c:v>6.5134315756643586</c:v>
                </c:pt>
                <c:pt idx="27">
                  <c:v>5.2480466622505455</c:v>
                </c:pt>
                <c:pt idx="28">
                  <c:v>4.7876055550135819</c:v>
                </c:pt>
                <c:pt idx="29">
                  <c:v>4.7726991882325294</c:v>
                </c:pt>
                <c:pt idx="30">
                  <c:v>2.1276472160834987</c:v>
                </c:pt>
                <c:pt idx="31">
                  <c:v>2.4191494998018639</c:v>
                </c:pt>
                <c:pt idx="32">
                  <c:v>2.5234940672692336</c:v>
                </c:pt>
                <c:pt idx="33">
                  <c:v>3.5338144824294768</c:v>
                </c:pt>
                <c:pt idx="34">
                  <c:v>4.302320503141531</c:v>
                </c:pt>
                <c:pt idx="35">
                  <c:v>4.4232277003656257</c:v>
                </c:pt>
                <c:pt idx="36">
                  <c:v>5.3027033404477395</c:v>
                </c:pt>
                <c:pt idx="37">
                  <c:v>6.2070229251649414</c:v>
                </c:pt>
                <c:pt idx="38">
                  <c:v>6.2235855549216659</c:v>
                </c:pt>
                <c:pt idx="39">
                  <c:v>8.6731984959413388</c:v>
                </c:pt>
                <c:pt idx="40">
                  <c:v>10.569619603086386</c:v>
                </c:pt>
                <c:pt idx="41">
                  <c:v>10.596119810697145</c:v>
                </c:pt>
                <c:pt idx="42">
                  <c:v>9.7679883228608819</c:v>
                </c:pt>
                <c:pt idx="43">
                  <c:v>10.102553443946734</c:v>
                </c:pt>
                <c:pt idx="44">
                  <c:v>9.9948963505280179</c:v>
                </c:pt>
                <c:pt idx="45">
                  <c:v>8.9597319907326849</c:v>
                </c:pt>
                <c:pt idx="46">
                  <c:v>9.0591077692730391</c:v>
                </c:pt>
                <c:pt idx="47">
                  <c:v>9.0475139284433297</c:v>
                </c:pt>
                <c:pt idx="48">
                  <c:v>6.3544303299997953</c:v>
                </c:pt>
                <c:pt idx="49">
                  <c:v>5.3374848629368623</c:v>
                </c:pt>
                <c:pt idx="50">
                  <c:v>5.3540474926935877</c:v>
                </c:pt>
                <c:pt idx="51">
                  <c:v>4.2874141363604776</c:v>
                </c:pt>
                <c:pt idx="52">
                  <c:v>4.0389746900095984</c:v>
                </c:pt>
                <c:pt idx="53">
                  <c:v>3.98100548586106</c:v>
                </c:pt>
                <c:pt idx="54">
                  <c:v>4.671667146716505</c:v>
                </c:pt>
                <c:pt idx="55">
                  <c:v>5.2778593958126514</c:v>
                </c:pt>
                <c:pt idx="56">
                  <c:v>5.2778593958126514</c:v>
                </c:pt>
                <c:pt idx="57">
                  <c:v>5.1155456241967432</c:v>
                </c:pt>
                <c:pt idx="58">
                  <c:v>5.3474224407908979</c:v>
                </c:pt>
                <c:pt idx="59">
                  <c:v>5.2811719217639963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4-470D-BA17-054AE79CD787}"/>
            </c:ext>
          </c:extLst>
        </c:ser>
        <c:ser>
          <c:idx val="1"/>
          <c:order val="1"/>
          <c:tx>
            <c:v>one to 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64-470D-BA17-054AE79CD787}"/>
              </c:ext>
            </c:extLst>
          </c:dPt>
          <c:xVal>
            <c:numLit>
              <c:formatCode>General</c:formatCode>
              <c:ptCount val="2"/>
              <c:pt idx="0">
                <c:v>0.2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0.2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464-470D-BA17-054AE79C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0080"/>
        <c:axId val="528875616"/>
      </c:scatterChart>
      <c:valAx>
        <c:axId val="5371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09nov22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5616"/>
        <c:crosses val="autoZero"/>
        <c:crossBetween val="midCat"/>
      </c:valAx>
      <c:valAx>
        <c:axId val="528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14nov22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</a:t>
            </a:r>
            <a:r>
              <a:rPr lang="en-US" baseline="0"/>
              <a:t> 3rd rep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 3rd rep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compare!$D$88:$D$107</c:f>
              <c:numCache>
                <c:formatCode>0.00</c:formatCode>
                <c:ptCount val="20"/>
                <c:pt idx="0">
                  <c:v>0.84927248192658622</c:v>
                </c:pt>
                <c:pt idx="1">
                  <c:v>4.7845533121245181</c:v>
                </c:pt>
                <c:pt idx="2">
                  <c:v>1.5965783365500317</c:v>
                </c:pt>
                <c:pt idx="3">
                  <c:v>4.5271700457050068</c:v>
                </c:pt>
                <c:pt idx="4">
                  <c:v>9.168018903539437</c:v>
                </c:pt>
                <c:pt idx="5">
                  <c:v>2.5943111530951644</c:v>
                </c:pt>
                <c:pt idx="6">
                  <c:v>1.0907556237796412</c:v>
                </c:pt>
                <c:pt idx="7">
                  <c:v>6.2086082186077594</c:v>
                </c:pt>
                <c:pt idx="8">
                  <c:v>6.3616469175599013</c:v>
                </c:pt>
                <c:pt idx="9">
                  <c:v>1.3143511254954328</c:v>
                </c:pt>
                <c:pt idx="10">
                  <c:v>0.8274098106477088</c:v>
                </c:pt>
                <c:pt idx="11">
                  <c:v>0.98939232966848212</c:v>
                </c:pt>
                <c:pt idx="12">
                  <c:v>3.3147855475127148</c:v>
                </c:pt>
                <c:pt idx="13">
                  <c:v>8.7834346405882773</c:v>
                </c:pt>
                <c:pt idx="14">
                  <c:v>3.386336108061768</c:v>
                </c:pt>
                <c:pt idx="15">
                  <c:v>1.9692375060763514</c:v>
                </c:pt>
                <c:pt idx="16">
                  <c:v>4.8729977550254313</c:v>
                </c:pt>
                <c:pt idx="17">
                  <c:v>1.8400489939738938</c:v>
                </c:pt>
                <c:pt idx="18">
                  <c:v>4.5887830284000257</c:v>
                </c:pt>
                <c:pt idx="19">
                  <c:v>4.921691886510204</c:v>
                </c:pt>
              </c:numCache>
            </c:numRef>
          </c:xVal>
          <c:yVal>
            <c:numRef>
              <c:f>compare!$O$88:$O$107</c:f>
              <c:numCache>
                <c:formatCode>0.00</c:formatCode>
                <c:ptCount val="20"/>
                <c:pt idx="0">
                  <c:v>4.1052252090365</c:v>
                </c:pt>
                <c:pt idx="1">
                  <c:v>5.147014620734522</c:v>
                </c:pt>
                <c:pt idx="2">
                  <c:v>7.3780008489654199</c:v>
                </c:pt>
                <c:pt idx="3">
                  <c:v>7.5866899839001585</c:v>
                </c:pt>
                <c:pt idx="4">
                  <c:v>9.2462654855240345</c:v>
                </c:pt>
                <c:pt idx="5">
                  <c:v>6.838059118896175</c:v>
                </c:pt>
                <c:pt idx="6">
                  <c:v>5.1735148283452821</c:v>
                </c:pt>
                <c:pt idx="7">
                  <c:v>6.3842430635619021</c:v>
                </c:pt>
                <c:pt idx="8">
                  <c:v>6.5333067313724307</c:v>
                </c:pt>
                <c:pt idx="9">
                  <c:v>5.2480466622505455</c:v>
                </c:pt>
                <c:pt idx="10">
                  <c:v>2.1276472160834987</c:v>
                </c:pt>
                <c:pt idx="11">
                  <c:v>3.5338144824294768</c:v>
                </c:pt>
                <c:pt idx="12">
                  <c:v>5.3027033404477395</c:v>
                </c:pt>
                <c:pt idx="13">
                  <c:v>8.6731984959413388</c:v>
                </c:pt>
                <c:pt idx="14">
                  <c:v>9.7679883228608819</c:v>
                </c:pt>
                <c:pt idx="15">
                  <c:v>8.9597319907326849</c:v>
                </c:pt>
                <c:pt idx="16">
                  <c:v>6.3544303299997953</c:v>
                </c:pt>
                <c:pt idx="17">
                  <c:v>4.2874141363604776</c:v>
                </c:pt>
                <c:pt idx="18">
                  <c:v>4.671667146716505</c:v>
                </c:pt>
                <c:pt idx="19">
                  <c:v>5.1155456241967432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4A18-B03E-400C2ABB639F}"/>
            </c:ext>
          </c:extLst>
        </c:ser>
        <c:ser>
          <c:idx val="1"/>
          <c:order val="1"/>
          <c:tx>
            <c:v>one to 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01-4A18-B03E-400C2ABB639F}"/>
              </c:ext>
            </c:extLst>
          </c:dPt>
          <c:xVal>
            <c:numLit>
              <c:formatCode>General</c:formatCode>
              <c:ptCount val="2"/>
              <c:pt idx="0">
                <c:v>0.2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0.2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C01-4A18-B03E-400C2ABB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0080"/>
        <c:axId val="528875616"/>
      </c:scatterChart>
      <c:valAx>
        <c:axId val="5371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09nov22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5616"/>
        <c:crosses val="autoZero"/>
        <c:crossBetween val="midCat"/>
      </c:valAx>
      <c:valAx>
        <c:axId val="528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14nov22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</a:t>
            </a:r>
            <a:r>
              <a:rPr lang="en-US" baseline="0"/>
              <a:t> unflagged reps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 3rd rep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compare!$D$111:$D$128</c:f>
              <c:numCache>
                <c:formatCode>0.00</c:formatCode>
                <c:ptCount val="18"/>
                <c:pt idx="0">
                  <c:v>4.661327346734482</c:v>
                </c:pt>
                <c:pt idx="1">
                  <c:v>4.8233098657552551</c:v>
                </c:pt>
                <c:pt idx="2">
                  <c:v>9.8576868066094789</c:v>
                </c:pt>
                <c:pt idx="3">
                  <c:v>9.7026605920865308</c:v>
                </c:pt>
                <c:pt idx="4">
                  <c:v>6.9767829867246798</c:v>
                </c:pt>
                <c:pt idx="5">
                  <c:v>7.0533023362007503</c:v>
                </c:pt>
                <c:pt idx="6">
                  <c:v>6.8555445369054508</c:v>
                </c:pt>
                <c:pt idx="7">
                  <c:v>6.8177817410601165</c:v>
                </c:pt>
                <c:pt idx="8">
                  <c:v>5.1890127307837499</c:v>
                </c:pt>
                <c:pt idx="9">
                  <c:v>5.4116144747141384</c:v>
                </c:pt>
                <c:pt idx="10">
                  <c:v>9.7642735747815497</c:v>
                </c:pt>
                <c:pt idx="11">
                  <c:v>9.8805432356737608</c:v>
                </c:pt>
                <c:pt idx="12">
                  <c:v>4.3950002602463387</c:v>
                </c:pt>
                <c:pt idx="13">
                  <c:v>4.5917643017562355</c:v>
                </c:pt>
                <c:pt idx="14">
                  <c:v>4.9723735335657828</c:v>
                </c:pt>
                <c:pt idx="15">
                  <c:v>4.93759201107666</c:v>
                </c:pt>
                <c:pt idx="16">
                  <c:v>4.9753548069219944</c:v>
                </c:pt>
                <c:pt idx="17">
                  <c:v>4.8809478173086589</c:v>
                </c:pt>
              </c:numCache>
            </c:numRef>
          </c:xVal>
          <c:yVal>
            <c:numRef>
              <c:f>compare!$O$111:$O$128</c:f>
              <c:numCache>
                <c:formatCode>0.00</c:formatCode>
                <c:ptCount val="18"/>
                <c:pt idx="0">
                  <c:v>6.2898360739485675</c:v>
                </c:pt>
                <c:pt idx="1">
                  <c:v>5.9204894303735927</c:v>
                </c:pt>
                <c:pt idx="2">
                  <c:v>10.461962509667673</c:v>
                </c:pt>
                <c:pt idx="3">
                  <c:v>10.493431506205448</c:v>
                </c:pt>
                <c:pt idx="4">
                  <c:v>7.2372184960332548</c:v>
                </c:pt>
                <c:pt idx="5">
                  <c:v>7.2985002261331378</c:v>
                </c:pt>
                <c:pt idx="6">
                  <c:v>6.556494413031845</c:v>
                </c:pt>
                <c:pt idx="7">
                  <c:v>6.5134315756643586</c:v>
                </c:pt>
                <c:pt idx="8">
                  <c:v>6.2070229251649414</c:v>
                </c:pt>
                <c:pt idx="9">
                  <c:v>6.2235855549216659</c:v>
                </c:pt>
                <c:pt idx="10">
                  <c:v>10.569619603086386</c:v>
                </c:pt>
                <c:pt idx="11">
                  <c:v>10.596119810697145</c:v>
                </c:pt>
                <c:pt idx="12">
                  <c:v>5.3374848629368623</c:v>
                </c:pt>
                <c:pt idx="13">
                  <c:v>5.3540474926935877</c:v>
                </c:pt>
                <c:pt idx="14">
                  <c:v>5.2778593958126514</c:v>
                </c:pt>
                <c:pt idx="15">
                  <c:v>5.2778593958126514</c:v>
                </c:pt>
                <c:pt idx="16">
                  <c:v>5.3474224407908979</c:v>
                </c:pt>
                <c:pt idx="17">
                  <c:v>5.2811719217639963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0-4B7B-A215-228DA2BE7909}"/>
            </c:ext>
          </c:extLst>
        </c:ser>
        <c:ser>
          <c:idx val="1"/>
          <c:order val="1"/>
          <c:tx>
            <c:v>one to 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E0-4B7B-A215-228DA2BE7909}"/>
              </c:ext>
            </c:extLst>
          </c:dPt>
          <c:xVal>
            <c:numLit>
              <c:formatCode>General</c:formatCode>
              <c:ptCount val="2"/>
              <c:pt idx="0">
                <c:v>0.2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0.2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EE0-4B7B-A215-228DA2BE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0080"/>
        <c:axId val="528875616"/>
      </c:scatterChart>
      <c:valAx>
        <c:axId val="5371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09nov22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5616"/>
        <c:crosses val="autoZero"/>
        <c:crossBetween val="midCat"/>
      </c:valAx>
      <c:valAx>
        <c:axId val="528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14nov22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'08nov22'!$J$13:$J$19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1096.4000000000001</c:v>
                </c:pt>
                <c:pt idx="3">
                  <c:v>3425.7</c:v>
                </c:pt>
                <c:pt idx="4">
                  <c:v>5305.5959999999995</c:v>
                </c:pt>
                <c:pt idx="5">
                  <c:v>8596.2289999999994</c:v>
                </c:pt>
                <c:pt idx="6">
                  <c:v>10345.700000000001</c:v>
                </c:pt>
              </c:numCache>
            </c:numRef>
          </c:xVal>
          <c:yVal>
            <c:numRef>
              <c:f>'08nov22'!$I$13:$I$19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E-4E4E-80E5-49ABC894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'09nov22'!$F$13:$F$19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1019.8</c:v>
                </c:pt>
                <c:pt idx="3">
                  <c:v>3628.4</c:v>
                </c:pt>
                <c:pt idx="4">
                  <c:v>5476.7219999999998</c:v>
                </c:pt>
                <c:pt idx="5">
                  <c:v>8404.9779999999992</c:v>
                </c:pt>
                <c:pt idx="6">
                  <c:v>10832.9</c:v>
                </c:pt>
              </c:numCache>
            </c:numRef>
          </c:xVal>
          <c:yVal>
            <c:numRef>
              <c:f>'09nov22'!$E$13:$E$19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F-4782-A719-93469257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'09nov22'!$H$13:$H$19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2175.1</c:v>
                </c:pt>
                <c:pt idx="3">
                  <c:v>7626.3</c:v>
                </c:pt>
                <c:pt idx="4">
                  <c:v>11539.968999999999</c:v>
                </c:pt>
                <c:pt idx="5">
                  <c:v>16957.931</c:v>
                </c:pt>
                <c:pt idx="6">
                  <c:v>21945.8</c:v>
                </c:pt>
              </c:numCache>
            </c:numRef>
          </c:xVal>
          <c:yVal>
            <c:numRef>
              <c:f>'09nov22'!$G$13:$G$19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B-439E-8D89-21D53FFD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'09nov22'!$J$13:$J$19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1058</c:v>
                </c:pt>
                <c:pt idx="3">
                  <c:v>3565.5</c:v>
                </c:pt>
                <c:pt idx="4">
                  <c:v>5419.2550000000001</c:v>
                </c:pt>
                <c:pt idx="5">
                  <c:v>7757.9309999999996</c:v>
                </c:pt>
                <c:pt idx="6">
                  <c:v>10657</c:v>
                </c:pt>
              </c:numCache>
            </c:numRef>
          </c:xVal>
          <c:yVal>
            <c:numRef>
              <c:f>'09nov22'!$I$13:$I$19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B-4143-A434-00FFBD2B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'14nov22'!$F$13:$F$19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1019.8</c:v>
                </c:pt>
                <c:pt idx="3">
                  <c:v>3628.4</c:v>
                </c:pt>
                <c:pt idx="4">
                  <c:v>5476.7219999999998</c:v>
                </c:pt>
                <c:pt idx="5">
                  <c:v>8404.9779999999992</c:v>
                </c:pt>
                <c:pt idx="6">
                  <c:v>10832.9</c:v>
                </c:pt>
              </c:numCache>
            </c:numRef>
          </c:xVal>
          <c:yVal>
            <c:numRef>
              <c:f>'14nov22'!$E$13:$E$19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E-484D-9673-BF55501B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'14nov22'!$H$13:$H$19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2175.1</c:v>
                </c:pt>
                <c:pt idx="3">
                  <c:v>7626.3</c:v>
                </c:pt>
                <c:pt idx="4">
                  <c:v>11539.968999999999</c:v>
                </c:pt>
                <c:pt idx="5">
                  <c:v>16957.931</c:v>
                </c:pt>
                <c:pt idx="6">
                  <c:v>21945.8</c:v>
                </c:pt>
              </c:numCache>
            </c:numRef>
          </c:xVal>
          <c:yVal>
            <c:numRef>
              <c:f>'14nov22'!$G$13:$G$19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A-4178-B2D9-9613F659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'14nov22'!$J$13:$J$19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1058</c:v>
                </c:pt>
                <c:pt idx="3">
                  <c:v>3565.5</c:v>
                </c:pt>
                <c:pt idx="4">
                  <c:v>5419.2550000000001</c:v>
                </c:pt>
                <c:pt idx="5">
                  <c:v>7757.9309999999996</c:v>
                </c:pt>
                <c:pt idx="6">
                  <c:v>10657</c:v>
                </c:pt>
              </c:numCache>
            </c:numRef>
          </c:xVal>
          <c:yVal>
            <c:numRef>
              <c:f>'14nov22'!$I$13:$I$19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5-4A60-8626-875B3110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CBB3-505C-4ADA-B6EC-134D97157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E5AD7-4FE4-4DA3-8C5A-D58CB519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33AA2-F288-4E85-B06F-FA57AD7A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8127B-DFE3-4651-A24A-84B650A80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48765-C6DD-4948-A953-0AA9E1C9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323ED-30B1-4B00-A248-695FF264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E41D7-8E8C-4764-BA15-1E371B296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B12A4-37A5-4346-BE72-D0D9482CC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76D5A-12D9-4BCF-93EE-204B2391A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D6D3C-1074-4772-9EBC-35D6C8422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A07CB-5D85-4E0C-B83D-E7029F1E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59FA0-531D-45D7-84C7-78074F1C3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03214-3A83-4497-AED0-03AC4DDF8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F95B3-5989-4578-A8AC-1582E6FC7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DF975-B277-485A-B9F0-40C04EF85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FB2A3-787C-4714-A642-70C75A956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51B4C-8AA6-4E9C-AD3D-F05EC8DA9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3A258-1AD0-47D3-AA96-6429D84BA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B4EB3-92B8-4C46-97BA-1A158E80D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70BD1-D730-4146-8AF6-E485FB98B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3CFBD-0CDE-4204-AA71-1DC867DFA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301625</xdr:colOff>
      <xdr:row>1</xdr:row>
      <xdr:rowOff>174625</xdr:rowOff>
    </xdr:from>
    <xdr:to>
      <xdr:col>8</xdr:col>
      <xdr:colOff>606425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BDC-B367-43DF-A8E7-7E72AC09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2393950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5B11C-B17D-4921-9EC7-726CADC72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2FC19E-D111-4246-9F80-81BEC2A7E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719F-0E2F-43C7-9588-904053AED3D5}">
  <dimension ref="A1:G92"/>
  <sheetViews>
    <sheetView tabSelected="1" workbookViewId="0">
      <selection activeCell="J29" sqref="J29"/>
    </sheetView>
  </sheetViews>
  <sheetFormatPr defaultRowHeight="14.5" x14ac:dyDescent="0.35"/>
  <cols>
    <col min="1" max="1" width="23" customWidth="1"/>
    <col min="2" max="5" width="8.7265625" style="3"/>
  </cols>
  <sheetData>
    <row r="1" spans="1:5" s="2" customFormat="1" ht="58" x14ac:dyDescent="0.35">
      <c r="A1" s="2" t="s">
        <v>2</v>
      </c>
      <c r="B1" s="15" t="s">
        <v>223</v>
      </c>
      <c r="C1" s="15" t="s">
        <v>224</v>
      </c>
      <c r="D1" s="15" t="s">
        <v>225</v>
      </c>
      <c r="E1" s="15" t="s">
        <v>226</v>
      </c>
    </row>
    <row r="2" spans="1:5" x14ac:dyDescent="0.35">
      <c r="A2" t="s">
        <v>221</v>
      </c>
      <c r="B2" s="16">
        <v>1.0996116984694098</v>
      </c>
      <c r="C2" s="16">
        <v>1.9154511718422125</v>
      </c>
      <c r="D2" s="16">
        <v>1.1229500936617689</v>
      </c>
      <c r="E2" s="3">
        <v>0.10114555435832442</v>
      </c>
    </row>
    <row r="3" spans="1:5" x14ac:dyDescent="0.35">
      <c r="A3" t="s">
        <v>222</v>
      </c>
      <c r="B3" s="16">
        <v>4.5467238996285673</v>
      </c>
      <c r="C3" s="16">
        <v>7.9200936418819037</v>
      </c>
      <c r="D3" s="16">
        <v>4.6432245455818419</v>
      </c>
      <c r="E3" s="3">
        <v>0.41822118660823576</v>
      </c>
    </row>
    <row r="4" spans="1:5" x14ac:dyDescent="0.35">
      <c r="A4" t="s">
        <v>169</v>
      </c>
      <c r="B4" s="16">
        <v>3.2011256027323731</v>
      </c>
      <c r="C4" s="16">
        <v>7.3495454016201052</v>
      </c>
      <c r="D4" s="16">
        <v>4.1484197988877325</v>
      </c>
      <c r="E4" s="3">
        <v>0.37086968891775296</v>
      </c>
    </row>
    <row r="5" spans="1:5" x14ac:dyDescent="0.35">
      <c r="A5" t="s">
        <v>95</v>
      </c>
      <c r="B5" s="16">
        <v>5.0489374294888822</v>
      </c>
      <c r="C5" s="16">
        <v>7.7653376016809847</v>
      </c>
      <c r="D5" s="16">
        <v>2.7164001721921025</v>
      </c>
      <c r="E5" s="3">
        <v>0.97885625415214728</v>
      </c>
    </row>
    <row r="6" spans="1:5" x14ac:dyDescent="0.35">
      <c r="A6" t="s">
        <v>177</v>
      </c>
      <c r="B6" s="16">
        <v>5.0768151677313824</v>
      </c>
      <c r="C6" s="16">
        <v>8.7221404101332745</v>
      </c>
      <c r="D6" s="16">
        <v>3.6453252424018907</v>
      </c>
      <c r="E6" s="3">
        <v>1.602111175283659</v>
      </c>
    </row>
    <row r="7" spans="1:5" x14ac:dyDescent="0.35">
      <c r="A7" t="s">
        <v>157</v>
      </c>
      <c r="B7" s="16">
        <v>2.9978886922609274</v>
      </c>
      <c r="C7" s="16">
        <v>6.4161758117409722</v>
      </c>
      <c r="D7" s="16">
        <v>3.4182871194800439</v>
      </c>
      <c r="E7" s="3">
        <v>0.32462824590145684</v>
      </c>
    </row>
    <row r="8" spans="1:5" x14ac:dyDescent="0.35">
      <c r="A8" t="s">
        <v>151</v>
      </c>
      <c r="B8" s="16">
        <v>5.0054289743077103</v>
      </c>
      <c r="C8" s="16">
        <v>8.9211193165879337</v>
      </c>
      <c r="D8" s="16">
        <v>3.9156903422802238</v>
      </c>
      <c r="E8" s="3">
        <v>1.7845845247363876</v>
      </c>
    </row>
    <row r="9" spans="1:5" x14ac:dyDescent="0.35">
      <c r="A9" t="s">
        <v>131</v>
      </c>
      <c r="B9" s="16">
        <v>3.6976009655905968</v>
      </c>
      <c r="C9" s="16">
        <v>6.8071805504702887</v>
      </c>
      <c r="D9" s="16">
        <v>3.1095795848796914</v>
      </c>
      <c r="E9" s="3">
        <v>0.4776826449485726</v>
      </c>
    </row>
    <row r="10" spans="1:5" x14ac:dyDescent="0.35">
      <c r="A10" t="s">
        <v>92</v>
      </c>
      <c r="B10" s="16">
        <v>3.5681875486298509</v>
      </c>
      <c r="C10" s="16">
        <v>7.0440892180831014</v>
      </c>
      <c r="D10" s="16">
        <v>3.4759016694532505</v>
      </c>
      <c r="E10" s="3">
        <v>0.42483977017055213</v>
      </c>
    </row>
    <row r="11" spans="1:5" x14ac:dyDescent="0.35">
      <c r="A11" t="s">
        <v>166</v>
      </c>
      <c r="B11" s="16">
        <v>4.4314034571528005</v>
      </c>
      <c r="C11" s="16">
        <v>7.1466085238037769</v>
      </c>
      <c r="D11" s="16">
        <v>2.7152050666509768</v>
      </c>
      <c r="E11" s="3">
        <v>0.7778933941123426</v>
      </c>
    </row>
    <row r="12" spans="1:5" x14ac:dyDescent="0.35">
      <c r="A12" t="s">
        <v>124</v>
      </c>
      <c r="B12" s="16">
        <v>2.836370232576229</v>
      </c>
      <c r="C12" s="16">
        <v>6.5875344743240234</v>
      </c>
      <c r="D12" s="16">
        <v>3.7511642417477944</v>
      </c>
      <c r="E12" s="3">
        <v>0.24496189597069923</v>
      </c>
    </row>
    <row r="13" spans="1:5" x14ac:dyDescent="0.35">
      <c r="A13" t="s">
        <v>171</v>
      </c>
      <c r="B13" s="16">
        <v>3.039648023507266</v>
      </c>
      <c r="C13" s="16">
        <v>6.9274244682144195</v>
      </c>
      <c r="D13" s="16">
        <v>3.8877764447071534</v>
      </c>
      <c r="E13" s="3">
        <v>0.31754054455097169</v>
      </c>
    </row>
    <row r="14" spans="1:5" x14ac:dyDescent="0.35">
      <c r="A14" t="s">
        <v>114</v>
      </c>
      <c r="B14" s="16">
        <v>5.5535421623211771</v>
      </c>
      <c r="C14" s="16">
        <v>8.3101832746594386</v>
      </c>
      <c r="D14" s="16">
        <v>2.7566411123382619</v>
      </c>
      <c r="E14" s="3">
        <v>1.9203556892612661</v>
      </c>
    </row>
    <row r="15" spans="1:5" x14ac:dyDescent="0.35">
      <c r="A15" t="s">
        <v>122</v>
      </c>
      <c r="B15" s="16">
        <v>6.8366631389827841</v>
      </c>
      <c r="C15" s="16">
        <v>9.6123200099893218</v>
      </c>
      <c r="D15" s="16">
        <v>2.7756568710065372</v>
      </c>
      <c r="E15" s="3">
        <v>3.3016588142412555</v>
      </c>
    </row>
    <row r="16" spans="1:5" x14ac:dyDescent="0.35">
      <c r="A16" t="s">
        <v>150</v>
      </c>
      <c r="B16" s="16">
        <v>3.4440087549379905</v>
      </c>
      <c r="C16" s="16">
        <v>7.0162745738978334</v>
      </c>
      <c r="D16" s="16">
        <v>3.5722658189598429</v>
      </c>
      <c r="E16" s="3">
        <v>0.51568129979773392</v>
      </c>
    </row>
    <row r="17" spans="1:7" x14ac:dyDescent="0.35">
      <c r="A17" t="s">
        <v>180</v>
      </c>
      <c r="B17" s="16">
        <v>2.4472802723498983</v>
      </c>
      <c r="C17" s="16">
        <v>5.5815045075993943</v>
      </c>
      <c r="D17" s="16">
        <v>3.134224235249496</v>
      </c>
      <c r="E17" s="3">
        <v>0.23847132959109982</v>
      </c>
    </row>
    <row r="18" spans="1:7" x14ac:dyDescent="0.35">
      <c r="A18" t="s">
        <v>179</v>
      </c>
      <c r="B18" s="16">
        <v>3.9129017743167278</v>
      </c>
      <c r="C18" s="16">
        <v>6.8745423557145937</v>
      </c>
      <c r="D18" s="16">
        <v>2.9616405813978668</v>
      </c>
      <c r="E18" s="3">
        <v>0.50307341633065872</v>
      </c>
    </row>
    <row r="19" spans="1:7" x14ac:dyDescent="0.35">
      <c r="A19" t="s">
        <v>160</v>
      </c>
      <c r="B19" s="16">
        <v>3.7161951027022702</v>
      </c>
      <c r="C19" s="16">
        <v>7.501041855202673</v>
      </c>
      <c r="D19" s="16">
        <v>3.7848467525004028</v>
      </c>
      <c r="E19" s="3">
        <v>0.65336507338026217</v>
      </c>
    </row>
    <row r="20" spans="1:7" x14ac:dyDescent="0.35">
      <c r="A20" t="s">
        <v>103</v>
      </c>
      <c r="B20" s="16">
        <v>66.219159047274644</v>
      </c>
      <c r="C20" s="16">
        <v>75.064887865718504</v>
      </c>
      <c r="D20" s="16">
        <v>8.845728818443849</v>
      </c>
      <c r="E20" s="3">
        <v>1.1413644916993233</v>
      </c>
      <c r="G20" t="s">
        <v>227</v>
      </c>
    </row>
    <row r="21" spans="1:7" x14ac:dyDescent="0.35">
      <c r="A21" t="s">
        <v>165</v>
      </c>
      <c r="B21" s="16">
        <v>3.0421466349868265</v>
      </c>
      <c r="C21" s="16">
        <v>4.0734465035395342</v>
      </c>
      <c r="D21" s="16">
        <v>1.0312998685527079</v>
      </c>
      <c r="E21" s="3">
        <v>0.10736394882587835</v>
      </c>
    </row>
    <row r="22" spans="1:7" x14ac:dyDescent="0.35">
      <c r="A22" t="s">
        <v>173</v>
      </c>
      <c r="B22" s="16">
        <v>8.6169986217428782</v>
      </c>
      <c r="C22" s="16">
        <v>11.275925258908028</v>
      </c>
      <c r="D22" s="16">
        <v>2.6589266371651501</v>
      </c>
      <c r="E22" s="3">
        <v>0.13682481263653223</v>
      </c>
    </row>
    <row r="23" spans="1:7" x14ac:dyDescent="0.35">
      <c r="A23" t="s">
        <v>211</v>
      </c>
      <c r="B23" s="16">
        <v>8.8080098000637399</v>
      </c>
      <c r="C23" s="16">
        <v>11.364605268993508</v>
      </c>
      <c r="D23" s="16">
        <v>2.5565954689297676</v>
      </c>
      <c r="E23" s="3">
        <v>0.17193218566213206</v>
      </c>
    </row>
    <row r="24" spans="1:7" x14ac:dyDescent="0.35">
      <c r="A24" t="s">
        <v>209</v>
      </c>
      <c r="B24" s="16">
        <v>10.18875111199868</v>
      </c>
      <c r="C24" s="16">
        <v>12.15872626705027</v>
      </c>
      <c r="D24" s="16">
        <v>1.96997515505159</v>
      </c>
      <c r="E24" s="3">
        <v>0.22409181309924137</v>
      </c>
    </row>
    <row r="25" spans="1:7" x14ac:dyDescent="0.35">
      <c r="A25" t="s">
        <v>176</v>
      </c>
      <c r="B25" s="16">
        <v>10.884908727859715</v>
      </c>
      <c r="C25" s="16">
        <v>13.19465677438842</v>
      </c>
      <c r="D25" s="16">
        <v>2.3097480465287044</v>
      </c>
      <c r="E25" s="3">
        <v>0.33641984018446724</v>
      </c>
    </row>
    <row r="26" spans="1:7" x14ac:dyDescent="0.35">
      <c r="A26" t="s">
        <v>128</v>
      </c>
      <c r="B26" s="16">
        <v>8.5660112932816119</v>
      </c>
      <c r="C26" s="16">
        <v>11.348894576591434</v>
      </c>
      <c r="D26" s="16">
        <v>2.7828832833098218</v>
      </c>
      <c r="E26" s="3">
        <v>0.15097659991668017</v>
      </c>
    </row>
    <row r="27" spans="1:7" x14ac:dyDescent="0.35">
      <c r="A27" t="s">
        <v>127</v>
      </c>
      <c r="B27" s="16">
        <v>9.3892329196720947</v>
      </c>
      <c r="C27" s="16">
        <v>11.647896654442153</v>
      </c>
      <c r="D27" s="16">
        <v>2.2586637347700593</v>
      </c>
      <c r="E27" s="3">
        <v>0.19468026091316731</v>
      </c>
    </row>
    <row r="28" spans="1:7" x14ac:dyDescent="0.35">
      <c r="A28" t="s">
        <v>106</v>
      </c>
      <c r="B28" s="16">
        <v>9.4025802429549401</v>
      </c>
      <c r="C28" s="16">
        <v>11.947729543671043</v>
      </c>
      <c r="D28" s="16">
        <v>2.545149300716103</v>
      </c>
      <c r="E28" s="3">
        <v>0.1685379777801313</v>
      </c>
    </row>
    <row r="29" spans="1:7" x14ac:dyDescent="0.35">
      <c r="A29" t="s">
        <v>118</v>
      </c>
      <c r="B29" s="16">
        <v>9.7801736993480048</v>
      </c>
      <c r="C29" s="16">
        <v>11.854033845706343</v>
      </c>
      <c r="D29" s="16">
        <v>2.0738601463583377</v>
      </c>
      <c r="E29" s="3">
        <v>0.21279658054787665</v>
      </c>
    </row>
    <row r="30" spans="1:7" x14ac:dyDescent="0.35">
      <c r="A30" t="s">
        <v>155</v>
      </c>
      <c r="B30" s="16">
        <v>9.9747107835716626</v>
      </c>
      <c r="C30" s="16">
        <v>12.133523002758889</v>
      </c>
      <c r="D30" s="16">
        <v>2.1588122191872259</v>
      </c>
      <c r="E30" s="3">
        <v>0.22028158579222257</v>
      </c>
    </row>
    <row r="31" spans="1:7" x14ac:dyDescent="0.35">
      <c r="A31" t="s">
        <v>88</v>
      </c>
      <c r="B31" s="16">
        <v>9.4878404460164383</v>
      </c>
      <c r="C31" s="16">
        <v>12.122347004933143</v>
      </c>
      <c r="D31" s="16">
        <v>2.634506558916704</v>
      </c>
      <c r="E31" s="3">
        <v>0.15492138378676829</v>
      </c>
    </row>
    <row r="32" spans="1:7" x14ac:dyDescent="0.35">
      <c r="A32" t="s">
        <v>184</v>
      </c>
      <c r="B32" s="16">
        <v>9.3427978462599413</v>
      </c>
      <c r="C32" s="16">
        <v>11.83001748191505</v>
      </c>
      <c r="D32" s="16">
        <v>2.4872196356551086</v>
      </c>
      <c r="E32" s="3">
        <v>0.16164038163932282</v>
      </c>
    </row>
    <row r="33" spans="1:5" x14ac:dyDescent="0.35">
      <c r="A33" t="s">
        <v>172</v>
      </c>
      <c r="B33" s="16">
        <v>9.4651808536726527</v>
      </c>
      <c r="C33" s="16">
        <v>11.44627117881897</v>
      </c>
      <c r="D33" s="16">
        <v>1.9810903251463161</v>
      </c>
      <c r="E33" s="3">
        <v>8.8994019833114391E-2</v>
      </c>
    </row>
    <row r="34" spans="1:5" x14ac:dyDescent="0.35">
      <c r="A34" t="s">
        <v>175</v>
      </c>
      <c r="B34" s="16">
        <v>2.5615894008013562</v>
      </c>
      <c r="C34" s="16">
        <v>4.5280741072710136</v>
      </c>
      <c r="D34" s="16">
        <v>1.9664847064696573</v>
      </c>
      <c r="E34" s="3">
        <v>0.10904110694909422</v>
      </c>
    </row>
    <row r="35" spans="1:5" x14ac:dyDescent="0.35">
      <c r="A35" t="s">
        <v>168</v>
      </c>
      <c r="B35" s="16">
        <v>3.7436350271923278</v>
      </c>
      <c r="C35" s="16">
        <v>5.7565360005263582</v>
      </c>
      <c r="D35" s="16">
        <v>2.0129009733340304</v>
      </c>
      <c r="E35" s="3">
        <v>0.15629824692868066</v>
      </c>
    </row>
    <row r="36" spans="1:5" x14ac:dyDescent="0.35">
      <c r="A36" t="s">
        <v>219</v>
      </c>
      <c r="B36" s="16">
        <v>4.4252073451711738</v>
      </c>
      <c r="C36" s="16">
        <v>7.715295866378991</v>
      </c>
      <c r="D36" s="16">
        <v>3.2900885212078173</v>
      </c>
      <c r="E36" s="3">
        <v>0.26956470272060495</v>
      </c>
    </row>
    <row r="37" spans="1:5" x14ac:dyDescent="0.35">
      <c r="A37" t="s">
        <v>123</v>
      </c>
      <c r="B37" s="16">
        <v>4.7289456270313766</v>
      </c>
      <c r="C37" s="16">
        <v>6.3220697543364963</v>
      </c>
      <c r="D37" s="16">
        <v>1.5931241273051191</v>
      </c>
      <c r="E37" s="3">
        <v>0.25632385116704942</v>
      </c>
    </row>
    <row r="38" spans="1:5" x14ac:dyDescent="0.35">
      <c r="A38" t="s">
        <v>126</v>
      </c>
      <c r="B38" s="16">
        <v>5.4279423683584298</v>
      </c>
      <c r="C38" s="16">
        <v>7.3381099904453446</v>
      </c>
      <c r="D38" s="16">
        <v>1.9101676220869144</v>
      </c>
      <c r="E38" s="3">
        <v>0.14255479979306979</v>
      </c>
    </row>
    <row r="39" spans="1:5" x14ac:dyDescent="0.35">
      <c r="A39" t="s">
        <v>96</v>
      </c>
      <c r="B39" s="16">
        <v>4.576309165288948</v>
      </c>
      <c r="C39" s="16">
        <v>7.4068330219204555</v>
      </c>
      <c r="D39" s="16">
        <v>2.8305238566315079</v>
      </c>
      <c r="E39" s="3">
        <v>0.34671941695221498</v>
      </c>
    </row>
    <row r="40" spans="1:5" x14ac:dyDescent="0.35">
      <c r="A40" t="s">
        <v>90</v>
      </c>
      <c r="B40" s="16">
        <v>4.7395659343623056</v>
      </c>
      <c r="C40" s="16">
        <v>7.6716314896035467</v>
      </c>
      <c r="D40" s="16">
        <v>2.932065555241242</v>
      </c>
      <c r="E40" s="3">
        <v>0.38415731026380873</v>
      </c>
    </row>
    <row r="41" spans="1:5" x14ac:dyDescent="0.35">
      <c r="A41" t="s">
        <v>215</v>
      </c>
      <c r="B41" s="16">
        <v>4.7529804925629229</v>
      </c>
      <c r="C41" s="16">
        <v>7.6476977645264892</v>
      </c>
      <c r="D41" s="16">
        <v>2.8947172719635659</v>
      </c>
      <c r="E41" s="3">
        <v>0.3837986487784848</v>
      </c>
    </row>
    <row r="42" spans="1:5" x14ac:dyDescent="0.35">
      <c r="A42" t="s">
        <v>185</v>
      </c>
      <c r="B42" s="16">
        <v>4.5124935224394287</v>
      </c>
      <c r="C42" s="16">
        <v>7.6729218594730195</v>
      </c>
      <c r="D42" s="16">
        <v>3.1604283370335913</v>
      </c>
      <c r="E42" s="3">
        <v>0.31389119616820838</v>
      </c>
    </row>
    <row r="43" spans="1:5" x14ac:dyDescent="0.35">
      <c r="A43" t="s">
        <v>93</v>
      </c>
      <c r="B43" s="16">
        <v>6.8561915818739552</v>
      </c>
      <c r="C43" s="16">
        <v>8.8300237833331252</v>
      </c>
      <c r="D43" s="16">
        <v>1.9738322014591709</v>
      </c>
      <c r="E43" s="3">
        <v>1.3314335303593658</v>
      </c>
    </row>
    <row r="44" spans="1:5" x14ac:dyDescent="0.35">
      <c r="A44" t="s">
        <v>117</v>
      </c>
      <c r="B44" s="16">
        <v>7.9307935120162441</v>
      </c>
      <c r="C44" s="16">
        <v>9.6581306709993129</v>
      </c>
      <c r="D44" s="16">
        <v>1.7273371589830688</v>
      </c>
      <c r="E44" s="3">
        <v>1.665757272036319</v>
      </c>
    </row>
    <row r="45" spans="1:5" x14ac:dyDescent="0.35">
      <c r="A45" t="s">
        <v>129</v>
      </c>
      <c r="B45" s="16">
        <v>8.4255630090494531</v>
      </c>
      <c r="C45" s="16">
        <v>10.326713697493549</v>
      </c>
      <c r="D45" s="16">
        <v>1.901150688444095</v>
      </c>
      <c r="E45" s="3">
        <v>2.1056315587835117</v>
      </c>
    </row>
    <row r="46" spans="1:5" x14ac:dyDescent="0.35">
      <c r="A46" t="s">
        <v>213</v>
      </c>
      <c r="B46" s="16">
        <v>6.6726995893440861</v>
      </c>
      <c r="C46" s="16">
        <v>8.6883361308769462</v>
      </c>
      <c r="D46" s="16">
        <v>2.0156365415328596</v>
      </c>
      <c r="E46" s="3">
        <v>1.1699846246085492</v>
      </c>
    </row>
    <row r="47" spans="1:5" x14ac:dyDescent="0.35">
      <c r="A47" t="s">
        <v>130</v>
      </c>
      <c r="B47" s="16">
        <v>4.4933822810012867</v>
      </c>
      <c r="C47" s="16">
        <v>6.8383900954474184</v>
      </c>
      <c r="D47" s="16">
        <v>2.3450078144461313</v>
      </c>
      <c r="E47" s="3">
        <v>0.30474881155707467</v>
      </c>
    </row>
    <row r="48" spans="1:5" x14ac:dyDescent="0.35">
      <c r="A48" t="s">
        <v>162</v>
      </c>
      <c r="B48" s="16">
        <v>4.3628036459276558</v>
      </c>
      <c r="C48" s="16">
        <v>7.4302489543544805</v>
      </c>
      <c r="D48" s="16">
        <v>3.0674453084268247</v>
      </c>
      <c r="E48" s="3">
        <v>0.316107100305144</v>
      </c>
    </row>
    <row r="49" spans="1:5" x14ac:dyDescent="0.35">
      <c r="A49" t="s">
        <v>161</v>
      </c>
      <c r="B49" s="16">
        <v>4.5225748191681525</v>
      </c>
      <c r="C49" s="16">
        <v>7.3646131522435745</v>
      </c>
      <c r="D49" s="16">
        <v>2.842038333075422</v>
      </c>
      <c r="E49" s="3">
        <v>0.33509281066885854</v>
      </c>
    </row>
    <row r="50" spans="1:5" x14ac:dyDescent="0.35">
      <c r="A50" t="s">
        <v>97</v>
      </c>
      <c r="B50" s="16">
        <v>4.6460571960222712</v>
      </c>
      <c r="C50" s="16">
        <v>7.432509701281683</v>
      </c>
      <c r="D50" s="16">
        <v>2.7864525052594113</v>
      </c>
      <c r="E50" s="3">
        <v>0.38159207004732276</v>
      </c>
    </row>
    <row r="51" spans="1:5" x14ac:dyDescent="0.35">
      <c r="A51" t="s">
        <v>167</v>
      </c>
      <c r="B51" s="16">
        <v>5.8662459603264487</v>
      </c>
      <c r="C51" s="16">
        <v>8.562935367925558</v>
      </c>
      <c r="D51" s="16">
        <v>2.6966894075991097</v>
      </c>
      <c r="E51" s="3">
        <v>1.0108545383390237</v>
      </c>
    </row>
    <row r="52" spans="1:5" x14ac:dyDescent="0.35">
      <c r="A52" t="s">
        <v>91</v>
      </c>
      <c r="B52" s="16">
        <v>7.1968255418967679</v>
      </c>
      <c r="C52" s="16">
        <v>9.1904656829936098</v>
      </c>
      <c r="D52" s="16">
        <v>1.9936401410968423</v>
      </c>
      <c r="E52" s="3">
        <v>1.3663261691458799</v>
      </c>
    </row>
    <row r="53" spans="1:5" x14ac:dyDescent="0.35">
      <c r="A53" t="s">
        <v>214</v>
      </c>
      <c r="B53" s="16">
        <v>7.7094533017060627</v>
      </c>
      <c r="C53" s="16">
        <v>9.4374617257888431</v>
      </c>
      <c r="D53" s="16">
        <v>1.7280084240827804</v>
      </c>
      <c r="E53" s="3">
        <v>1.6829217859768215</v>
      </c>
    </row>
    <row r="54" spans="1:5" x14ac:dyDescent="0.35">
      <c r="A54" t="s">
        <v>220</v>
      </c>
      <c r="B54" s="16">
        <v>5.6666332729009845</v>
      </c>
      <c r="C54" s="16">
        <v>9.0104181207517904</v>
      </c>
      <c r="D54" s="16">
        <v>3.3437848478508059</v>
      </c>
      <c r="E54" s="3">
        <v>0.15507155455034882</v>
      </c>
    </row>
    <row r="55" spans="1:5" x14ac:dyDescent="0.35">
      <c r="A55" t="s">
        <v>187</v>
      </c>
      <c r="B55" s="16">
        <v>3.8784815534819024</v>
      </c>
      <c r="C55" s="16">
        <v>7.4782408081462304</v>
      </c>
      <c r="D55" s="16">
        <v>3.5997592546643276</v>
      </c>
      <c r="E55" s="3">
        <v>0.25866439064239016</v>
      </c>
    </row>
    <row r="56" spans="1:5" x14ac:dyDescent="0.35">
      <c r="A56" t="s">
        <v>105</v>
      </c>
      <c r="B56" s="16">
        <v>4.2358607355556614</v>
      </c>
      <c r="C56" s="16">
        <v>7.8433365710613163</v>
      </c>
      <c r="D56" s="16">
        <v>3.607475835505654</v>
      </c>
      <c r="E56" s="3">
        <v>0.27946865091040851</v>
      </c>
    </row>
    <row r="57" spans="1:5" x14ac:dyDescent="0.35">
      <c r="A57" t="s">
        <v>133</v>
      </c>
      <c r="B57" s="16">
        <v>5.3142971812774471</v>
      </c>
      <c r="C57" s="16">
        <v>7.9699438366465785</v>
      </c>
      <c r="D57" s="16">
        <v>2.6556466553691318</v>
      </c>
      <c r="E57" s="3">
        <v>0.29635231379730637</v>
      </c>
    </row>
    <row r="58" spans="1:5" x14ac:dyDescent="0.35">
      <c r="A58" t="s">
        <v>210</v>
      </c>
      <c r="B58" s="16">
        <v>6.4063247907889753</v>
      </c>
      <c r="C58" s="16">
        <v>8.634724586704337</v>
      </c>
      <c r="D58" s="16">
        <v>2.2283997959153621</v>
      </c>
      <c r="E58" s="3">
        <v>0.76695158981453937</v>
      </c>
    </row>
    <row r="59" spans="1:5" x14ac:dyDescent="0.35">
      <c r="A59" t="s">
        <v>121</v>
      </c>
      <c r="B59" s="16">
        <v>7.015042661462715</v>
      </c>
      <c r="C59" s="16">
        <v>8.7499328452267822</v>
      </c>
      <c r="D59" s="16">
        <v>1.7348901837640671</v>
      </c>
      <c r="E59" s="3">
        <v>1.3526533611276654</v>
      </c>
    </row>
    <row r="60" spans="1:5" x14ac:dyDescent="0.35">
      <c r="A60" t="s">
        <v>156</v>
      </c>
      <c r="B60" s="16">
        <v>7.0536865636623221</v>
      </c>
      <c r="C60" s="16">
        <v>9.5188739429551212</v>
      </c>
      <c r="D60" s="16">
        <v>2.4651873792927992</v>
      </c>
      <c r="E60" s="3">
        <v>1.5246646684184477</v>
      </c>
    </row>
    <row r="61" spans="1:5" x14ac:dyDescent="0.35">
      <c r="A61" t="s">
        <v>153</v>
      </c>
      <c r="B61" s="16">
        <v>6.1592335411719006</v>
      </c>
      <c r="C61" s="16">
        <v>8.9164310450085846</v>
      </c>
      <c r="D61" s="16">
        <v>2.7571975038366836</v>
      </c>
      <c r="E61" s="3">
        <v>1.4253509656497259</v>
      </c>
    </row>
    <row r="62" spans="1:5" x14ac:dyDescent="0.35">
      <c r="A62" t="s">
        <v>152</v>
      </c>
      <c r="B62" s="16">
        <v>4.2530439479674262</v>
      </c>
      <c r="C62" s="16">
        <v>8.6084116022452584</v>
      </c>
      <c r="D62" s="16">
        <v>4.3553676542778321</v>
      </c>
      <c r="E62" s="3">
        <v>0.38347896490289218</v>
      </c>
    </row>
    <row r="63" spans="1:5" x14ac:dyDescent="0.35">
      <c r="A63" t="s">
        <v>94</v>
      </c>
      <c r="B63" s="16">
        <v>4.6801586051881436</v>
      </c>
      <c r="C63" s="16">
        <v>7.5696738207752823</v>
      </c>
      <c r="D63" s="16">
        <v>2.8895152155871382</v>
      </c>
      <c r="E63" s="3">
        <v>0.33384222760836535</v>
      </c>
    </row>
    <row r="64" spans="1:5" x14ac:dyDescent="0.35">
      <c r="A64" t="s">
        <v>181</v>
      </c>
      <c r="B64" s="16">
        <v>4.527366457368057</v>
      </c>
      <c r="C64" s="16">
        <v>7.7566908695391152</v>
      </c>
      <c r="D64" s="16">
        <v>3.2293244121710591</v>
      </c>
      <c r="E64" s="3">
        <v>0.35997030174789985</v>
      </c>
    </row>
    <row r="65" spans="1:5" x14ac:dyDescent="0.35">
      <c r="A65" t="s">
        <v>170</v>
      </c>
      <c r="B65" s="16">
        <v>6.185486231411133</v>
      </c>
      <c r="C65" s="16">
        <v>9.1845079070344013</v>
      </c>
      <c r="D65" s="16">
        <v>2.9990216756232697</v>
      </c>
      <c r="E65" s="3">
        <v>1.1871559351742516</v>
      </c>
    </row>
    <row r="66" spans="1:5" x14ac:dyDescent="0.35">
      <c r="A66" t="s">
        <v>208</v>
      </c>
      <c r="B66" s="16">
        <v>6.547656743259763</v>
      </c>
      <c r="C66" s="16">
        <v>9.0291523759742436</v>
      </c>
      <c r="D66" s="16">
        <v>2.4814956327144806</v>
      </c>
      <c r="E66" s="3">
        <v>1.2304959409182015</v>
      </c>
    </row>
    <row r="67" spans="1:5" x14ac:dyDescent="0.35">
      <c r="A67" t="s">
        <v>174</v>
      </c>
      <c r="B67" s="16">
        <v>6.9733268416304721</v>
      </c>
      <c r="C67" s="16">
        <v>9.7011614663247308</v>
      </c>
      <c r="D67" s="16">
        <v>2.72783462469426</v>
      </c>
      <c r="E67" s="3">
        <v>1.5925255535316007</v>
      </c>
    </row>
    <row r="68" spans="1:5" x14ac:dyDescent="0.35">
      <c r="A68" t="s">
        <v>99</v>
      </c>
      <c r="B68" s="16">
        <v>5.5942402152221389</v>
      </c>
      <c r="C68" s="16">
        <v>8.6640213793239322</v>
      </c>
      <c r="D68" s="16">
        <v>3.0697811641017934</v>
      </c>
      <c r="E68" s="3">
        <v>0.1530107380808497</v>
      </c>
    </row>
    <row r="69" spans="1:5" x14ac:dyDescent="0.35">
      <c r="A69" t="s">
        <v>186</v>
      </c>
      <c r="B69" s="16">
        <v>5.1737017152664464</v>
      </c>
      <c r="C69" s="16">
        <v>7.8306322303795799</v>
      </c>
      <c r="D69" s="16">
        <v>2.6569305151131326</v>
      </c>
      <c r="E69" s="3">
        <v>0.56126835854112433</v>
      </c>
    </row>
    <row r="70" spans="1:5" x14ac:dyDescent="0.35">
      <c r="A70" t="s">
        <v>148</v>
      </c>
      <c r="B70" s="16">
        <v>4.2393239857223977</v>
      </c>
      <c r="C70" s="16">
        <v>7.7565526562772753</v>
      </c>
      <c r="D70" s="16">
        <v>3.5172286705548772</v>
      </c>
      <c r="E70" s="3">
        <v>0.23408484503303342</v>
      </c>
    </row>
    <row r="71" spans="1:5" x14ac:dyDescent="0.35">
      <c r="A71" t="s">
        <v>125</v>
      </c>
      <c r="B71" s="16">
        <v>4.051734593159475</v>
      </c>
      <c r="C71" s="16">
        <v>7.4807618506521658</v>
      </c>
      <c r="D71" s="16">
        <v>3.4290272574926903</v>
      </c>
      <c r="E71" s="3">
        <v>0.25866600859787592</v>
      </c>
    </row>
    <row r="72" spans="1:5" x14ac:dyDescent="0.35">
      <c r="A72" t="s">
        <v>104</v>
      </c>
      <c r="B72" s="16">
        <v>6.7492285842886446</v>
      </c>
      <c r="C72" s="16">
        <v>9.5743323325266783</v>
      </c>
      <c r="D72" s="16">
        <v>2.8251037482380341</v>
      </c>
      <c r="E72" s="3">
        <v>0.25997051056672055</v>
      </c>
    </row>
    <row r="73" spans="1:5" x14ac:dyDescent="0.35">
      <c r="A73" t="s">
        <v>102</v>
      </c>
      <c r="B73" s="16">
        <v>6.3682970318220313</v>
      </c>
      <c r="C73" s="16">
        <v>8.4590924100824409</v>
      </c>
      <c r="D73" s="16">
        <v>2.0907953782604092</v>
      </c>
      <c r="E73" s="3">
        <v>0.71662408467346073</v>
      </c>
    </row>
    <row r="74" spans="1:5" x14ac:dyDescent="0.35">
      <c r="A74" t="s">
        <v>163</v>
      </c>
      <c r="B74" s="16">
        <v>6.7854834307433727</v>
      </c>
      <c r="C74" s="16">
        <v>8.5990350590865567</v>
      </c>
      <c r="D74" s="16">
        <v>1.8135516283431827</v>
      </c>
      <c r="E74" s="3">
        <v>1.4060164364604311</v>
      </c>
    </row>
    <row r="75" spans="1:5" x14ac:dyDescent="0.35">
      <c r="A75" t="s">
        <v>178</v>
      </c>
      <c r="B75" s="16">
        <v>6.7153876558682608</v>
      </c>
      <c r="C75" s="16">
        <v>9.0249256029420089</v>
      </c>
      <c r="D75" s="16">
        <v>2.3095379470737476</v>
      </c>
      <c r="E75" s="3">
        <v>1.4606137739893161</v>
      </c>
    </row>
    <row r="76" spans="1:5" x14ac:dyDescent="0.35">
      <c r="A76" t="s">
        <v>116</v>
      </c>
      <c r="B76" s="16">
        <v>7.429184853586027</v>
      </c>
      <c r="C76" s="16">
        <v>8.9980385333740678</v>
      </c>
      <c r="D76" s="16">
        <v>1.5688536797880417</v>
      </c>
      <c r="E76" s="3">
        <v>1.7094627358907926</v>
      </c>
    </row>
    <row r="77" spans="1:5" x14ac:dyDescent="0.35">
      <c r="A77" t="s">
        <v>183</v>
      </c>
      <c r="B77" s="16">
        <v>4.6943682695666551</v>
      </c>
      <c r="C77" s="16">
        <v>7.9401403217508992</v>
      </c>
      <c r="D77" s="16">
        <v>3.2457720521842437</v>
      </c>
      <c r="E77" s="3">
        <v>0.37335124581803203</v>
      </c>
    </row>
    <row r="78" spans="1:5" x14ac:dyDescent="0.35">
      <c r="A78" t="s">
        <v>115</v>
      </c>
      <c r="B78" s="16">
        <v>5.0381172626183428</v>
      </c>
      <c r="C78" s="16">
        <v>7.8010200003880099</v>
      </c>
      <c r="D78" s="16">
        <v>2.7629027377696671</v>
      </c>
      <c r="E78" s="3">
        <v>0.38728533474603255</v>
      </c>
    </row>
    <row r="79" spans="1:5" x14ac:dyDescent="0.35">
      <c r="A79" t="s">
        <v>132</v>
      </c>
      <c r="B79" s="16">
        <v>4.9549827723212214</v>
      </c>
      <c r="C79" s="16">
        <v>7.3356178950162185</v>
      </c>
      <c r="D79" s="16">
        <v>2.3806351226949976</v>
      </c>
      <c r="E79" s="3">
        <v>0.37327437989614032</v>
      </c>
    </row>
    <row r="80" spans="1:5" x14ac:dyDescent="0.35">
      <c r="A80" t="s">
        <v>212</v>
      </c>
      <c r="B80" s="16">
        <v>4.8713160595469374</v>
      </c>
      <c r="C80" s="16">
        <v>7.7616222958932823</v>
      </c>
      <c r="D80" s="16">
        <v>2.8903062363463454</v>
      </c>
      <c r="E80" s="3">
        <v>0.40065573858870968</v>
      </c>
    </row>
    <row r="81" spans="1:5" x14ac:dyDescent="0.35">
      <c r="A81" t="s">
        <v>89</v>
      </c>
      <c r="B81" s="16">
        <v>5.1420026803808172</v>
      </c>
      <c r="C81" s="16">
        <v>7.8166698635705147</v>
      </c>
      <c r="D81" s="16">
        <v>2.6746671831896975</v>
      </c>
      <c r="E81" s="3">
        <v>0.40854629126583625</v>
      </c>
    </row>
    <row r="82" spans="1:5" x14ac:dyDescent="0.35">
      <c r="A82" t="s">
        <v>107</v>
      </c>
      <c r="B82" s="16">
        <v>5.0796655828888779</v>
      </c>
      <c r="C82" s="16">
        <v>7.8559326779177665</v>
      </c>
      <c r="D82" s="16">
        <v>2.7762670950288886</v>
      </c>
      <c r="E82" s="3">
        <v>0.39773021753805149</v>
      </c>
    </row>
    <row r="83" spans="1:5" x14ac:dyDescent="0.35">
      <c r="A83" t="s">
        <v>188</v>
      </c>
      <c r="B83" s="16">
        <v>4.5039947024802132</v>
      </c>
      <c r="C83" s="16">
        <v>7.5835370498494221</v>
      </c>
      <c r="D83" s="16">
        <v>3.079542347369209</v>
      </c>
      <c r="E83" s="3">
        <v>0.38741340158628002</v>
      </c>
    </row>
    <row r="84" spans="1:5" x14ac:dyDescent="0.35">
      <c r="A84" t="s">
        <v>207</v>
      </c>
      <c r="B84" s="16">
        <v>4.6677022297161432</v>
      </c>
      <c r="C84" s="16">
        <v>7.7558782018747889</v>
      </c>
      <c r="D84" s="16">
        <v>3.0881759721586461</v>
      </c>
      <c r="E84" s="3">
        <v>0.21466413977072651</v>
      </c>
    </row>
    <row r="85" spans="1:5" x14ac:dyDescent="0.35">
      <c r="A85" t="s">
        <v>158</v>
      </c>
      <c r="B85" s="16">
        <v>4.3127921706473895</v>
      </c>
      <c r="C85" s="16">
        <v>7.5399545093112827</v>
      </c>
      <c r="D85" s="16">
        <v>3.2271623386638923</v>
      </c>
      <c r="E85" s="3">
        <v>0.20921904589525506</v>
      </c>
    </row>
    <row r="86" spans="1:5" x14ac:dyDescent="0.35">
      <c r="A86" t="s">
        <v>120</v>
      </c>
      <c r="B86" s="16">
        <v>4.5922055483234976</v>
      </c>
      <c r="C86" s="16">
        <v>7.7533119279347353</v>
      </c>
      <c r="D86" s="16">
        <v>3.1611063796112373</v>
      </c>
      <c r="E86" s="3">
        <v>0.2405765799300027</v>
      </c>
    </row>
    <row r="87" spans="1:5" x14ac:dyDescent="0.35">
      <c r="A87" t="s">
        <v>154</v>
      </c>
      <c r="B87" s="16">
        <v>5.8733272311625928</v>
      </c>
      <c r="C87" s="16">
        <v>8.1250508024142221</v>
      </c>
      <c r="D87" s="16">
        <v>2.2517235712516293</v>
      </c>
      <c r="E87" s="3">
        <v>0.83156166199087422</v>
      </c>
    </row>
    <row r="88" spans="1:5" x14ac:dyDescent="0.35">
      <c r="A88" t="s">
        <v>98</v>
      </c>
      <c r="B88" s="16">
        <v>7.6676589470218488</v>
      </c>
      <c r="C88" s="16">
        <v>9.8441796986437247</v>
      </c>
      <c r="D88" s="16">
        <v>2.1765207516218759</v>
      </c>
      <c r="E88" s="3">
        <v>1.5804477017797227</v>
      </c>
    </row>
    <row r="89" spans="1:5" x14ac:dyDescent="0.35">
      <c r="A89" t="s">
        <v>100</v>
      </c>
      <c r="B89" s="16">
        <v>7.0502822852315665</v>
      </c>
      <c r="C89" s="16">
        <v>8.9904153116488565</v>
      </c>
      <c r="D89" s="16">
        <v>1.9401330264172909</v>
      </c>
      <c r="E89" s="3">
        <v>1.5796926327208833</v>
      </c>
    </row>
    <row r="90" spans="1:5" x14ac:dyDescent="0.35">
      <c r="A90" t="s">
        <v>159</v>
      </c>
      <c r="B90" s="16">
        <v>7.0904206561248184</v>
      </c>
      <c r="C90" s="16">
        <v>9.2619566604067138</v>
      </c>
      <c r="D90" s="16">
        <v>2.1715360042818959</v>
      </c>
      <c r="E90" s="3">
        <v>1.6568171720524925</v>
      </c>
    </row>
    <row r="91" spans="1:5" x14ac:dyDescent="0.35">
      <c r="A91" t="s">
        <v>119</v>
      </c>
      <c r="B91" s="16">
        <v>4.8540975634758752</v>
      </c>
      <c r="C91" s="16">
        <v>6.3475770405986429</v>
      </c>
      <c r="D91" s="16">
        <v>1.4934794771227677</v>
      </c>
      <c r="E91" s="3">
        <v>0.11943222430576073</v>
      </c>
    </row>
    <row r="92" spans="1:5" x14ac:dyDescent="0.35">
      <c r="A92" t="s">
        <v>101</v>
      </c>
      <c r="B92" s="16">
        <v>4.3382879135556482</v>
      </c>
      <c r="C92" s="16">
        <v>7.6965434796188292</v>
      </c>
      <c r="D92" s="16">
        <v>3.3582555660631814</v>
      </c>
      <c r="E92" s="3">
        <v>0.30105405954154096</v>
      </c>
    </row>
  </sheetData>
  <sortState ref="A2:E93">
    <sortCondition ref="A4:A9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DFF2-1BF1-4B2E-92D4-C08FD578D385}">
  <dimension ref="A1:V128"/>
  <sheetViews>
    <sheetView topLeftCell="A91" workbookViewId="0">
      <selection activeCell="K141" sqref="K141"/>
    </sheetView>
  </sheetViews>
  <sheetFormatPr defaultRowHeight="14.5" x14ac:dyDescent="0.35"/>
  <cols>
    <col min="1" max="1" width="8.6328125" customWidth="1"/>
    <col min="11" max="11" width="31.1796875" customWidth="1"/>
    <col min="12" max="12" width="38.36328125" customWidth="1"/>
  </cols>
  <sheetData>
    <row r="1" spans="15:18" x14ac:dyDescent="0.35">
      <c r="O1" s="3"/>
      <c r="P1" s="3"/>
      <c r="Q1" s="3"/>
      <c r="R1" s="3"/>
    </row>
    <row r="2" spans="15:18" x14ac:dyDescent="0.35">
      <c r="O2" s="3"/>
      <c r="P2" s="3"/>
      <c r="Q2" s="3"/>
      <c r="R2" s="3"/>
    </row>
    <row r="3" spans="15:18" x14ac:dyDescent="0.35">
      <c r="O3" s="3"/>
      <c r="P3" s="3"/>
      <c r="Q3" s="3"/>
      <c r="R3" s="3"/>
    </row>
    <row r="4" spans="15:18" x14ac:dyDescent="0.35">
      <c r="O4" s="3"/>
      <c r="P4" s="3"/>
      <c r="Q4" s="3"/>
      <c r="R4" s="3"/>
    </row>
    <row r="5" spans="15:18" x14ac:dyDescent="0.35">
      <c r="O5" s="3"/>
      <c r="P5" s="3"/>
      <c r="Q5" s="3"/>
      <c r="R5" s="3"/>
    </row>
    <row r="6" spans="15:18" x14ac:dyDescent="0.35">
      <c r="O6" s="3"/>
      <c r="P6" s="3"/>
      <c r="Q6" s="3"/>
      <c r="R6" s="3"/>
    </row>
    <row r="7" spans="15:18" x14ac:dyDescent="0.35">
      <c r="O7" s="3"/>
      <c r="P7" s="3"/>
      <c r="Q7" s="3"/>
      <c r="R7" s="3"/>
    </row>
    <row r="8" spans="15:18" x14ac:dyDescent="0.35">
      <c r="O8" s="3"/>
      <c r="P8" s="3"/>
      <c r="Q8" s="3"/>
      <c r="R8" s="3"/>
    </row>
    <row r="9" spans="15:18" x14ac:dyDescent="0.35">
      <c r="O9" s="3"/>
      <c r="P9" s="3"/>
      <c r="Q9" s="3"/>
      <c r="R9" s="3"/>
    </row>
    <row r="10" spans="15:18" x14ac:dyDescent="0.35">
      <c r="O10" s="3"/>
      <c r="P10" s="3"/>
      <c r="Q10" s="3"/>
      <c r="R10" s="3"/>
    </row>
    <row r="11" spans="15:18" x14ac:dyDescent="0.35">
      <c r="O11" s="3"/>
      <c r="P11" s="3"/>
      <c r="Q11" s="3"/>
      <c r="R11" s="3"/>
    </row>
    <row r="12" spans="15:18" x14ac:dyDescent="0.35">
      <c r="O12" s="3"/>
      <c r="P12" s="3"/>
      <c r="Q12" s="3"/>
      <c r="R12" s="3"/>
    </row>
    <row r="13" spans="15:18" x14ac:dyDescent="0.35">
      <c r="O13" s="3"/>
      <c r="P13" s="3"/>
      <c r="Q13" s="3"/>
      <c r="R13" s="3"/>
    </row>
    <row r="14" spans="15:18" x14ac:dyDescent="0.35">
      <c r="O14" s="3"/>
      <c r="P14" s="3"/>
      <c r="Q14" s="3"/>
      <c r="R14" s="3"/>
    </row>
    <row r="15" spans="15:18" x14ac:dyDescent="0.35">
      <c r="O15" s="3"/>
      <c r="P15" s="3"/>
      <c r="Q15" s="3"/>
      <c r="R15" s="3"/>
    </row>
    <row r="16" spans="15:18" x14ac:dyDescent="0.35">
      <c r="O16" s="3"/>
      <c r="P16" s="3"/>
      <c r="Q16" s="3"/>
      <c r="R16" s="3"/>
    </row>
    <row r="17" spans="1:22" x14ac:dyDescent="0.35">
      <c r="O17" s="3"/>
      <c r="P17" s="3"/>
      <c r="Q17" s="3"/>
      <c r="R17" s="3"/>
    </row>
    <row r="18" spans="1:22" x14ac:dyDescent="0.35">
      <c r="O18" s="3"/>
      <c r="P18" s="3"/>
      <c r="Q18" s="3"/>
      <c r="R18" s="3"/>
    </row>
    <row r="19" spans="1:22" x14ac:dyDescent="0.35">
      <c r="O19" s="3"/>
      <c r="P19" s="3"/>
      <c r="Q19" s="3"/>
      <c r="R19" s="3"/>
    </row>
    <row r="20" spans="1:22" x14ac:dyDescent="0.35">
      <c r="O20" s="3"/>
      <c r="P20" s="3"/>
      <c r="Q20" s="3"/>
      <c r="R20" s="3"/>
    </row>
    <row r="21" spans="1:22" x14ac:dyDescent="0.35">
      <c r="O21" s="3"/>
      <c r="P21" s="3"/>
      <c r="Q21" s="3"/>
      <c r="R21" s="3"/>
    </row>
    <row r="22" spans="1:22" x14ac:dyDescent="0.35">
      <c r="A22" s="8">
        <v>44874</v>
      </c>
      <c r="L22" s="8">
        <v>44879</v>
      </c>
      <c r="O22" s="3"/>
      <c r="P22" s="3"/>
      <c r="Q22" s="3"/>
      <c r="R22" s="3"/>
      <c r="T22" t="s">
        <v>137</v>
      </c>
      <c r="V22" t="s">
        <v>140</v>
      </c>
    </row>
    <row r="23" spans="1:22" x14ac:dyDescent="0.35">
      <c r="A23" t="s">
        <v>114</v>
      </c>
      <c r="B23">
        <v>3</v>
      </c>
      <c r="C23" t="s">
        <v>112</v>
      </c>
      <c r="D23" s="3">
        <v>0.84927248192658622</v>
      </c>
      <c r="E23" s="3">
        <v>1.2116834398710372</v>
      </c>
      <c r="F23" s="3">
        <v>0.362410957944451</v>
      </c>
      <c r="G23" s="3">
        <v>2.909852084375494E-2</v>
      </c>
      <c r="K23" t="s">
        <v>114</v>
      </c>
      <c r="L23" t="s">
        <v>114</v>
      </c>
      <c r="M23">
        <v>1</v>
      </c>
      <c r="O23" s="3">
        <v>4.1052252090365</v>
      </c>
      <c r="P23" s="3">
        <v>6.9161888534176876</v>
      </c>
      <c r="Q23" s="3">
        <v>2.8109636443811876</v>
      </c>
      <c r="R23" s="3">
        <v>1.5860227741545205</v>
      </c>
      <c r="T23" s="3">
        <f>D23-O23</f>
        <v>-3.2559527271099138</v>
      </c>
      <c r="V23" s="3">
        <f>F23-Q23</f>
        <v>-2.4485526864367366</v>
      </c>
    </row>
    <row r="24" spans="1:22" x14ac:dyDescent="0.35">
      <c r="A24" t="s">
        <v>114</v>
      </c>
      <c r="B24">
        <v>3</v>
      </c>
      <c r="C24" t="s">
        <v>112</v>
      </c>
      <c r="D24" s="3">
        <v>2.6658617136442175</v>
      </c>
      <c r="E24" s="3">
        <v>7.1281521828076313</v>
      </c>
      <c r="F24" s="3">
        <v>4.4622904691634133</v>
      </c>
      <c r="G24" s="3">
        <v>1.4755659392780076</v>
      </c>
      <c r="K24" t="s">
        <v>114</v>
      </c>
      <c r="L24" t="s">
        <v>114</v>
      </c>
      <c r="M24">
        <v>1</v>
      </c>
      <c r="O24" s="3">
        <v>5.6405809874849346</v>
      </c>
      <c r="P24" s="3">
        <v>6.9687534044127366</v>
      </c>
      <c r="Q24" s="3">
        <v>1.328172416927802</v>
      </c>
      <c r="R24" s="3">
        <v>1.6231751907238932</v>
      </c>
      <c r="T24" s="3">
        <f t="shared" ref="T24:T82" si="0">D24-O24</f>
        <v>-2.9747192738407171</v>
      </c>
      <c r="V24" s="3">
        <f t="shared" ref="V24:V82" si="1">F24-Q24</f>
        <v>3.1341180522356114</v>
      </c>
    </row>
    <row r="25" spans="1:22" x14ac:dyDescent="0.35">
      <c r="A25" t="s">
        <v>114</v>
      </c>
      <c r="B25">
        <v>3</v>
      </c>
      <c r="C25" t="s">
        <v>112</v>
      </c>
      <c r="D25" s="3">
        <v>4.8849228484502731</v>
      </c>
      <c r="E25" s="3">
        <v>7.1596909134046607</v>
      </c>
      <c r="F25" s="3">
        <v>2.2747680649543875</v>
      </c>
      <c r="G25" s="3">
        <v>1.405595554739022</v>
      </c>
      <c r="K25" t="s">
        <v>114</v>
      </c>
      <c r="L25" t="s">
        <v>114</v>
      </c>
      <c r="M25">
        <v>1</v>
      </c>
      <c r="O25" s="3">
        <v>5.8194573888575691</v>
      </c>
      <c r="P25" s="3">
        <v>7.0065341754404287</v>
      </c>
      <c r="Q25" s="3">
        <v>1.1870767865828595</v>
      </c>
      <c r="R25" s="3">
        <v>1.6264432273665694</v>
      </c>
      <c r="T25" s="3">
        <f t="shared" si="0"/>
        <v>-0.934534540407296</v>
      </c>
      <c r="V25" s="3">
        <f t="shared" si="1"/>
        <v>1.087691278371528</v>
      </c>
    </row>
    <row r="26" spans="1:22" x14ac:dyDescent="0.35">
      <c r="A26" t="s">
        <v>115</v>
      </c>
      <c r="B26">
        <v>1</v>
      </c>
      <c r="D26" s="3">
        <v>4.7845533121245181</v>
      </c>
      <c r="E26" s="3">
        <v>7.2621917878450084</v>
      </c>
      <c r="F26" s="3">
        <v>2.4776384757204903</v>
      </c>
      <c r="G26" s="3">
        <v>0.40867237679418167</v>
      </c>
      <c r="K26" t="s">
        <v>115</v>
      </c>
      <c r="L26" t="s">
        <v>115</v>
      </c>
      <c r="M26">
        <v>1</v>
      </c>
      <c r="O26" s="3">
        <v>5.147014620734522</v>
      </c>
      <c r="P26" s="3">
        <v>8.2943656748191525</v>
      </c>
      <c r="Q26" s="3">
        <v>3.1473510540846306</v>
      </c>
      <c r="R26" s="3">
        <v>0.44410197043198846</v>
      </c>
      <c r="T26" s="3">
        <f t="shared" si="0"/>
        <v>-0.36246130861000392</v>
      </c>
      <c r="V26" s="3">
        <f t="shared" si="1"/>
        <v>-0.66971257836414022</v>
      </c>
    </row>
    <row r="27" spans="1:22" x14ac:dyDescent="0.35">
      <c r="A27" t="s">
        <v>115</v>
      </c>
      <c r="B27">
        <v>1</v>
      </c>
      <c r="D27" s="3">
        <v>4.661327346734482</v>
      </c>
      <c r="E27" s="3">
        <v>7.1301233534699451</v>
      </c>
      <c r="F27" s="3">
        <v>2.4687960067354631</v>
      </c>
      <c r="G27" s="3">
        <v>0.4119748138225704</v>
      </c>
      <c r="K27" t="s">
        <v>115</v>
      </c>
      <c r="L27" t="s">
        <v>115</v>
      </c>
      <c r="M27">
        <v>1</v>
      </c>
      <c r="O27" s="3">
        <v>6.2898360739485675</v>
      </c>
      <c r="P27" s="3">
        <v>8.2795818948517947</v>
      </c>
      <c r="Q27" s="3">
        <v>1.9897458209032273</v>
      </c>
      <c r="R27" s="3">
        <v>0.44375796657486472</v>
      </c>
      <c r="T27" s="3">
        <f t="shared" si="0"/>
        <v>-1.6285087272140855</v>
      </c>
      <c r="V27" s="3">
        <f t="shared" si="1"/>
        <v>0.4790501858322358</v>
      </c>
    </row>
    <row r="28" spans="1:22" x14ac:dyDescent="0.35">
      <c r="A28" t="s">
        <v>115</v>
      </c>
      <c r="B28">
        <v>1</v>
      </c>
      <c r="D28" s="3">
        <v>4.8233098657552551</v>
      </c>
      <c r="E28" s="3">
        <v>7.3016152010912965</v>
      </c>
      <c r="F28" s="3">
        <v>2.4783053353360414</v>
      </c>
      <c r="G28" s="3">
        <v>0.40237710620881573</v>
      </c>
      <c r="K28" t="s">
        <v>115</v>
      </c>
      <c r="L28" t="s">
        <v>115</v>
      </c>
      <c r="M28">
        <v>1</v>
      </c>
      <c r="O28" s="3">
        <v>5.9204894303735927</v>
      </c>
      <c r="P28" s="3">
        <v>7.3826992434987551</v>
      </c>
      <c r="Q28" s="3">
        <v>1.4622098131251624</v>
      </c>
      <c r="R28" s="3">
        <v>0.44582198971760756</v>
      </c>
      <c r="T28" s="3">
        <f t="shared" si="0"/>
        <v>-1.0971795646183375</v>
      </c>
      <c r="V28" s="3">
        <f t="shared" si="1"/>
        <v>1.016095522210879</v>
      </c>
    </row>
    <row r="29" spans="1:22" x14ac:dyDescent="0.35">
      <c r="A29" t="s">
        <v>116</v>
      </c>
      <c r="B29">
        <v>3</v>
      </c>
      <c r="C29" t="s">
        <v>112</v>
      </c>
      <c r="D29" s="3">
        <v>1.5965783365500317</v>
      </c>
      <c r="E29" s="3">
        <v>1.4472383340176047</v>
      </c>
      <c r="F29" s="3">
        <v>-0.14934000253242696</v>
      </c>
      <c r="G29" s="3">
        <v>1.6198376201611565E-2</v>
      </c>
      <c r="K29" t="s">
        <v>116</v>
      </c>
      <c r="L29" t="s">
        <v>116</v>
      </c>
      <c r="M29">
        <v>1</v>
      </c>
      <c r="O29" s="3">
        <v>7.3780008489654199</v>
      </c>
      <c r="P29" s="3">
        <v>8.6705307428774798</v>
      </c>
      <c r="Q29" s="3">
        <v>1.29252989391206</v>
      </c>
      <c r="R29" s="3">
        <v>1.4186648976637803</v>
      </c>
      <c r="T29" s="3">
        <f t="shared" si="0"/>
        <v>-5.7814225124153884</v>
      </c>
      <c r="V29" s="3">
        <f t="shared" si="1"/>
        <v>-1.4418698964444869</v>
      </c>
    </row>
    <row r="30" spans="1:22" x14ac:dyDescent="0.35">
      <c r="A30" t="s">
        <v>116</v>
      </c>
      <c r="B30">
        <v>3</v>
      </c>
      <c r="C30" t="s">
        <v>112</v>
      </c>
      <c r="D30" s="3">
        <v>3.0772774368012743</v>
      </c>
      <c r="E30" s="3">
        <v>7.3420241996687405</v>
      </c>
      <c r="F30" s="3">
        <v>4.2647467628674658</v>
      </c>
      <c r="G30" s="3">
        <v>1.1328348964255424</v>
      </c>
      <c r="K30" t="s">
        <v>116</v>
      </c>
      <c r="L30" t="s">
        <v>116</v>
      </c>
      <c r="M30">
        <v>1</v>
      </c>
      <c r="O30" s="3">
        <v>7.573439880094778</v>
      </c>
      <c r="P30" s="3">
        <v>8.985918048847779</v>
      </c>
      <c r="Q30" s="3">
        <v>1.412478168753001</v>
      </c>
      <c r="R30" s="3">
        <v>1.4353490847342858</v>
      </c>
      <c r="T30" s="3">
        <f t="shared" si="0"/>
        <v>-4.4961624432935032</v>
      </c>
      <c r="V30" s="3">
        <f t="shared" si="1"/>
        <v>2.8522685941144648</v>
      </c>
    </row>
    <row r="31" spans="1:22" x14ac:dyDescent="0.35">
      <c r="A31" t="s">
        <v>116</v>
      </c>
      <c r="B31">
        <v>3</v>
      </c>
      <c r="C31" t="s">
        <v>112</v>
      </c>
      <c r="D31" s="3">
        <v>5.5338466823187709</v>
      </c>
      <c r="E31" s="3">
        <v>7.3075287130782396</v>
      </c>
      <c r="F31" s="3">
        <v>1.7736820307594687</v>
      </c>
      <c r="G31" s="3">
        <v>1.1227211830261019</v>
      </c>
      <c r="K31" t="s">
        <v>116</v>
      </c>
      <c r="L31" t="s">
        <v>116</v>
      </c>
      <c r="M31">
        <v>3</v>
      </c>
      <c r="O31" s="3">
        <v>7.426032475259924</v>
      </c>
      <c r="P31" s="3">
        <v>10.224470281668644</v>
      </c>
      <c r="Q31" s="3">
        <v>2.7984378064087201</v>
      </c>
      <c r="R31" s="3">
        <v>1.4494532428763625</v>
      </c>
      <c r="T31" s="3">
        <f t="shared" si="0"/>
        <v>-1.8921857929411532</v>
      </c>
      <c r="V31" s="3">
        <f t="shared" si="1"/>
        <v>-1.0247557756492514</v>
      </c>
    </row>
    <row r="32" spans="1:22" x14ac:dyDescent="0.35">
      <c r="A32" t="s">
        <v>117</v>
      </c>
      <c r="B32">
        <v>3</v>
      </c>
      <c r="C32" t="s">
        <v>112</v>
      </c>
      <c r="D32" s="3">
        <v>4.5271700457050068</v>
      </c>
      <c r="E32" s="3">
        <v>8.8913643402478399</v>
      </c>
      <c r="F32" s="3">
        <v>4.3641942945428331</v>
      </c>
      <c r="G32" s="3">
        <v>1.5537924163879648</v>
      </c>
      <c r="K32" t="s">
        <v>117</v>
      </c>
      <c r="L32" t="s">
        <v>117</v>
      </c>
      <c r="M32">
        <v>1</v>
      </c>
      <c r="O32" s="3">
        <v>7.5866899839001585</v>
      </c>
      <c r="P32" s="3">
        <v>8.7460922849328639</v>
      </c>
      <c r="Q32" s="3">
        <v>1.1594023010327055</v>
      </c>
      <c r="R32" s="3">
        <v>1.5241020798722322</v>
      </c>
      <c r="T32" s="3">
        <f t="shared" si="0"/>
        <v>-3.0595199381951517</v>
      </c>
      <c r="V32" s="3">
        <f t="shared" si="1"/>
        <v>3.2047919935101277</v>
      </c>
    </row>
    <row r="33" spans="1:22" x14ac:dyDescent="0.35">
      <c r="A33" t="s">
        <v>117</v>
      </c>
      <c r="B33">
        <v>3</v>
      </c>
      <c r="C33" t="s">
        <v>112</v>
      </c>
      <c r="D33" s="3">
        <v>6.8307005922703627</v>
      </c>
      <c r="E33" s="3">
        <v>8.5276833530508362</v>
      </c>
      <c r="F33" s="3">
        <v>1.6969827607804735</v>
      </c>
      <c r="G33" s="3">
        <v>1.627478042583888</v>
      </c>
      <c r="K33" t="s">
        <v>117</v>
      </c>
      <c r="L33" t="s">
        <v>117</v>
      </c>
      <c r="M33">
        <v>1</v>
      </c>
      <c r="O33" s="3">
        <v>7.909661264156302</v>
      </c>
      <c r="P33" s="3">
        <v>8.8840742312948695</v>
      </c>
      <c r="Q33" s="3">
        <v>0.97441296713856751</v>
      </c>
      <c r="R33" s="3">
        <v>1.5388942457285566</v>
      </c>
      <c r="T33" s="3">
        <f t="shared" si="0"/>
        <v>-1.0789606718859392</v>
      </c>
      <c r="V33" s="3">
        <f t="shared" si="1"/>
        <v>0.72256979364190599</v>
      </c>
    </row>
    <row r="34" spans="1:22" x14ac:dyDescent="0.35">
      <c r="A34" t="s">
        <v>117</v>
      </c>
      <c r="B34">
        <v>3</v>
      </c>
      <c r="C34" t="s">
        <v>112</v>
      </c>
      <c r="D34" s="3">
        <v>7.5978816026018778</v>
      </c>
      <c r="E34" s="3">
        <v>8.5306401090443096</v>
      </c>
      <c r="F34" s="3">
        <v>0.93275850644243175</v>
      </c>
      <c r="G34" s="3">
        <v>1.6332573073835681</v>
      </c>
      <c r="K34" t="s">
        <v>117</v>
      </c>
      <c r="L34" t="s">
        <v>117</v>
      </c>
      <c r="M34">
        <v>1</v>
      </c>
      <c r="O34" s="3">
        <v>8.0454748281614492</v>
      </c>
      <c r="P34" s="3">
        <v>8.9662063422246359</v>
      </c>
      <c r="Q34" s="3">
        <v>0.92073151406318665</v>
      </c>
      <c r="R34" s="3">
        <v>1.5397542553713661</v>
      </c>
      <c r="T34" s="3">
        <f t="shared" si="0"/>
        <v>-0.44759322555957137</v>
      </c>
      <c r="V34" s="3">
        <f t="shared" si="1"/>
        <v>1.2026992379245094E-2</v>
      </c>
    </row>
    <row r="35" spans="1:22" x14ac:dyDescent="0.35">
      <c r="A35" t="s">
        <v>118</v>
      </c>
      <c r="B35">
        <v>1</v>
      </c>
      <c r="D35" s="3">
        <v>9.168018903539437</v>
      </c>
      <c r="E35" s="3">
        <v>11.859947357693285</v>
      </c>
      <c r="F35" s="3">
        <v>2.6919284541538477</v>
      </c>
      <c r="G35" s="3">
        <v>0.21527340831916816</v>
      </c>
      <c r="K35" t="s">
        <v>118</v>
      </c>
      <c r="L35" t="s">
        <v>118</v>
      </c>
      <c r="M35">
        <v>1</v>
      </c>
      <c r="O35" s="3">
        <v>9.2462654855240345</v>
      </c>
      <c r="P35" s="3">
        <v>11.448238734522151</v>
      </c>
      <c r="Q35" s="3">
        <v>2.201973248998117</v>
      </c>
      <c r="R35" s="3">
        <v>0.24475173522873286</v>
      </c>
      <c r="T35" s="3">
        <f t="shared" si="0"/>
        <v>-7.8246581984597441E-2</v>
      </c>
      <c r="V35" s="3">
        <f t="shared" si="1"/>
        <v>0.48995520515573077</v>
      </c>
    </row>
    <row r="36" spans="1:22" x14ac:dyDescent="0.35">
      <c r="A36" t="s">
        <v>118</v>
      </c>
      <c r="B36">
        <v>1</v>
      </c>
      <c r="D36" s="3">
        <v>9.8576868066094789</v>
      </c>
      <c r="E36" s="3">
        <v>11.923024818887345</v>
      </c>
      <c r="F36" s="3">
        <v>2.0653380122778664</v>
      </c>
      <c r="G36" s="3">
        <v>0.21403499443352239</v>
      </c>
      <c r="K36" t="s">
        <v>118</v>
      </c>
      <c r="L36" t="s">
        <v>118</v>
      </c>
      <c r="M36">
        <v>1</v>
      </c>
      <c r="O36" s="3">
        <v>10.461962509667673</v>
      </c>
      <c r="P36" s="3">
        <v>11.561581047605229</v>
      </c>
      <c r="Q36" s="3">
        <v>1.0996185379375554</v>
      </c>
      <c r="R36" s="3">
        <v>0.24750376608572341</v>
      </c>
      <c r="T36" s="3">
        <f t="shared" si="0"/>
        <v>-0.60427570305819422</v>
      </c>
      <c r="V36" s="3">
        <f t="shared" si="1"/>
        <v>0.96571947434031102</v>
      </c>
    </row>
    <row r="37" spans="1:22" x14ac:dyDescent="0.35">
      <c r="A37" t="s">
        <v>118</v>
      </c>
      <c r="B37">
        <v>1</v>
      </c>
      <c r="D37" s="3">
        <v>9.7026605920865308</v>
      </c>
      <c r="E37" s="3">
        <v>11.78504287252534</v>
      </c>
      <c r="F37" s="3">
        <v>2.082382280438809</v>
      </c>
      <c r="G37" s="3">
        <v>0.21155816666223087</v>
      </c>
      <c r="K37" t="s">
        <v>118</v>
      </c>
      <c r="L37" t="s">
        <v>118</v>
      </c>
      <c r="M37">
        <v>1</v>
      </c>
      <c r="O37" s="3">
        <v>10.493431506205448</v>
      </c>
      <c r="P37" s="3">
        <v>11.440025523429174</v>
      </c>
      <c r="Q37" s="3">
        <v>0.94659401722372571</v>
      </c>
      <c r="R37" s="3">
        <v>0.25988790494218106</v>
      </c>
      <c r="T37" s="3">
        <f t="shared" si="0"/>
        <v>-0.79077091411891764</v>
      </c>
      <c r="V37" s="3">
        <f t="shared" si="1"/>
        <v>1.1357882632150833</v>
      </c>
    </row>
    <row r="38" spans="1:22" x14ac:dyDescent="0.35">
      <c r="A38" t="s">
        <v>119</v>
      </c>
      <c r="B38">
        <v>3</v>
      </c>
      <c r="C38" t="s">
        <v>112</v>
      </c>
      <c r="D38" s="3">
        <v>2.5943111530951644</v>
      </c>
      <c r="E38" s="3">
        <v>4.2689691371206315</v>
      </c>
      <c r="F38" s="3">
        <v>1.6746579840254672</v>
      </c>
      <c r="G38" s="3">
        <v>0.10711859563943808</v>
      </c>
      <c r="K38" t="s">
        <v>119</v>
      </c>
      <c r="L38" t="s">
        <v>119</v>
      </c>
      <c r="M38">
        <v>1</v>
      </c>
      <c r="O38" s="3">
        <v>6.838059118896175</v>
      </c>
      <c r="P38" s="3">
        <v>6.1227926618361508</v>
      </c>
      <c r="Q38" s="3">
        <v>-0.71526645706002423</v>
      </c>
      <c r="R38" s="3">
        <v>0.16339482301894859</v>
      </c>
      <c r="T38" s="3">
        <f t="shared" si="0"/>
        <v>-4.2437479658010107</v>
      </c>
      <c r="V38" s="3">
        <f t="shared" si="1"/>
        <v>2.3899244410854914</v>
      </c>
    </row>
    <row r="39" spans="1:22" x14ac:dyDescent="0.35">
      <c r="A39" t="s">
        <v>119</v>
      </c>
      <c r="B39">
        <v>3</v>
      </c>
      <c r="C39" t="s">
        <v>112</v>
      </c>
      <c r="D39" s="3">
        <v>2.8805133952913771</v>
      </c>
      <c r="E39" s="3">
        <v>6.2076154835068182</v>
      </c>
      <c r="F39" s="3">
        <v>3.3271020882154412</v>
      </c>
      <c r="G39" s="3">
        <v>0.12569480392412458</v>
      </c>
      <c r="K39" t="s">
        <v>119</v>
      </c>
      <c r="L39" t="s">
        <v>119</v>
      </c>
      <c r="M39">
        <v>1</v>
      </c>
      <c r="O39" s="3">
        <v>5.4550795342096121</v>
      </c>
      <c r="P39" s="3">
        <v>6.034089982032004</v>
      </c>
      <c r="Q39" s="3">
        <v>0.57901044782239186</v>
      </c>
      <c r="R39" s="3">
        <v>0.15513873044797682</v>
      </c>
      <c r="T39" s="3">
        <f t="shared" si="0"/>
        <v>-2.574566138918235</v>
      </c>
      <c r="V39" s="3">
        <f t="shared" si="1"/>
        <v>2.7480916403930493</v>
      </c>
    </row>
    <row r="40" spans="1:22" x14ac:dyDescent="0.35">
      <c r="A40" t="s">
        <v>119</v>
      </c>
      <c r="B40">
        <v>3</v>
      </c>
      <c r="C40" t="s">
        <v>112</v>
      </c>
      <c r="D40" s="3">
        <v>4.5848079972584106</v>
      </c>
      <c r="E40" s="3">
        <v>6.1336965836700292</v>
      </c>
      <c r="F40" s="3">
        <v>1.5488885864116186</v>
      </c>
      <c r="G40" s="3">
        <v>0.12517879813843882</v>
      </c>
      <c r="K40" t="s">
        <v>119</v>
      </c>
      <c r="L40" t="s">
        <v>119</v>
      </c>
      <c r="M40">
        <v>1</v>
      </c>
      <c r="O40" s="3">
        <v>5.2662655549829429</v>
      </c>
      <c r="P40" s="3">
        <v>6.0176635598460511</v>
      </c>
      <c r="Q40" s="3">
        <v>0.75139800486310815</v>
      </c>
      <c r="R40" s="3">
        <v>0.14481861473426214</v>
      </c>
      <c r="T40" s="3">
        <f t="shared" si="0"/>
        <v>-0.68145755772453231</v>
      </c>
      <c r="V40" s="3">
        <f t="shared" si="1"/>
        <v>0.79749058154851049</v>
      </c>
    </row>
    <row r="41" spans="1:22" x14ac:dyDescent="0.35">
      <c r="A41" t="s">
        <v>120</v>
      </c>
      <c r="B41">
        <v>3</v>
      </c>
      <c r="C41" t="s">
        <v>112</v>
      </c>
      <c r="D41" s="3">
        <v>1.0907556237796412</v>
      </c>
      <c r="E41" s="3">
        <v>4.346830378282049</v>
      </c>
      <c r="F41" s="3">
        <v>3.256074754502408</v>
      </c>
      <c r="G41" s="3">
        <v>0.14519982262304532</v>
      </c>
      <c r="K41" t="s">
        <v>120</v>
      </c>
      <c r="L41" t="s">
        <v>120</v>
      </c>
      <c r="M41">
        <v>1</v>
      </c>
      <c r="O41" s="3">
        <v>5.1735148283452821</v>
      </c>
      <c r="P41" s="3">
        <v>7.4878283454888557</v>
      </c>
      <c r="Q41" s="3">
        <v>2.3143135171435736</v>
      </c>
      <c r="R41" s="3">
        <v>0.24784776994284724</v>
      </c>
      <c r="T41" s="3">
        <f t="shared" si="0"/>
        <v>-4.0827592045656411</v>
      </c>
      <c r="V41" s="3">
        <f t="shared" si="1"/>
        <v>0.94176123735883444</v>
      </c>
    </row>
    <row r="42" spans="1:22" x14ac:dyDescent="0.35">
      <c r="A42" t="s">
        <v>120</v>
      </c>
      <c r="B42">
        <v>3</v>
      </c>
      <c r="C42" t="s">
        <v>112</v>
      </c>
      <c r="D42" s="3">
        <v>2.7095870562019724</v>
      </c>
      <c r="E42" s="3">
        <v>6.7447594889874853</v>
      </c>
      <c r="F42" s="3">
        <v>4.0351724327855134</v>
      </c>
      <c r="G42" s="3">
        <v>0.21754383377618541</v>
      </c>
      <c r="K42" t="s">
        <v>120</v>
      </c>
      <c r="L42" t="s">
        <v>120</v>
      </c>
      <c r="M42">
        <v>1</v>
      </c>
      <c r="O42" s="3">
        <v>5.2016712989317151</v>
      </c>
      <c r="P42" s="3">
        <v>7.527251758735142</v>
      </c>
      <c r="Q42" s="3">
        <v>2.3255804598034269</v>
      </c>
      <c r="R42" s="3">
        <v>0.25025579694271399</v>
      </c>
      <c r="T42" s="3">
        <f t="shared" si="0"/>
        <v>-2.4920842427297427</v>
      </c>
      <c r="V42" s="3">
        <f t="shared" si="1"/>
        <v>1.7095919729820865</v>
      </c>
    </row>
    <row r="43" spans="1:22" x14ac:dyDescent="0.35">
      <c r="A43" t="s">
        <v>120</v>
      </c>
      <c r="B43">
        <v>3</v>
      </c>
      <c r="C43" t="s">
        <v>112</v>
      </c>
      <c r="D43" s="3">
        <v>4.3115246062724433</v>
      </c>
      <c r="E43" s="3">
        <v>6.8334621687916322</v>
      </c>
      <c r="F43" s="3">
        <v>2.5219375625191889</v>
      </c>
      <c r="G43" s="3">
        <v>0.21413819559065955</v>
      </c>
      <c r="K43" t="s">
        <v>120</v>
      </c>
      <c r="L43" t="s">
        <v>120</v>
      </c>
      <c r="M43">
        <v>1</v>
      </c>
      <c r="O43" s="3">
        <v>5.1403895688318304</v>
      </c>
      <c r="P43" s="3">
        <v>7.6093838696649074</v>
      </c>
      <c r="Q43" s="3">
        <v>2.468994300833077</v>
      </c>
      <c r="R43" s="3">
        <v>0.2554158547995713</v>
      </c>
      <c r="T43" s="3">
        <f t="shared" si="0"/>
        <v>-0.82886496255938713</v>
      </c>
      <c r="V43" s="3">
        <f t="shared" si="1"/>
        <v>5.2943261686111853E-2</v>
      </c>
    </row>
    <row r="44" spans="1:22" x14ac:dyDescent="0.35">
      <c r="A44" t="s">
        <v>121</v>
      </c>
      <c r="B44">
        <v>1</v>
      </c>
      <c r="D44" s="3">
        <v>6.2086082186077594</v>
      </c>
      <c r="E44" s="3">
        <v>8.9386724361433831</v>
      </c>
      <c r="F44" s="3">
        <v>2.7300642175356238</v>
      </c>
      <c r="G44" s="3">
        <v>1.3567814074131515</v>
      </c>
      <c r="K44" t="s">
        <v>121</v>
      </c>
      <c r="L44" t="s">
        <v>121</v>
      </c>
      <c r="M44">
        <v>1</v>
      </c>
      <c r="O44" s="3">
        <v>6.3842430635619021</v>
      </c>
      <c r="P44" s="3">
        <v>8.6196088341010242</v>
      </c>
      <c r="Q44" s="3">
        <v>2.2353657705391221</v>
      </c>
      <c r="R44" s="3">
        <v>1.2636911600294978</v>
      </c>
      <c r="T44" s="3">
        <f t="shared" si="0"/>
        <v>-0.17563484495414272</v>
      </c>
      <c r="V44" s="3">
        <f t="shared" si="1"/>
        <v>0.49469844699650167</v>
      </c>
    </row>
    <row r="45" spans="1:22" x14ac:dyDescent="0.35">
      <c r="A45" t="s">
        <v>121</v>
      </c>
      <c r="B45">
        <v>1</v>
      </c>
      <c r="D45" s="3">
        <v>6.9767829867246798</v>
      </c>
      <c r="E45" s="3">
        <v>8.7435265405742602</v>
      </c>
      <c r="F45" s="3">
        <v>1.7667435538495804</v>
      </c>
      <c r="G45" s="3">
        <v>1.3366571817714077</v>
      </c>
      <c r="K45" t="s">
        <v>121</v>
      </c>
      <c r="L45" t="s">
        <v>121</v>
      </c>
      <c r="M45">
        <v>1</v>
      </c>
      <c r="O45" s="3">
        <v>7.2372184960332548</v>
      </c>
      <c r="P45" s="3">
        <v>8.729665862746911</v>
      </c>
      <c r="Q45" s="3">
        <v>1.4924473667136562</v>
      </c>
      <c r="R45" s="3">
        <v>1.2628311503866883</v>
      </c>
      <c r="T45" s="3">
        <f t="shared" si="0"/>
        <v>-0.26043550930857506</v>
      </c>
      <c r="V45" s="3">
        <f t="shared" si="1"/>
        <v>0.27429618713592419</v>
      </c>
    </row>
    <row r="46" spans="1:22" x14ac:dyDescent="0.35">
      <c r="A46" t="s">
        <v>121</v>
      </c>
      <c r="B46">
        <v>1</v>
      </c>
      <c r="D46" s="3">
        <v>7.0533023362007503</v>
      </c>
      <c r="E46" s="3">
        <v>8.7563391498793042</v>
      </c>
      <c r="F46" s="3">
        <v>1.7030368136785539</v>
      </c>
      <c r="G46" s="3">
        <v>1.3686495404839232</v>
      </c>
      <c r="K46" t="s">
        <v>121</v>
      </c>
      <c r="L46" t="s">
        <v>121</v>
      </c>
      <c r="M46">
        <v>1</v>
      </c>
      <c r="O46" s="3">
        <v>7.2985002261331378</v>
      </c>
      <c r="P46" s="3">
        <v>8.7575907804630297</v>
      </c>
      <c r="Q46" s="3">
        <v>1.459090554329892</v>
      </c>
      <c r="R46" s="3">
        <v>1.2607671272439454</v>
      </c>
      <c r="T46" s="3">
        <f t="shared" si="0"/>
        <v>-0.24519788993238745</v>
      </c>
      <c r="V46" s="3">
        <f t="shared" si="1"/>
        <v>0.24394625934866188</v>
      </c>
    </row>
    <row r="47" spans="1:22" x14ac:dyDescent="0.35">
      <c r="A47" t="s">
        <v>122</v>
      </c>
      <c r="B47">
        <v>1</v>
      </c>
      <c r="D47" s="3">
        <v>6.3616469175599013</v>
      </c>
      <c r="E47" s="3">
        <v>9.5073551722210823</v>
      </c>
      <c r="F47" s="3">
        <v>3.145708254661181</v>
      </c>
      <c r="G47" s="3">
        <v>3.2602235496506911</v>
      </c>
      <c r="K47" t="s">
        <v>122</v>
      </c>
      <c r="L47" t="s">
        <v>122</v>
      </c>
      <c r="M47">
        <v>1</v>
      </c>
      <c r="O47" s="3">
        <v>6.5333067313724307</v>
      </c>
      <c r="P47" s="3">
        <v>9.4047918145895846</v>
      </c>
      <c r="Q47" s="3">
        <v>2.8714850832171539</v>
      </c>
      <c r="R47" s="3">
        <v>3.0808915352860948</v>
      </c>
      <c r="T47" s="3">
        <f t="shared" si="0"/>
        <v>-0.17165981381252937</v>
      </c>
      <c r="V47" s="3">
        <f t="shared" si="1"/>
        <v>0.27422317144402708</v>
      </c>
    </row>
    <row r="48" spans="1:22" x14ac:dyDescent="0.35">
      <c r="A48" t="s">
        <v>122</v>
      </c>
      <c r="B48">
        <v>1</v>
      </c>
      <c r="D48" s="3">
        <v>6.8555445369054508</v>
      </c>
      <c r="E48" s="3">
        <v>9.6118272173237429</v>
      </c>
      <c r="F48" s="3">
        <v>2.7562826804182921</v>
      </c>
      <c r="G48" s="3">
        <v>3.2734332977642455</v>
      </c>
      <c r="K48" t="s">
        <v>122</v>
      </c>
      <c r="L48" t="s">
        <v>122</v>
      </c>
      <c r="M48">
        <v>1</v>
      </c>
      <c r="O48" s="3">
        <v>6.556494413031845</v>
      </c>
      <c r="P48" s="3">
        <v>9.3916506768408219</v>
      </c>
      <c r="Q48" s="3">
        <v>2.8351562638089769</v>
      </c>
      <c r="R48" s="3">
        <v>3.1261280424978777</v>
      </c>
      <c r="T48" s="3">
        <f t="shared" si="0"/>
        <v>0.29905012387360586</v>
      </c>
      <c r="V48" s="3">
        <f t="shared" si="1"/>
        <v>-7.8873583390684843E-2</v>
      </c>
    </row>
    <row r="49" spans="1:22" x14ac:dyDescent="0.35">
      <c r="A49" t="s">
        <v>122</v>
      </c>
      <c r="B49">
        <v>1</v>
      </c>
      <c r="D49" s="3">
        <v>6.8177817410601165</v>
      </c>
      <c r="E49" s="3">
        <v>9.6128128026548989</v>
      </c>
      <c r="F49" s="3">
        <v>2.7950310615947824</v>
      </c>
      <c r="G49" s="3">
        <v>3.3298843307182651</v>
      </c>
      <c r="K49" t="s">
        <v>122</v>
      </c>
      <c r="L49" t="s">
        <v>122</v>
      </c>
      <c r="M49">
        <v>1</v>
      </c>
      <c r="O49" s="3">
        <v>6.5134315756643586</v>
      </c>
      <c r="P49" s="3">
        <v>9.5082782743610892</v>
      </c>
      <c r="Q49" s="3">
        <v>2.9948466986967306</v>
      </c>
      <c r="R49" s="3">
        <v>3.123204009712325</v>
      </c>
      <c r="T49" s="3">
        <f t="shared" si="0"/>
        <v>0.30435016539575788</v>
      </c>
      <c r="V49" s="3">
        <f t="shared" si="1"/>
        <v>-0.19981563710194816</v>
      </c>
    </row>
    <row r="50" spans="1:22" x14ac:dyDescent="0.35">
      <c r="A50" t="s">
        <v>123</v>
      </c>
      <c r="B50">
        <v>3</v>
      </c>
      <c r="C50" t="s">
        <v>112</v>
      </c>
      <c r="D50" s="3">
        <v>1.3143511254954328</v>
      </c>
      <c r="E50" s="3">
        <v>3.7101422543545062</v>
      </c>
      <c r="F50" s="3">
        <v>2.3957911288590736</v>
      </c>
      <c r="G50" s="3">
        <v>0.29308708080057705</v>
      </c>
      <c r="K50" t="s">
        <v>123</v>
      </c>
      <c r="L50" t="s">
        <v>123</v>
      </c>
      <c r="M50">
        <v>1</v>
      </c>
      <c r="O50" s="3">
        <v>5.2480466622505455</v>
      </c>
      <c r="P50" s="3">
        <v>6.3379787924721365</v>
      </c>
      <c r="Q50" s="3">
        <v>1.089932130221591</v>
      </c>
      <c r="R50" s="3">
        <v>0.39748944779171036</v>
      </c>
      <c r="T50" s="3">
        <f t="shared" si="0"/>
        <v>-3.9336955367551125</v>
      </c>
      <c r="V50" s="3">
        <f t="shared" si="1"/>
        <v>1.3058589986374827</v>
      </c>
    </row>
    <row r="51" spans="1:22" x14ac:dyDescent="0.35">
      <c r="A51" t="s">
        <v>123</v>
      </c>
      <c r="B51">
        <v>3</v>
      </c>
      <c r="C51" t="s">
        <v>112</v>
      </c>
      <c r="D51" s="3">
        <v>2.3836345025896182</v>
      </c>
      <c r="E51" s="3">
        <v>6.0992010970795283</v>
      </c>
      <c r="F51" s="3">
        <v>3.7155665944899101</v>
      </c>
      <c r="G51" s="3">
        <v>0.42126291796491361</v>
      </c>
      <c r="K51" t="s">
        <v>123</v>
      </c>
      <c r="L51" t="s">
        <v>123</v>
      </c>
      <c r="M51">
        <v>1</v>
      </c>
      <c r="O51" s="3">
        <v>4.7876055550135819</v>
      </c>
      <c r="P51" s="3">
        <v>6.3659037101882578</v>
      </c>
      <c r="Q51" s="3">
        <v>1.578298155174676</v>
      </c>
      <c r="R51" s="3">
        <v>0.39920946707732952</v>
      </c>
      <c r="T51" s="3">
        <f t="shared" si="0"/>
        <v>-2.4039710524239637</v>
      </c>
      <c r="V51" s="3">
        <f t="shared" si="1"/>
        <v>2.1372684393152341</v>
      </c>
    </row>
    <row r="52" spans="1:22" x14ac:dyDescent="0.35">
      <c r="A52" t="s">
        <v>123</v>
      </c>
      <c r="B52">
        <v>3</v>
      </c>
      <c r="C52" t="s">
        <v>112</v>
      </c>
      <c r="D52" s="3">
        <v>3.8832150007635273</v>
      </c>
      <c r="E52" s="3">
        <v>6.0499218305216687</v>
      </c>
      <c r="F52" s="3">
        <v>2.1667068297581413</v>
      </c>
      <c r="G52" s="3">
        <v>0.42828059665023965</v>
      </c>
      <c r="K52" t="s">
        <v>123</v>
      </c>
      <c r="L52" t="s">
        <v>123</v>
      </c>
      <c r="M52">
        <v>1</v>
      </c>
      <c r="O52" s="3">
        <v>4.7726991882325294</v>
      </c>
      <c r="P52" s="3">
        <v>6.331408223597756</v>
      </c>
      <c r="Q52" s="3">
        <v>1.5587090353652266</v>
      </c>
      <c r="R52" s="3">
        <v>0.39043736872067203</v>
      </c>
      <c r="T52" s="3">
        <f t="shared" si="0"/>
        <v>-0.88948418746900204</v>
      </c>
      <c r="V52" s="3">
        <f t="shared" si="1"/>
        <v>0.60799779439291468</v>
      </c>
    </row>
    <row r="53" spans="1:22" x14ac:dyDescent="0.35">
      <c r="A53" t="s">
        <v>124</v>
      </c>
      <c r="B53">
        <v>3</v>
      </c>
      <c r="C53" t="s">
        <v>112</v>
      </c>
      <c r="D53" s="3">
        <v>0.8274098106477088</v>
      </c>
      <c r="E53" s="3">
        <v>1.2944726076882409</v>
      </c>
      <c r="F53" s="3">
        <v>0.46706279704053211</v>
      </c>
      <c r="G53" s="3">
        <v>4.0037843500292526E-2</v>
      </c>
      <c r="K53" t="s">
        <v>124</v>
      </c>
      <c r="L53" t="s">
        <v>124</v>
      </c>
      <c r="M53">
        <v>1</v>
      </c>
      <c r="O53" s="3">
        <v>2.1276472160834987</v>
      </c>
      <c r="P53" s="3">
        <v>5.518300325393076</v>
      </c>
      <c r="Q53" s="3">
        <v>3.3906531093095773</v>
      </c>
      <c r="R53" s="3">
        <v>0.24870777958565679</v>
      </c>
      <c r="T53" s="3">
        <f t="shared" si="0"/>
        <v>-1.3002374054357899</v>
      </c>
      <c r="V53" s="3">
        <f t="shared" si="1"/>
        <v>-2.9235903122690452</v>
      </c>
    </row>
    <row r="54" spans="1:22" x14ac:dyDescent="0.35">
      <c r="A54" t="s">
        <v>124</v>
      </c>
      <c r="B54">
        <v>3</v>
      </c>
      <c r="C54" t="s">
        <v>112</v>
      </c>
      <c r="D54" s="3">
        <v>2.1153199005306682</v>
      </c>
      <c r="E54" s="3">
        <v>6.7092784170658266</v>
      </c>
      <c r="F54" s="3">
        <v>4.5939585165351584</v>
      </c>
      <c r="G54" s="3">
        <v>0.25934030241672995</v>
      </c>
      <c r="K54" t="s">
        <v>124</v>
      </c>
      <c r="L54" t="s">
        <v>124</v>
      </c>
      <c r="M54">
        <v>1</v>
      </c>
      <c r="O54" s="3">
        <v>2.4191494998018639</v>
      </c>
      <c r="P54" s="3">
        <v>5.6152162162902002</v>
      </c>
      <c r="Q54" s="3">
        <v>3.1960667164883363</v>
      </c>
      <c r="R54" s="3">
        <v>0.24234370822886608</v>
      </c>
      <c r="T54" s="3">
        <f t="shared" si="0"/>
        <v>-0.30382959927119568</v>
      </c>
      <c r="V54" s="3">
        <f t="shared" si="1"/>
        <v>1.3978918000468221</v>
      </c>
    </row>
    <row r="55" spans="1:22" x14ac:dyDescent="0.35">
      <c r="A55" t="s">
        <v>124</v>
      </c>
      <c r="B55">
        <v>3</v>
      </c>
      <c r="C55" t="s">
        <v>112</v>
      </c>
      <c r="D55" s="3">
        <v>2.872563333008149</v>
      </c>
      <c r="E55" s="3">
        <v>6.5673541293791917</v>
      </c>
      <c r="F55" s="3">
        <v>3.6947907963710427</v>
      </c>
      <c r="G55" s="3">
        <v>0.25067140521720954</v>
      </c>
      <c r="K55" t="s">
        <v>124</v>
      </c>
      <c r="L55" t="s">
        <v>124</v>
      </c>
      <c r="M55">
        <v>1</v>
      </c>
      <c r="O55" s="3">
        <v>2.5234940672692336</v>
      </c>
      <c r="P55" s="3">
        <v>5.6135735740716042</v>
      </c>
      <c r="Q55" s="3">
        <v>3.0900795068023705</v>
      </c>
      <c r="R55" s="3">
        <v>0.24457973330017091</v>
      </c>
      <c r="T55" s="3">
        <f t="shared" si="0"/>
        <v>0.34906926573891539</v>
      </c>
      <c r="V55" s="3">
        <f t="shared" si="1"/>
        <v>0.60471128956867215</v>
      </c>
    </row>
    <row r="56" spans="1:22" x14ac:dyDescent="0.35">
      <c r="A56" t="s">
        <v>125</v>
      </c>
      <c r="B56">
        <v>3</v>
      </c>
      <c r="C56" t="s">
        <v>112</v>
      </c>
      <c r="D56" s="3">
        <v>0.98939232966848212</v>
      </c>
      <c r="E56" s="3">
        <v>2.5028002236869522</v>
      </c>
      <c r="F56" s="3">
        <v>1.5134078940184701</v>
      </c>
      <c r="G56" s="3">
        <v>8.5343151483500079E-2</v>
      </c>
      <c r="K56" t="s">
        <v>125</v>
      </c>
      <c r="L56" t="s">
        <v>125</v>
      </c>
      <c r="M56">
        <v>1</v>
      </c>
      <c r="O56" s="3">
        <v>3.5338144824294768</v>
      </c>
      <c r="P56" s="3">
        <v>7.2036512416718645</v>
      </c>
      <c r="Q56" s="3">
        <v>3.6698367592423877</v>
      </c>
      <c r="R56" s="3">
        <v>0.26866000329883855</v>
      </c>
      <c r="T56" s="3">
        <f t="shared" si="0"/>
        <v>-2.5444221527609949</v>
      </c>
      <c r="V56" s="3">
        <f t="shared" si="1"/>
        <v>-2.1564288652239174</v>
      </c>
    </row>
    <row r="57" spans="1:22" x14ac:dyDescent="0.35">
      <c r="A57" t="s">
        <v>125</v>
      </c>
      <c r="B57">
        <v>3</v>
      </c>
      <c r="C57" t="s">
        <v>112</v>
      </c>
      <c r="D57" s="3">
        <v>2.5247481081169179</v>
      </c>
      <c r="E57" s="3">
        <v>6.7063216610723551</v>
      </c>
      <c r="F57" s="3">
        <v>4.1815735529554372</v>
      </c>
      <c r="G57" s="3">
        <v>0.22156867890453413</v>
      </c>
      <c r="K57" t="s">
        <v>125</v>
      </c>
      <c r="L57" t="s">
        <v>125</v>
      </c>
      <c r="M57">
        <v>1</v>
      </c>
      <c r="O57" s="3">
        <v>4.302320503141531</v>
      </c>
      <c r="P57" s="3">
        <v>7.3695581057499933</v>
      </c>
      <c r="Q57" s="3">
        <v>3.0672376026084622</v>
      </c>
      <c r="R57" s="3">
        <v>0.26917600908452433</v>
      </c>
      <c r="T57" s="3">
        <f t="shared" si="0"/>
        <v>-1.7775723950246132</v>
      </c>
      <c r="V57" s="3">
        <f t="shared" si="1"/>
        <v>1.114335950346975</v>
      </c>
    </row>
    <row r="58" spans="1:22" x14ac:dyDescent="0.35">
      <c r="A58" t="s">
        <v>125</v>
      </c>
      <c r="B58">
        <v>3</v>
      </c>
      <c r="C58" t="s">
        <v>112</v>
      </c>
      <c r="D58" s="3">
        <v>3.6149003987045774</v>
      </c>
      <c r="E58" s="3">
        <v>6.6678838331572248</v>
      </c>
      <c r="F58" s="3">
        <v>3.0529834344526474</v>
      </c>
      <c r="G58" s="3">
        <v>0.21568621294771675</v>
      </c>
      <c r="K58" t="s">
        <v>125</v>
      </c>
      <c r="L58" t="s">
        <v>125</v>
      </c>
      <c r="M58">
        <v>1</v>
      </c>
      <c r="O58" s="3">
        <v>4.4232277003656257</v>
      </c>
      <c r="P58" s="3">
        <v>7.3071377014433709</v>
      </c>
      <c r="Q58" s="3">
        <v>2.8839100010777452</v>
      </c>
      <c r="R58" s="3">
        <v>0.27674409394124844</v>
      </c>
      <c r="T58" s="3">
        <f t="shared" si="0"/>
        <v>-0.80832730166104838</v>
      </c>
      <c r="V58" s="3">
        <f t="shared" si="1"/>
        <v>0.16907343337490222</v>
      </c>
    </row>
    <row r="59" spans="1:22" x14ac:dyDescent="0.35">
      <c r="A59" t="s">
        <v>126</v>
      </c>
      <c r="B59">
        <v>1</v>
      </c>
      <c r="D59" s="3">
        <v>3.3147855475127148</v>
      </c>
      <c r="E59" s="3">
        <v>7.1261810121453166</v>
      </c>
      <c r="F59" s="3">
        <v>3.8113954646326018</v>
      </c>
      <c r="G59" s="3">
        <v>0.1310612640952562</v>
      </c>
      <c r="K59" t="s">
        <v>126</v>
      </c>
      <c r="L59" t="s">
        <v>126</v>
      </c>
      <c r="M59">
        <v>1</v>
      </c>
      <c r="O59" s="3">
        <v>5.3027033404477395</v>
      </c>
      <c r="P59" s="3">
        <v>7.2020085994532703</v>
      </c>
      <c r="Q59" s="3">
        <v>1.8993052590055308</v>
      </c>
      <c r="R59" s="3">
        <v>0.16494284037600582</v>
      </c>
      <c r="T59" s="3">
        <f t="shared" si="0"/>
        <v>-1.9879177929350247</v>
      </c>
      <c r="V59" s="3">
        <f t="shared" si="1"/>
        <v>1.912090205627071</v>
      </c>
    </row>
    <row r="60" spans="1:22" x14ac:dyDescent="0.35">
      <c r="A60" t="s">
        <v>126</v>
      </c>
      <c r="B60">
        <v>1</v>
      </c>
      <c r="D60" s="3">
        <v>5.1890127307837499</v>
      </c>
      <c r="E60" s="3">
        <v>6.9438477258812377</v>
      </c>
      <c r="F60" s="3">
        <v>1.7548349950974877</v>
      </c>
      <c r="G60" s="3">
        <v>0.14169098328038232</v>
      </c>
      <c r="K60" t="s">
        <v>126</v>
      </c>
      <c r="L60" t="s">
        <v>126</v>
      </c>
      <c r="M60">
        <v>1</v>
      </c>
      <c r="O60" s="3">
        <v>6.2070229251649414</v>
      </c>
      <c r="P60" s="3">
        <v>7.2397893704809624</v>
      </c>
      <c r="Q60" s="3">
        <v>1.032766445316021</v>
      </c>
      <c r="R60" s="3">
        <v>0.16305081916182476</v>
      </c>
      <c r="T60" s="3">
        <f t="shared" si="0"/>
        <v>-1.0180101943811914</v>
      </c>
      <c r="V60" s="3">
        <f t="shared" si="1"/>
        <v>0.72206854978146673</v>
      </c>
    </row>
    <row r="61" spans="1:22" x14ac:dyDescent="0.35">
      <c r="A61" t="s">
        <v>126</v>
      </c>
      <c r="B61">
        <v>1</v>
      </c>
      <c r="D61" s="3">
        <v>5.4116144747141384</v>
      </c>
      <c r="E61" s="3">
        <v>6.968487359160167</v>
      </c>
      <c r="F61" s="3">
        <v>1.5568728844460287</v>
      </c>
      <c r="G61" s="3">
        <v>0.13911095435195364</v>
      </c>
      <c r="K61" t="s">
        <v>126</v>
      </c>
      <c r="L61" t="s">
        <v>126</v>
      </c>
      <c r="M61">
        <v>1</v>
      </c>
      <c r="O61" s="3">
        <v>6.2235855549216659</v>
      </c>
      <c r="P61" s="3">
        <v>7.2381467282623682</v>
      </c>
      <c r="Q61" s="3">
        <v>1.0145611733407023</v>
      </c>
      <c r="R61" s="3">
        <v>0.15995478444771036</v>
      </c>
      <c r="T61" s="3">
        <f t="shared" si="0"/>
        <v>-0.81197108020752751</v>
      </c>
      <c r="V61" s="3">
        <f t="shared" si="1"/>
        <v>0.54231171110532639</v>
      </c>
    </row>
    <row r="62" spans="1:22" x14ac:dyDescent="0.35">
      <c r="A62" t="s">
        <v>127</v>
      </c>
      <c r="B62">
        <v>1</v>
      </c>
      <c r="D62" s="3">
        <v>8.7834346405882773</v>
      </c>
      <c r="E62" s="3">
        <v>11.333644790855349</v>
      </c>
      <c r="F62" s="3">
        <v>2.5502101502670715</v>
      </c>
      <c r="G62" s="3">
        <v>0.14396140873739957</v>
      </c>
      <c r="K62" t="s">
        <v>127</v>
      </c>
      <c r="L62" t="s">
        <v>127</v>
      </c>
      <c r="M62">
        <v>1</v>
      </c>
      <c r="O62" s="3">
        <v>8.6731984959413388</v>
      </c>
      <c r="P62" s="3">
        <v>11.326683210346099</v>
      </c>
      <c r="Q62" s="3">
        <v>2.65348471440476</v>
      </c>
      <c r="R62" s="3">
        <v>0.16975889437573932</v>
      </c>
      <c r="T62" s="3">
        <f t="shared" si="0"/>
        <v>0.11023614464693843</v>
      </c>
      <c r="V62" s="3">
        <f t="shared" si="1"/>
        <v>-0.10327456413768843</v>
      </c>
    </row>
    <row r="63" spans="1:22" x14ac:dyDescent="0.35">
      <c r="A63" t="s">
        <v>127</v>
      </c>
      <c r="B63">
        <v>1</v>
      </c>
      <c r="D63" s="3">
        <v>9.7642735747815497</v>
      </c>
      <c r="E63" s="3">
        <v>11.208475453798386</v>
      </c>
      <c r="F63" s="3">
        <v>1.4442018790168358</v>
      </c>
      <c r="G63" s="3">
        <v>0.14643823650869112</v>
      </c>
      <c r="K63" t="s">
        <v>127</v>
      </c>
      <c r="L63" t="s">
        <v>127</v>
      </c>
      <c r="M63">
        <v>1</v>
      </c>
      <c r="O63" s="3">
        <v>10.569619603086386</v>
      </c>
      <c r="P63" s="3">
        <v>11.37924776134115</v>
      </c>
      <c r="Q63" s="3">
        <v>0.80962815825476397</v>
      </c>
      <c r="R63" s="3">
        <v>0.1694148905186155</v>
      </c>
      <c r="T63" s="3">
        <f t="shared" si="0"/>
        <v>-0.80534602830483593</v>
      </c>
      <c r="V63" s="3">
        <f t="shared" si="1"/>
        <v>0.63457372076207186</v>
      </c>
    </row>
    <row r="64" spans="1:22" x14ac:dyDescent="0.35">
      <c r="A64" t="s">
        <v>127</v>
      </c>
      <c r="B64">
        <v>1</v>
      </c>
      <c r="D64" s="3">
        <v>9.8805432356737608</v>
      </c>
      <c r="E64" s="3">
        <v>11.250855623038143</v>
      </c>
      <c r="F64" s="3">
        <v>1.3703123873643825</v>
      </c>
      <c r="G64" s="3">
        <v>0.14519982262304532</v>
      </c>
      <c r="K64" t="s">
        <v>127</v>
      </c>
      <c r="L64" t="s">
        <v>127</v>
      </c>
      <c r="M64">
        <v>1</v>
      </c>
      <c r="O64" s="3">
        <v>10.596119810697145</v>
      </c>
      <c r="P64" s="3">
        <v>11.30204357706717</v>
      </c>
      <c r="Q64" s="3">
        <v>0.70592376637002552</v>
      </c>
      <c r="R64" s="3">
        <v>0.16769487123299637</v>
      </c>
      <c r="T64" s="3">
        <f t="shared" si="0"/>
        <v>-0.71557657502338401</v>
      </c>
      <c r="V64" s="3">
        <f t="shared" si="1"/>
        <v>0.66438862099435703</v>
      </c>
    </row>
    <row r="65" spans="1:22" x14ac:dyDescent="0.35">
      <c r="A65" t="s">
        <v>128</v>
      </c>
      <c r="B65">
        <v>3</v>
      </c>
      <c r="C65" t="s">
        <v>112</v>
      </c>
      <c r="D65" s="3">
        <v>3.386336108061768</v>
      </c>
      <c r="E65" s="3">
        <v>8.5730202782840674</v>
      </c>
      <c r="F65" s="3">
        <v>5.1866841702222999</v>
      </c>
      <c r="G65" s="3">
        <v>0.13064845946670761</v>
      </c>
      <c r="K65" t="s">
        <v>128</v>
      </c>
      <c r="L65" t="s">
        <v>128</v>
      </c>
      <c r="M65">
        <v>1</v>
      </c>
      <c r="O65" s="3">
        <v>9.7679883228608819</v>
      </c>
      <c r="P65" s="3">
        <v>11.28068922822543</v>
      </c>
      <c r="Q65" s="3">
        <v>1.5127009053645484</v>
      </c>
      <c r="R65" s="3">
        <v>0.18265903901788269</v>
      </c>
      <c r="T65" s="3">
        <f t="shared" si="0"/>
        <v>-6.3816522147991144</v>
      </c>
      <c r="V65" s="3">
        <f t="shared" si="1"/>
        <v>3.6739832648577515</v>
      </c>
    </row>
    <row r="66" spans="1:22" x14ac:dyDescent="0.35">
      <c r="A66" t="s">
        <v>128</v>
      </c>
      <c r="B66">
        <v>3</v>
      </c>
      <c r="C66" t="s">
        <v>112</v>
      </c>
      <c r="D66" s="3">
        <v>4.5897767861854284</v>
      </c>
      <c r="E66" s="3">
        <v>11.02811333819662</v>
      </c>
      <c r="F66" s="3">
        <v>6.4383365520111919</v>
      </c>
      <c r="G66" s="3">
        <v>0.15242390362264563</v>
      </c>
      <c r="K66" t="s">
        <v>128</v>
      </c>
      <c r="L66" t="s">
        <v>128</v>
      </c>
      <c r="M66">
        <v>1</v>
      </c>
      <c r="O66" s="3">
        <v>10.102553443946734</v>
      </c>
      <c r="P66" s="3">
        <v>11.316827357034526</v>
      </c>
      <c r="Q66" s="3">
        <v>1.2142739130877924</v>
      </c>
      <c r="R66" s="3">
        <v>0.191775141231664</v>
      </c>
      <c r="T66" s="3">
        <f t="shared" si="0"/>
        <v>-5.5127766577613055</v>
      </c>
      <c r="V66" s="3">
        <f t="shared" si="1"/>
        <v>5.2240626389233995</v>
      </c>
    </row>
    <row r="67" spans="1:22" x14ac:dyDescent="0.35">
      <c r="A67" t="s">
        <v>128</v>
      </c>
      <c r="B67">
        <v>3</v>
      </c>
      <c r="C67" t="s">
        <v>112</v>
      </c>
      <c r="D67" s="3">
        <v>8.7407030558159242</v>
      </c>
      <c r="E67" s="3">
        <v>11.158210601909369</v>
      </c>
      <c r="F67" s="3">
        <v>2.4175075460934448</v>
      </c>
      <c r="G67" s="3">
        <v>0.15995758809365737</v>
      </c>
      <c r="K67" t="s">
        <v>128</v>
      </c>
      <c r="L67" t="s">
        <v>128</v>
      </c>
      <c r="M67">
        <v>1</v>
      </c>
      <c r="O67" s="3">
        <v>9.9948963505280179</v>
      </c>
      <c r="P67" s="3">
        <v>11.260977521602287</v>
      </c>
      <c r="Q67" s="3">
        <v>1.2660811710742692</v>
      </c>
      <c r="R67" s="3">
        <v>0.19125913544597828</v>
      </c>
      <c r="T67" s="3">
        <f t="shared" si="0"/>
        <v>-1.2541932947120937</v>
      </c>
      <c r="V67" s="3">
        <f t="shared" si="1"/>
        <v>1.1514263750191756</v>
      </c>
    </row>
    <row r="68" spans="1:22" x14ac:dyDescent="0.35">
      <c r="A68" t="s">
        <v>129</v>
      </c>
      <c r="B68">
        <v>3</v>
      </c>
      <c r="C68" t="s">
        <v>112</v>
      </c>
      <c r="D68" s="3">
        <v>1.9692375060763514</v>
      </c>
      <c r="E68" s="3">
        <v>0.7514150902206308</v>
      </c>
      <c r="F68" s="3">
        <v>-1.2178224158557205</v>
      </c>
      <c r="G68" s="3">
        <v>1.6095175044474417E-2</v>
      </c>
      <c r="K68" t="s">
        <v>129</v>
      </c>
      <c r="L68" t="s">
        <v>129</v>
      </c>
      <c r="M68">
        <v>1</v>
      </c>
      <c r="O68" s="3">
        <v>8.9597319907326849</v>
      </c>
      <c r="P68" s="3">
        <v>10.053635490934733</v>
      </c>
      <c r="Q68" s="3">
        <v>1.0939035002020479</v>
      </c>
      <c r="R68" s="3">
        <v>1.8930462166375328</v>
      </c>
      <c r="T68" s="3">
        <f t="shared" si="0"/>
        <v>-6.9904944846563337</v>
      </c>
      <c r="V68" s="3">
        <f t="shared" si="1"/>
        <v>-2.3117259160577683</v>
      </c>
    </row>
    <row r="69" spans="1:22" x14ac:dyDescent="0.35">
      <c r="A69" t="s">
        <v>129</v>
      </c>
      <c r="B69">
        <v>3</v>
      </c>
      <c r="C69" t="s">
        <v>112</v>
      </c>
      <c r="D69" s="3">
        <v>1.7327231531503138</v>
      </c>
      <c r="E69" s="3">
        <v>7.5460403632182791</v>
      </c>
      <c r="F69" s="3">
        <v>5.8133172100679653</v>
      </c>
      <c r="G69" s="3">
        <v>1.2972343397450175</v>
      </c>
      <c r="K69" t="s">
        <v>129</v>
      </c>
      <c r="L69" t="s">
        <v>129</v>
      </c>
      <c r="M69">
        <v>1</v>
      </c>
      <c r="O69" s="3">
        <v>9.0591077692730391</v>
      </c>
      <c r="P69" s="3">
        <v>10.199830648389716</v>
      </c>
      <c r="Q69" s="3">
        <v>1.1407228791166766</v>
      </c>
      <c r="R69" s="3">
        <v>1.9467108183488495</v>
      </c>
      <c r="T69" s="3">
        <f t="shared" si="0"/>
        <v>-7.3263846161227253</v>
      </c>
      <c r="V69" s="3">
        <f t="shared" si="1"/>
        <v>4.6725943309512887</v>
      </c>
    </row>
    <row r="70" spans="1:22" x14ac:dyDescent="0.35">
      <c r="A70" t="s">
        <v>129</v>
      </c>
      <c r="B70">
        <v>3</v>
      </c>
      <c r="C70" t="s">
        <v>112</v>
      </c>
      <c r="D70" s="3">
        <v>4.4029503225295672</v>
      </c>
      <c r="E70" s="3">
        <v>7.5825070204710938</v>
      </c>
      <c r="F70" s="3">
        <v>3.1795566979415266</v>
      </c>
      <c r="G70" s="3">
        <v>1.2528578421760443</v>
      </c>
      <c r="K70" t="s">
        <v>129</v>
      </c>
      <c r="L70" t="s">
        <v>129</v>
      </c>
      <c r="M70">
        <v>1</v>
      </c>
      <c r="O70" s="3">
        <v>9.0475139284433297</v>
      </c>
      <c r="P70" s="3">
        <v>10.239254061636002</v>
      </c>
      <c r="Q70" s="3">
        <v>1.1917401331926722</v>
      </c>
      <c r="R70" s="3">
        <v>1.9511828684914587</v>
      </c>
      <c r="T70" s="3">
        <f t="shared" si="0"/>
        <v>-4.6445636059137625</v>
      </c>
      <c r="V70" s="3">
        <f t="shared" si="1"/>
        <v>1.9878165647488544</v>
      </c>
    </row>
    <row r="71" spans="1:22" x14ac:dyDescent="0.35">
      <c r="A71" t="s">
        <v>130</v>
      </c>
      <c r="B71">
        <v>1</v>
      </c>
      <c r="D71" s="3">
        <v>4.8729977550254313</v>
      </c>
      <c r="E71" s="3">
        <v>6.9004819713103211</v>
      </c>
      <c r="F71" s="3">
        <v>2.0274842162848898</v>
      </c>
      <c r="G71" s="3">
        <v>0.28586299980097674</v>
      </c>
      <c r="K71" t="s">
        <v>130</v>
      </c>
      <c r="L71" t="s">
        <v>130</v>
      </c>
      <c r="M71">
        <v>1</v>
      </c>
      <c r="O71" s="3">
        <v>6.3544303299997953</v>
      </c>
      <c r="P71" s="3">
        <v>7.4714019233029019</v>
      </c>
      <c r="Q71" s="3">
        <v>1.1169715933031066</v>
      </c>
      <c r="R71" s="3">
        <v>0.41589365414783491</v>
      </c>
      <c r="T71" s="3">
        <f t="shared" si="0"/>
        <v>-1.481432574974364</v>
      </c>
      <c r="V71" s="3">
        <f t="shared" si="1"/>
        <v>0.91051262298178326</v>
      </c>
    </row>
    <row r="72" spans="1:22" x14ac:dyDescent="0.35">
      <c r="A72" t="s">
        <v>130</v>
      </c>
      <c r="B72">
        <v>1</v>
      </c>
      <c r="D72" s="3">
        <v>4.3950002602463387</v>
      </c>
      <c r="E72" s="3">
        <v>6.8078369501815459</v>
      </c>
      <c r="F72" s="3">
        <v>2.4128366899352072</v>
      </c>
      <c r="G72" s="3">
        <v>0.30268478841433172</v>
      </c>
      <c r="K72" t="s">
        <v>130</v>
      </c>
      <c r="L72" t="s">
        <v>130</v>
      </c>
      <c r="M72">
        <v>1</v>
      </c>
      <c r="O72" s="3">
        <v>5.3374848629368623</v>
      </c>
      <c r="P72" s="3">
        <v>7.5699604564186203</v>
      </c>
      <c r="Q72" s="3">
        <v>2.2324755934817579</v>
      </c>
      <c r="R72" s="3">
        <v>0.40884157507679664</v>
      </c>
      <c r="T72" s="3">
        <f t="shared" si="0"/>
        <v>-0.94248460269052359</v>
      </c>
      <c r="V72" s="3">
        <f t="shared" si="1"/>
        <v>0.18036109645344922</v>
      </c>
    </row>
    <row r="73" spans="1:22" x14ac:dyDescent="0.35">
      <c r="A73" t="s">
        <v>130</v>
      </c>
      <c r="B73">
        <v>1</v>
      </c>
      <c r="D73" s="3">
        <v>4.5917643017562355</v>
      </c>
      <c r="E73" s="3">
        <v>6.8689432407132909</v>
      </c>
      <c r="F73" s="3">
        <v>2.2771789389570554</v>
      </c>
      <c r="G73" s="3">
        <v>0.30681283469981757</v>
      </c>
      <c r="K73" t="s">
        <v>130</v>
      </c>
      <c r="L73" t="s">
        <v>130</v>
      </c>
      <c r="M73">
        <v>1</v>
      </c>
      <c r="O73" s="3">
        <v>5.3540474926935877</v>
      </c>
      <c r="P73" s="3">
        <v>7.5518913920140731</v>
      </c>
      <c r="Q73" s="3">
        <v>2.1978438993204854</v>
      </c>
      <c r="R73" s="3">
        <v>0.41744167150489225</v>
      </c>
      <c r="T73" s="3">
        <f t="shared" si="0"/>
        <v>-0.7622831909373522</v>
      </c>
      <c r="V73" s="3">
        <f t="shared" si="1"/>
        <v>7.9335039636569959E-2</v>
      </c>
    </row>
    <row r="74" spans="1:22" x14ac:dyDescent="0.35">
      <c r="A74" t="s">
        <v>131</v>
      </c>
      <c r="B74">
        <v>3</v>
      </c>
      <c r="C74" t="s">
        <v>112</v>
      </c>
      <c r="D74" s="3">
        <v>1.8400489939738938</v>
      </c>
      <c r="E74" s="3">
        <v>6.3692514778165972</v>
      </c>
      <c r="F74" s="3">
        <v>4.5292024838427034</v>
      </c>
      <c r="G74" s="3">
        <v>0.39381141016643251</v>
      </c>
      <c r="K74" t="s">
        <v>131</v>
      </c>
      <c r="L74" t="s">
        <v>131</v>
      </c>
      <c r="M74">
        <v>1</v>
      </c>
      <c r="O74" s="3">
        <v>4.2874141363604776</v>
      </c>
      <c r="P74" s="3">
        <v>6.6533660984424356</v>
      </c>
      <c r="Q74" s="3">
        <v>2.365951962081958</v>
      </c>
      <c r="R74" s="3">
        <v>0.45476609000282703</v>
      </c>
      <c r="T74" s="3">
        <f t="shared" si="0"/>
        <v>-2.4473651423865839</v>
      </c>
      <c r="V74" s="3">
        <f t="shared" si="1"/>
        <v>2.1632505217607454</v>
      </c>
    </row>
    <row r="75" spans="1:22" x14ac:dyDescent="0.35">
      <c r="A75" t="s">
        <v>131</v>
      </c>
      <c r="B75">
        <v>3</v>
      </c>
      <c r="C75" t="s">
        <v>112</v>
      </c>
      <c r="D75" s="3">
        <v>2.2842587240492662</v>
      </c>
      <c r="E75" s="3">
        <v>6.289419065992865</v>
      </c>
      <c r="F75" s="3">
        <v>4.0051603419435988</v>
      </c>
      <c r="G75" s="3">
        <v>0.39742345066623269</v>
      </c>
      <c r="K75" t="s">
        <v>131</v>
      </c>
      <c r="L75" t="s">
        <v>131</v>
      </c>
      <c r="M75">
        <v>1</v>
      </c>
      <c r="O75" s="3">
        <v>4.0389746900095984</v>
      </c>
      <c r="P75" s="3">
        <v>6.6582940250982228</v>
      </c>
      <c r="Q75" s="3">
        <v>2.6193193350886244</v>
      </c>
      <c r="R75" s="3">
        <v>0.45407808228857938</v>
      </c>
      <c r="T75" s="3">
        <f t="shared" si="0"/>
        <v>-1.7547159659603322</v>
      </c>
      <c r="V75" s="3">
        <f t="shared" si="1"/>
        <v>1.3858410068549745</v>
      </c>
    </row>
    <row r="76" spans="1:22" x14ac:dyDescent="0.35">
      <c r="A76" t="s">
        <v>131</v>
      </c>
      <c r="B76">
        <v>3</v>
      </c>
      <c r="C76" t="s">
        <v>112</v>
      </c>
      <c r="D76" s="3">
        <v>3.5115495890226116</v>
      </c>
      <c r="E76" s="3">
        <v>6.3377127472195669</v>
      </c>
      <c r="F76" s="3">
        <v>2.8261631581969553</v>
      </c>
      <c r="G76" s="3">
        <v>0.39670104256627264</v>
      </c>
      <c r="K76" t="s">
        <v>131</v>
      </c>
      <c r="L76" t="s">
        <v>131</v>
      </c>
      <c r="M76">
        <v>1</v>
      </c>
      <c r="O76" s="3">
        <v>3.98100548586106</v>
      </c>
      <c r="P76" s="3">
        <v>6.7092159338746784</v>
      </c>
      <c r="Q76" s="3">
        <v>2.7282104480136184</v>
      </c>
      <c r="R76" s="3">
        <v>0.46233417485955108</v>
      </c>
      <c r="T76" s="3">
        <f t="shared" si="0"/>
        <v>-0.46945589683844835</v>
      </c>
      <c r="V76" s="3">
        <f t="shared" si="1"/>
        <v>9.7952710183336844E-2</v>
      </c>
    </row>
    <row r="77" spans="1:22" x14ac:dyDescent="0.35">
      <c r="A77" t="s">
        <v>132</v>
      </c>
      <c r="B77">
        <v>1</v>
      </c>
      <c r="D77" s="3">
        <v>4.5887830284000257</v>
      </c>
      <c r="E77" s="3">
        <v>7.4228421968236304</v>
      </c>
      <c r="F77" s="3">
        <v>2.8340591684236047</v>
      </c>
      <c r="G77" s="3">
        <v>0.36563749426799136</v>
      </c>
      <c r="K77" t="s">
        <v>132</v>
      </c>
      <c r="L77" t="s">
        <v>132</v>
      </c>
      <c r="M77">
        <v>1</v>
      </c>
      <c r="O77" s="3">
        <v>4.671667146716505</v>
      </c>
      <c r="P77" s="3">
        <v>7.5157532632049753</v>
      </c>
      <c r="Q77" s="3">
        <v>2.8440861164884703</v>
      </c>
      <c r="R77" s="3">
        <v>0.39542542464896746</v>
      </c>
      <c r="T77" s="3">
        <f t="shared" si="0"/>
        <v>-8.2884118316479238E-2</v>
      </c>
      <c r="V77" s="3">
        <f t="shared" si="1"/>
        <v>-1.0026948064865593E-2</v>
      </c>
    </row>
    <row r="78" spans="1:22" x14ac:dyDescent="0.35">
      <c r="A78" t="s">
        <v>132</v>
      </c>
      <c r="B78">
        <v>1</v>
      </c>
      <c r="D78" s="3">
        <v>4.9723735335657828</v>
      </c>
      <c r="E78" s="3">
        <v>7.3380818583441121</v>
      </c>
      <c r="F78" s="3">
        <v>2.3657083247783293</v>
      </c>
      <c r="G78" s="3">
        <v>0.37399678799610031</v>
      </c>
      <c r="K78" t="s">
        <v>132</v>
      </c>
      <c r="L78" t="s">
        <v>132</v>
      </c>
      <c r="M78">
        <v>1</v>
      </c>
      <c r="O78" s="3">
        <v>5.2778593958126514</v>
      </c>
      <c r="P78" s="3">
        <v>7.6077412274463132</v>
      </c>
      <c r="Q78" s="3">
        <v>2.3298818316336618</v>
      </c>
      <c r="R78" s="3">
        <v>0.40385351914850115</v>
      </c>
      <c r="T78" s="3">
        <f t="shared" si="0"/>
        <v>-0.30548586224686858</v>
      </c>
      <c r="V78" s="3">
        <f t="shared" si="1"/>
        <v>3.5826493144667459E-2</v>
      </c>
    </row>
    <row r="79" spans="1:22" x14ac:dyDescent="0.35">
      <c r="A79" t="s">
        <v>132</v>
      </c>
      <c r="B79">
        <v>1</v>
      </c>
      <c r="D79" s="3">
        <v>4.93759201107666</v>
      </c>
      <c r="E79" s="3">
        <v>7.3331539316883259</v>
      </c>
      <c r="F79" s="3">
        <v>2.3955619206116658</v>
      </c>
      <c r="G79" s="3">
        <v>0.37255197179618027</v>
      </c>
      <c r="K79" t="s">
        <v>132</v>
      </c>
      <c r="L79" t="s">
        <v>132</v>
      </c>
      <c r="M79">
        <v>1</v>
      </c>
      <c r="O79" s="3">
        <v>5.2778593958126514</v>
      </c>
      <c r="P79" s="3">
        <v>7.6060985852277181</v>
      </c>
      <c r="Q79" s="3">
        <v>2.3282391894150667</v>
      </c>
      <c r="R79" s="3">
        <v>0.4059175422912441</v>
      </c>
      <c r="T79" s="3">
        <f t="shared" si="0"/>
        <v>-0.34026738473599139</v>
      </c>
      <c r="V79" s="3">
        <f t="shared" si="1"/>
        <v>6.732273119659915E-2</v>
      </c>
    </row>
    <row r="80" spans="1:22" x14ac:dyDescent="0.35">
      <c r="A80" t="s">
        <v>133</v>
      </c>
      <c r="B80">
        <v>1</v>
      </c>
      <c r="D80" s="3">
        <v>4.921691886510204</v>
      </c>
      <c r="E80" s="3">
        <v>7.7224601374954149</v>
      </c>
      <c r="F80" s="3">
        <v>2.800768250985211</v>
      </c>
      <c r="G80" s="3">
        <v>0.2540770434027354</v>
      </c>
      <c r="K80" t="s">
        <v>133</v>
      </c>
      <c r="L80" t="s">
        <v>133</v>
      </c>
      <c r="M80">
        <v>1</v>
      </c>
      <c r="O80" s="3">
        <v>5.1155456241967432</v>
      </c>
      <c r="P80" s="3">
        <v>7.8886330468261114</v>
      </c>
      <c r="Q80" s="3">
        <v>2.7730874226293682</v>
      </c>
      <c r="R80" s="3">
        <v>0.29170826172613473</v>
      </c>
      <c r="T80" s="3">
        <f t="shared" si="0"/>
        <v>-0.19385373768653924</v>
      </c>
      <c r="V80" s="3">
        <f t="shared" si="1"/>
        <v>2.7680828355842735E-2</v>
      </c>
    </row>
    <row r="81" spans="1:22" x14ac:dyDescent="0.35">
      <c r="A81" t="s">
        <v>133</v>
      </c>
      <c r="B81">
        <v>1</v>
      </c>
      <c r="D81" s="3">
        <v>4.9753548069219944</v>
      </c>
      <c r="E81" s="3">
        <v>7.7264024788200434</v>
      </c>
      <c r="F81" s="3">
        <v>2.751047671898049</v>
      </c>
      <c r="G81" s="3">
        <v>0.24860738207446664</v>
      </c>
      <c r="K81" t="s">
        <v>133</v>
      </c>
      <c r="L81" t="s">
        <v>133</v>
      </c>
      <c r="M81">
        <v>1</v>
      </c>
      <c r="O81" s="3">
        <v>5.3474224407908979</v>
      </c>
      <c r="P81" s="3">
        <v>7.9789783688488525</v>
      </c>
      <c r="Q81" s="3">
        <v>2.6315559280579546</v>
      </c>
      <c r="R81" s="3">
        <v>0.29497629836881106</v>
      </c>
      <c r="T81" s="3">
        <f t="shared" si="0"/>
        <v>-0.37206763386890351</v>
      </c>
      <c r="V81" s="3">
        <f t="shared" si="1"/>
        <v>0.11949174384009442</v>
      </c>
    </row>
    <row r="82" spans="1:22" x14ac:dyDescent="0.35">
      <c r="A82" t="s">
        <v>133</v>
      </c>
      <c r="B82">
        <v>1</v>
      </c>
      <c r="D82" s="3">
        <v>4.8809478173086589</v>
      </c>
      <c r="E82" s="3">
        <v>7.6840223095802846</v>
      </c>
      <c r="F82" s="3">
        <v>2.8030744922716258</v>
      </c>
      <c r="G82" s="3">
        <v>0.25903069894531849</v>
      </c>
      <c r="K82" t="s">
        <v>133</v>
      </c>
      <c r="L82" t="s">
        <v>133</v>
      </c>
      <c r="M82">
        <v>1</v>
      </c>
      <c r="O82" s="3">
        <v>5.2811719217639963</v>
      </c>
      <c r="P82" s="3">
        <v>7.9609093044443053</v>
      </c>
      <c r="Q82" s="3">
        <v>2.679737382680309</v>
      </c>
      <c r="R82" s="3">
        <v>0.29772832922580167</v>
      </c>
      <c r="T82" s="3">
        <f t="shared" si="0"/>
        <v>-0.4002241044553374</v>
      </c>
      <c r="V82" s="3">
        <f t="shared" si="1"/>
        <v>0.12333710959131672</v>
      </c>
    </row>
    <row r="83" spans="1:22" x14ac:dyDescent="0.35">
      <c r="D83" s="3"/>
      <c r="E83" s="3"/>
      <c r="F83" s="3"/>
      <c r="G83" s="3"/>
      <c r="O83" s="3"/>
      <c r="P83" s="3"/>
      <c r="Q83" s="3"/>
      <c r="R83" s="3"/>
      <c r="T83" s="3"/>
      <c r="V83" s="3"/>
    </row>
    <row r="84" spans="1:22" x14ac:dyDescent="0.35">
      <c r="D84" s="3"/>
      <c r="E84" s="3"/>
      <c r="F84" s="3"/>
      <c r="G84" s="3"/>
      <c r="O84" s="3"/>
      <c r="P84" s="3"/>
      <c r="Q84" s="3"/>
      <c r="R84" s="3"/>
      <c r="T84" s="3"/>
      <c r="V84" s="3"/>
    </row>
    <row r="85" spans="1:22" x14ac:dyDescent="0.35">
      <c r="O85" s="3"/>
      <c r="P85" s="3"/>
      <c r="Q85" s="3"/>
      <c r="R85" s="3"/>
      <c r="T85" s="3"/>
      <c r="V85" s="3"/>
    </row>
    <row r="86" spans="1:22" x14ac:dyDescent="0.35">
      <c r="O86" s="3"/>
      <c r="P86" s="3"/>
      <c r="Q86" s="3"/>
      <c r="R86" s="3"/>
      <c r="T86" s="3"/>
      <c r="V86" s="3"/>
    </row>
    <row r="87" spans="1:22" x14ac:dyDescent="0.35">
      <c r="A87" t="s">
        <v>139</v>
      </c>
      <c r="O87" s="3"/>
      <c r="P87" s="3"/>
      <c r="Q87" s="3"/>
      <c r="R87" s="3"/>
      <c r="T87" s="3"/>
      <c r="V87" s="3"/>
    </row>
    <row r="88" spans="1:22" x14ac:dyDescent="0.35">
      <c r="A88" t="s">
        <v>114</v>
      </c>
      <c r="B88">
        <v>3</v>
      </c>
      <c r="C88" t="s">
        <v>112</v>
      </c>
      <c r="D88" s="3">
        <v>0.84927248192658622</v>
      </c>
      <c r="E88" s="3">
        <v>1.2116834398710372</v>
      </c>
      <c r="F88" s="3">
        <v>0.362410957944451</v>
      </c>
      <c r="G88" s="3">
        <v>2.909852084375494E-2</v>
      </c>
      <c r="K88" t="s">
        <v>114</v>
      </c>
      <c r="L88" t="s">
        <v>114</v>
      </c>
      <c r="M88">
        <v>1</v>
      </c>
      <c r="O88" s="3">
        <v>4.1052252090365</v>
      </c>
      <c r="P88" s="3">
        <v>6.9161888534176876</v>
      </c>
      <c r="Q88" s="3">
        <v>2.8109636443811876</v>
      </c>
      <c r="R88" s="3">
        <v>1.5860227741545205</v>
      </c>
      <c r="T88" s="3">
        <f t="shared" ref="T88:T107" si="2">D88-O88</f>
        <v>-3.2559527271099138</v>
      </c>
      <c r="V88" s="3">
        <f t="shared" ref="V88:V128" si="3">F88-Q88</f>
        <v>-2.4485526864367366</v>
      </c>
    </row>
    <row r="89" spans="1:22" x14ac:dyDescent="0.35">
      <c r="A89" t="s">
        <v>115</v>
      </c>
      <c r="B89">
        <v>1</v>
      </c>
      <c r="D89" s="3">
        <v>4.7845533121245181</v>
      </c>
      <c r="E89" s="3">
        <v>7.2621917878450084</v>
      </c>
      <c r="F89" s="3">
        <v>2.4776384757204903</v>
      </c>
      <c r="G89" s="3">
        <v>0.40867237679418167</v>
      </c>
      <c r="K89" t="s">
        <v>115</v>
      </c>
      <c r="L89" t="s">
        <v>115</v>
      </c>
      <c r="M89">
        <v>1</v>
      </c>
      <c r="O89" s="3">
        <v>5.147014620734522</v>
      </c>
      <c r="P89" s="3">
        <v>8.2943656748191525</v>
      </c>
      <c r="Q89" s="3">
        <v>3.1473510540846306</v>
      </c>
      <c r="R89" s="3">
        <v>0.44410197043198846</v>
      </c>
      <c r="T89" s="3">
        <f t="shared" si="2"/>
        <v>-0.36246130861000392</v>
      </c>
      <c r="V89" s="3">
        <f t="shared" si="3"/>
        <v>-0.66971257836414022</v>
      </c>
    </row>
    <row r="90" spans="1:22" x14ac:dyDescent="0.35">
      <c r="A90" t="s">
        <v>116</v>
      </c>
      <c r="B90">
        <v>3</v>
      </c>
      <c r="C90" t="s">
        <v>112</v>
      </c>
      <c r="D90" s="3">
        <v>1.5965783365500317</v>
      </c>
      <c r="E90" s="3">
        <v>1.4472383340176047</v>
      </c>
      <c r="F90" s="3">
        <v>-0.14934000253242696</v>
      </c>
      <c r="G90" s="3">
        <v>1.6198376201611565E-2</v>
      </c>
      <c r="K90" t="s">
        <v>116</v>
      </c>
      <c r="L90" t="s">
        <v>116</v>
      </c>
      <c r="M90">
        <v>1</v>
      </c>
      <c r="O90" s="3">
        <v>7.3780008489654199</v>
      </c>
      <c r="P90" s="3">
        <v>8.6705307428774798</v>
      </c>
      <c r="Q90" s="3">
        <v>1.29252989391206</v>
      </c>
      <c r="R90" s="3">
        <v>1.4186648976637803</v>
      </c>
      <c r="T90" s="3">
        <f t="shared" si="2"/>
        <v>-5.7814225124153884</v>
      </c>
      <c r="V90" s="3">
        <f t="shared" si="3"/>
        <v>-1.4418698964444869</v>
      </c>
    </row>
    <row r="91" spans="1:22" x14ac:dyDescent="0.35">
      <c r="A91" t="s">
        <v>117</v>
      </c>
      <c r="B91">
        <v>3</v>
      </c>
      <c r="C91" t="s">
        <v>112</v>
      </c>
      <c r="D91" s="3">
        <v>4.5271700457050068</v>
      </c>
      <c r="E91" s="3">
        <v>8.8913643402478399</v>
      </c>
      <c r="F91" s="3">
        <v>4.3641942945428331</v>
      </c>
      <c r="G91" s="3">
        <v>1.5537924163879648</v>
      </c>
      <c r="K91" t="s">
        <v>117</v>
      </c>
      <c r="L91" t="s">
        <v>117</v>
      </c>
      <c r="M91">
        <v>1</v>
      </c>
      <c r="O91" s="3">
        <v>7.5866899839001585</v>
      </c>
      <c r="P91" s="3">
        <v>8.7460922849328639</v>
      </c>
      <c r="Q91" s="3">
        <v>1.1594023010327055</v>
      </c>
      <c r="R91" s="3">
        <v>1.5241020798722322</v>
      </c>
      <c r="T91" s="3">
        <f t="shared" si="2"/>
        <v>-3.0595199381951517</v>
      </c>
      <c r="V91" s="3">
        <f t="shared" si="3"/>
        <v>3.2047919935101277</v>
      </c>
    </row>
    <row r="92" spans="1:22" x14ac:dyDescent="0.35">
      <c r="A92" t="s">
        <v>118</v>
      </c>
      <c r="B92">
        <v>1</v>
      </c>
      <c r="D92" s="3">
        <v>9.168018903539437</v>
      </c>
      <c r="E92" s="3">
        <v>11.859947357693285</v>
      </c>
      <c r="F92" s="3">
        <v>2.6919284541538477</v>
      </c>
      <c r="G92" s="3">
        <v>0.21527340831916816</v>
      </c>
      <c r="K92" t="s">
        <v>118</v>
      </c>
      <c r="L92" t="s">
        <v>118</v>
      </c>
      <c r="M92">
        <v>1</v>
      </c>
      <c r="O92" s="3">
        <v>9.2462654855240345</v>
      </c>
      <c r="P92" s="3">
        <v>11.448238734522151</v>
      </c>
      <c r="Q92" s="3">
        <v>2.201973248998117</v>
      </c>
      <c r="R92" s="3">
        <v>0.24475173522873286</v>
      </c>
      <c r="T92" s="3">
        <f t="shared" si="2"/>
        <v>-7.8246581984597441E-2</v>
      </c>
      <c r="V92" s="3">
        <f t="shared" si="3"/>
        <v>0.48995520515573077</v>
      </c>
    </row>
    <row r="93" spans="1:22" x14ac:dyDescent="0.35">
      <c r="A93" t="s">
        <v>119</v>
      </c>
      <c r="B93">
        <v>3</v>
      </c>
      <c r="C93" t="s">
        <v>112</v>
      </c>
      <c r="D93" s="3">
        <v>2.5943111530951644</v>
      </c>
      <c r="E93" s="3">
        <v>4.2689691371206315</v>
      </c>
      <c r="F93" s="3">
        <v>1.6746579840254672</v>
      </c>
      <c r="G93" s="3">
        <v>0.10711859563943808</v>
      </c>
      <c r="K93" t="s">
        <v>119</v>
      </c>
      <c r="L93" t="s">
        <v>119</v>
      </c>
      <c r="M93">
        <v>1</v>
      </c>
      <c r="O93" s="3">
        <v>6.838059118896175</v>
      </c>
      <c r="P93" s="3">
        <v>6.1227926618361508</v>
      </c>
      <c r="Q93" s="3">
        <v>-0.71526645706002423</v>
      </c>
      <c r="R93" s="3">
        <v>0.16339482301894859</v>
      </c>
      <c r="T93" s="3">
        <f t="shared" si="2"/>
        <v>-4.2437479658010107</v>
      </c>
      <c r="V93" s="3">
        <f t="shared" si="3"/>
        <v>2.3899244410854914</v>
      </c>
    </row>
    <row r="94" spans="1:22" x14ac:dyDescent="0.35">
      <c r="A94" t="s">
        <v>120</v>
      </c>
      <c r="B94">
        <v>3</v>
      </c>
      <c r="C94" t="s">
        <v>112</v>
      </c>
      <c r="D94" s="3">
        <v>1.0907556237796412</v>
      </c>
      <c r="E94" s="3">
        <v>4.346830378282049</v>
      </c>
      <c r="F94" s="3">
        <v>3.256074754502408</v>
      </c>
      <c r="G94" s="3">
        <v>0.14519982262304532</v>
      </c>
      <c r="K94" t="s">
        <v>120</v>
      </c>
      <c r="L94" t="s">
        <v>120</v>
      </c>
      <c r="M94">
        <v>1</v>
      </c>
      <c r="O94" s="3">
        <v>5.1735148283452821</v>
      </c>
      <c r="P94" s="3">
        <v>7.4878283454888557</v>
      </c>
      <c r="Q94" s="3">
        <v>2.3143135171435736</v>
      </c>
      <c r="R94" s="3">
        <v>0.24784776994284724</v>
      </c>
      <c r="T94" s="3">
        <f t="shared" si="2"/>
        <v>-4.0827592045656411</v>
      </c>
      <c r="V94" s="3">
        <f t="shared" si="3"/>
        <v>0.94176123735883444</v>
      </c>
    </row>
    <row r="95" spans="1:22" x14ac:dyDescent="0.35">
      <c r="A95" t="s">
        <v>121</v>
      </c>
      <c r="B95">
        <v>1</v>
      </c>
      <c r="D95" s="3">
        <v>6.2086082186077594</v>
      </c>
      <c r="E95" s="3">
        <v>8.9386724361433831</v>
      </c>
      <c r="F95" s="3">
        <v>2.7300642175356238</v>
      </c>
      <c r="G95" s="3">
        <v>1.3567814074131515</v>
      </c>
      <c r="K95" t="s">
        <v>121</v>
      </c>
      <c r="L95" t="s">
        <v>121</v>
      </c>
      <c r="M95">
        <v>1</v>
      </c>
      <c r="O95" s="3">
        <v>6.3842430635619021</v>
      </c>
      <c r="P95" s="3">
        <v>8.6196088341010242</v>
      </c>
      <c r="Q95" s="3">
        <v>2.2353657705391221</v>
      </c>
      <c r="R95" s="3">
        <v>1.2636911600294978</v>
      </c>
      <c r="T95" s="3">
        <f t="shared" si="2"/>
        <v>-0.17563484495414272</v>
      </c>
      <c r="V95" s="3">
        <f t="shared" si="3"/>
        <v>0.49469844699650167</v>
      </c>
    </row>
    <row r="96" spans="1:22" x14ac:dyDescent="0.35">
      <c r="A96" t="s">
        <v>122</v>
      </c>
      <c r="B96">
        <v>1</v>
      </c>
      <c r="D96" s="3">
        <v>6.3616469175599013</v>
      </c>
      <c r="E96" s="3">
        <v>9.5073551722210823</v>
      </c>
      <c r="F96" s="3">
        <v>3.145708254661181</v>
      </c>
      <c r="G96" s="3">
        <v>3.2602235496506911</v>
      </c>
      <c r="K96" t="s">
        <v>122</v>
      </c>
      <c r="L96" t="s">
        <v>122</v>
      </c>
      <c r="M96">
        <v>1</v>
      </c>
      <c r="O96" s="3">
        <v>6.5333067313724307</v>
      </c>
      <c r="P96" s="3">
        <v>9.4047918145895846</v>
      </c>
      <c r="Q96" s="3">
        <v>2.8714850832171539</v>
      </c>
      <c r="R96" s="3">
        <v>3.0808915352860948</v>
      </c>
      <c r="T96" s="3">
        <f t="shared" si="2"/>
        <v>-0.17165981381252937</v>
      </c>
      <c r="V96" s="3">
        <f t="shared" si="3"/>
        <v>0.27422317144402708</v>
      </c>
    </row>
    <row r="97" spans="1:22" x14ac:dyDescent="0.35">
      <c r="A97" t="s">
        <v>123</v>
      </c>
      <c r="B97">
        <v>3</v>
      </c>
      <c r="C97" t="s">
        <v>112</v>
      </c>
      <c r="D97" s="3">
        <v>1.3143511254954328</v>
      </c>
      <c r="E97" s="3">
        <v>3.7101422543545062</v>
      </c>
      <c r="F97" s="3">
        <v>2.3957911288590736</v>
      </c>
      <c r="G97" s="3">
        <v>0.29308708080057705</v>
      </c>
      <c r="K97" t="s">
        <v>123</v>
      </c>
      <c r="L97" t="s">
        <v>123</v>
      </c>
      <c r="M97">
        <v>1</v>
      </c>
      <c r="O97" s="3">
        <v>5.2480466622505455</v>
      </c>
      <c r="P97" s="3">
        <v>6.3379787924721365</v>
      </c>
      <c r="Q97" s="3">
        <v>1.089932130221591</v>
      </c>
      <c r="R97" s="3">
        <v>0.39748944779171036</v>
      </c>
      <c r="T97" s="3">
        <f t="shared" si="2"/>
        <v>-3.9336955367551125</v>
      </c>
      <c r="V97" s="3">
        <f t="shared" si="3"/>
        <v>1.3058589986374827</v>
      </c>
    </row>
    <row r="98" spans="1:22" x14ac:dyDescent="0.35">
      <c r="A98" t="s">
        <v>124</v>
      </c>
      <c r="B98">
        <v>3</v>
      </c>
      <c r="C98" t="s">
        <v>112</v>
      </c>
      <c r="D98" s="3">
        <v>0.8274098106477088</v>
      </c>
      <c r="E98" s="3">
        <v>1.2944726076882409</v>
      </c>
      <c r="F98" s="3">
        <v>0.46706279704053211</v>
      </c>
      <c r="G98" s="3">
        <v>4.0037843500292526E-2</v>
      </c>
      <c r="K98" t="s">
        <v>124</v>
      </c>
      <c r="L98" t="s">
        <v>124</v>
      </c>
      <c r="M98">
        <v>1</v>
      </c>
      <c r="O98" s="3">
        <v>2.1276472160834987</v>
      </c>
      <c r="P98" s="3">
        <v>5.518300325393076</v>
      </c>
      <c r="Q98" s="3">
        <v>3.3906531093095773</v>
      </c>
      <c r="R98" s="3">
        <v>0.24870777958565679</v>
      </c>
      <c r="T98" s="3">
        <f t="shared" si="2"/>
        <v>-1.3002374054357899</v>
      </c>
      <c r="V98" s="3">
        <f t="shared" si="3"/>
        <v>-2.9235903122690452</v>
      </c>
    </row>
    <row r="99" spans="1:22" x14ac:dyDescent="0.35">
      <c r="A99" t="s">
        <v>125</v>
      </c>
      <c r="B99">
        <v>3</v>
      </c>
      <c r="C99" t="s">
        <v>112</v>
      </c>
      <c r="D99" s="3">
        <v>0.98939232966848212</v>
      </c>
      <c r="E99" s="3">
        <v>2.5028002236869522</v>
      </c>
      <c r="F99" s="3">
        <v>1.5134078940184701</v>
      </c>
      <c r="G99" s="3">
        <v>8.5343151483500079E-2</v>
      </c>
      <c r="K99" t="s">
        <v>125</v>
      </c>
      <c r="L99" t="s">
        <v>125</v>
      </c>
      <c r="M99">
        <v>1</v>
      </c>
      <c r="O99" s="3">
        <v>3.5338144824294768</v>
      </c>
      <c r="P99" s="3">
        <v>7.2036512416718645</v>
      </c>
      <c r="Q99" s="3">
        <v>3.6698367592423877</v>
      </c>
      <c r="R99" s="3">
        <v>0.26866000329883855</v>
      </c>
      <c r="T99" s="3">
        <f t="shared" si="2"/>
        <v>-2.5444221527609949</v>
      </c>
      <c r="V99" s="3">
        <f t="shared" si="3"/>
        <v>-2.1564288652239174</v>
      </c>
    </row>
    <row r="100" spans="1:22" x14ac:dyDescent="0.35">
      <c r="A100" t="s">
        <v>126</v>
      </c>
      <c r="B100">
        <v>1</v>
      </c>
      <c r="D100" s="3">
        <v>3.3147855475127148</v>
      </c>
      <c r="E100" s="3">
        <v>7.1261810121453166</v>
      </c>
      <c r="F100" s="3">
        <v>3.8113954646326018</v>
      </c>
      <c r="G100" s="3">
        <v>0.1310612640952562</v>
      </c>
      <c r="K100" t="s">
        <v>126</v>
      </c>
      <c r="L100" t="s">
        <v>126</v>
      </c>
      <c r="M100">
        <v>1</v>
      </c>
      <c r="O100" s="3">
        <v>5.3027033404477395</v>
      </c>
      <c r="P100" s="3">
        <v>7.2020085994532703</v>
      </c>
      <c r="Q100" s="3">
        <v>1.8993052590055308</v>
      </c>
      <c r="R100" s="3">
        <v>0.16494284037600582</v>
      </c>
      <c r="T100" s="3">
        <f t="shared" si="2"/>
        <v>-1.9879177929350247</v>
      </c>
      <c r="V100" s="3">
        <f t="shared" si="3"/>
        <v>1.912090205627071</v>
      </c>
    </row>
    <row r="101" spans="1:22" x14ac:dyDescent="0.35">
      <c r="A101" t="s">
        <v>127</v>
      </c>
      <c r="B101">
        <v>1</v>
      </c>
      <c r="D101" s="3">
        <v>8.7834346405882773</v>
      </c>
      <c r="E101" s="3">
        <v>11.333644790855349</v>
      </c>
      <c r="F101" s="3">
        <v>2.5502101502670715</v>
      </c>
      <c r="G101" s="3">
        <v>0.14396140873739957</v>
      </c>
      <c r="K101" t="s">
        <v>127</v>
      </c>
      <c r="L101" t="s">
        <v>127</v>
      </c>
      <c r="M101">
        <v>1</v>
      </c>
      <c r="O101" s="3">
        <v>8.6731984959413388</v>
      </c>
      <c r="P101" s="3">
        <v>11.326683210346099</v>
      </c>
      <c r="Q101" s="3">
        <v>2.65348471440476</v>
      </c>
      <c r="R101" s="3">
        <v>0.16975889437573932</v>
      </c>
      <c r="T101" s="3">
        <f t="shared" si="2"/>
        <v>0.11023614464693843</v>
      </c>
      <c r="V101" s="3">
        <f t="shared" si="3"/>
        <v>-0.10327456413768843</v>
      </c>
    </row>
    <row r="102" spans="1:22" x14ac:dyDescent="0.35">
      <c r="A102" t="s">
        <v>128</v>
      </c>
      <c r="B102">
        <v>3</v>
      </c>
      <c r="C102" t="s">
        <v>112</v>
      </c>
      <c r="D102" s="3">
        <v>3.386336108061768</v>
      </c>
      <c r="E102" s="3">
        <v>8.5730202782840674</v>
      </c>
      <c r="F102" s="3">
        <v>5.1866841702222999</v>
      </c>
      <c r="G102" s="3">
        <v>0.13064845946670761</v>
      </c>
      <c r="K102" t="s">
        <v>128</v>
      </c>
      <c r="L102" t="s">
        <v>128</v>
      </c>
      <c r="M102">
        <v>1</v>
      </c>
      <c r="O102" s="3">
        <v>9.7679883228608819</v>
      </c>
      <c r="P102" s="3">
        <v>11.28068922822543</v>
      </c>
      <c r="Q102" s="3">
        <v>1.5127009053645484</v>
      </c>
      <c r="R102" s="3">
        <v>0.18265903901788269</v>
      </c>
      <c r="T102" s="3">
        <f t="shared" si="2"/>
        <v>-6.3816522147991144</v>
      </c>
      <c r="V102" s="3">
        <f t="shared" si="3"/>
        <v>3.6739832648577515</v>
      </c>
    </row>
    <row r="103" spans="1:22" x14ac:dyDescent="0.35">
      <c r="A103" t="s">
        <v>129</v>
      </c>
      <c r="B103">
        <v>3</v>
      </c>
      <c r="C103" t="s">
        <v>112</v>
      </c>
      <c r="D103" s="3">
        <v>1.9692375060763514</v>
      </c>
      <c r="E103" s="3">
        <v>0.7514150902206308</v>
      </c>
      <c r="F103" s="3">
        <v>-1.2178224158557205</v>
      </c>
      <c r="G103" s="3">
        <v>1.6095175044474417E-2</v>
      </c>
      <c r="K103" t="s">
        <v>129</v>
      </c>
      <c r="L103" t="s">
        <v>129</v>
      </c>
      <c r="M103">
        <v>1</v>
      </c>
      <c r="O103" s="3">
        <v>8.9597319907326849</v>
      </c>
      <c r="P103" s="3">
        <v>10.053635490934733</v>
      </c>
      <c r="Q103" s="3">
        <v>1.0939035002020479</v>
      </c>
      <c r="R103" s="3">
        <v>1.8930462166375328</v>
      </c>
      <c r="T103" s="3">
        <f t="shared" si="2"/>
        <v>-6.9904944846563337</v>
      </c>
      <c r="V103" s="3">
        <f t="shared" si="3"/>
        <v>-2.3117259160577683</v>
      </c>
    </row>
    <row r="104" spans="1:22" x14ac:dyDescent="0.35">
      <c r="A104" t="s">
        <v>130</v>
      </c>
      <c r="B104">
        <v>1</v>
      </c>
      <c r="D104" s="3">
        <v>4.8729977550254313</v>
      </c>
      <c r="E104" s="3">
        <v>6.9004819713103211</v>
      </c>
      <c r="F104" s="3">
        <v>2.0274842162848898</v>
      </c>
      <c r="G104" s="3">
        <v>0.28586299980097674</v>
      </c>
      <c r="K104" t="s">
        <v>130</v>
      </c>
      <c r="L104" t="s">
        <v>130</v>
      </c>
      <c r="M104">
        <v>1</v>
      </c>
      <c r="O104" s="3">
        <v>6.3544303299997953</v>
      </c>
      <c r="P104" s="3">
        <v>7.4714019233029019</v>
      </c>
      <c r="Q104" s="3">
        <v>1.1169715933031066</v>
      </c>
      <c r="R104" s="3">
        <v>0.41589365414783491</v>
      </c>
      <c r="T104" s="3">
        <f t="shared" si="2"/>
        <v>-1.481432574974364</v>
      </c>
      <c r="V104" s="3">
        <f t="shared" si="3"/>
        <v>0.91051262298178326</v>
      </c>
    </row>
    <row r="105" spans="1:22" x14ac:dyDescent="0.35">
      <c r="A105" t="s">
        <v>131</v>
      </c>
      <c r="B105">
        <v>3</v>
      </c>
      <c r="C105" t="s">
        <v>112</v>
      </c>
      <c r="D105" s="3">
        <v>1.8400489939738938</v>
      </c>
      <c r="E105" s="3">
        <v>6.3692514778165972</v>
      </c>
      <c r="F105" s="3">
        <v>4.5292024838427034</v>
      </c>
      <c r="G105" s="3">
        <v>0.39381141016643251</v>
      </c>
      <c r="K105" t="s">
        <v>131</v>
      </c>
      <c r="L105" t="s">
        <v>131</v>
      </c>
      <c r="M105">
        <v>1</v>
      </c>
      <c r="O105" s="3">
        <v>4.2874141363604776</v>
      </c>
      <c r="P105" s="3">
        <v>6.6533660984424356</v>
      </c>
      <c r="Q105" s="3">
        <v>2.365951962081958</v>
      </c>
      <c r="R105" s="3">
        <v>0.45476609000282703</v>
      </c>
      <c r="T105" s="3">
        <f t="shared" si="2"/>
        <v>-2.4473651423865839</v>
      </c>
      <c r="V105" s="3">
        <f t="shared" si="3"/>
        <v>2.1632505217607454</v>
      </c>
    </row>
    <row r="106" spans="1:22" x14ac:dyDescent="0.35">
      <c r="A106" t="s">
        <v>132</v>
      </c>
      <c r="B106">
        <v>1</v>
      </c>
      <c r="D106" s="3">
        <v>4.5887830284000257</v>
      </c>
      <c r="E106" s="3">
        <v>7.4228421968236304</v>
      </c>
      <c r="F106" s="3">
        <v>2.8340591684236047</v>
      </c>
      <c r="G106" s="3">
        <v>0.36563749426799136</v>
      </c>
      <c r="K106" t="s">
        <v>132</v>
      </c>
      <c r="L106" t="s">
        <v>132</v>
      </c>
      <c r="M106">
        <v>1</v>
      </c>
      <c r="O106" s="3">
        <v>4.671667146716505</v>
      </c>
      <c r="P106" s="3">
        <v>7.5157532632049753</v>
      </c>
      <c r="Q106" s="3">
        <v>2.8440861164884703</v>
      </c>
      <c r="R106" s="3">
        <v>0.39542542464896746</v>
      </c>
      <c r="T106" s="3">
        <f t="shared" si="2"/>
        <v>-8.2884118316479238E-2</v>
      </c>
      <c r="V106" s="3">
        <f t="shared" si="3"/>
        <v>-1.0026948064865593E-2</v>
      </c>
    </row>
    <row r="107" spans="1:22" x14ac:dyDescent="0.35">
      <c r="A107" t="s">
        <v>133</v>
      </c>
      <c r="B107">
        <v>1</v>
      </c>
      <c r="D107" s="3">
        <v>4.921691886510204</v>
      </c>
      <c r="E107" s="3">
        <v>7.7224601374954149</v>
      </c>
      <c r="F107" s="3">
        <v>2.800768250985211</v>
      </c>
      <c r="G107" s="3">
        <v>0.2540770434027354</v>
      </c>
      <c r="K107" t="s">
        <v>133</v>
      </c>
      <c r="L107" t="s">
        <v>133</v>
      </c>
      <c r="M107">
        <v>1</v>
      </c>
      <c r="O107" s="3">
        <v>5.1155456241967432</v>
      </c>
      <c r="P107" s="3">
        <v>7.8886330468261114</v>
      </c>
      <c r="Q107" s="3">
        <v>2.7730874226293682</v>
      </c>
      <c r="R107" s="3">
        <v>0.29170826172613473</v>
      </c>
      <c r="T107" s="3">
        <f t="shared" si="2"/>
        <v>-0.19385373768653924</v>
      </c>
      <c r="V107" s="3">
        <f t="shared" si="3"/>
        <v>2.7680828355842735E-2</v>
      </c>
    </row>
    <row r="108" spans="1:22" x14ac:dyDescent="0.35">
      <c r="V108" s="3"/>
    </row>
    <row r="109" spans="1:22" x14ac:dyDescent="0.35">
      <c r="V109" s="3"/>
    </row>
    <row r="110" spans="1:22" x14ac:dyDescent="0.35">
      <c r="A110" t="s">
        <v>138</v>
      </c>
      <c r="V110" s="3"/>
    </row>
    <row r="111" spans="1:22" x14ac:dyDescent="0.35">
      <c r="A111" t="s">
        <v>115</v>
      </c>
      <c r="B111">
        <v>1</v>
      </c>
      <c r="D111" s="3">
        <v>4.661327346734482</v>
      </c>
      <c r="E111" s="3">
        <v>7.1301233534699451</v>
      </c>
      <c r="F111" s="3">
        <v>2.4687960067354631</v>
      </c>
      <c r="G111" s="3">
        <v>0.4119748138225704</v>
      </c>
      <c r="K111" t="s">
        <v>115</v>
      </c>
      <c r="L111" t="s">
        <v>115</v>
      </c>
      <c r="M111">
        <v>1</v>
      </c>
      <c r="O111" s="3">
        <v>6.2898360739485675</v>
      </c>
      <c r="P111" s="3">
        <v>8.2795818948517947</v>
      </c>
      <c r="Q111" s="3">
        <v>1.9897458209032273</v>
      </c>
      <c r="R111" s="3">
        <v>0.44375796657486472</v>
      </c>
      <c r="T111" s="3">
        <f t="shared" ref="T111:T128" si="4">D111-O111</f>
        <v>-1.6285087272140855</v>
      </c>
      <c r="V111" s="3">
        <f t="shared" si="3"/>
        <v>0.4790501858322358</v>
      </c>
    </row>
    <row r="112" spans="1:22" x14ac:dyDescent="0.35">
      <c r="A112" t="s">
        <v>115</v>
      </c>
      <c r="B112">
        <v>1</v>
      </c>
      <c r="D112" s="3">
        <v>4.8233098657552551</v>
      </c>
      <c r="E112" s="3">
        <v>7.3016152010912965</v>
      </c>
      <c r="F112" s="3">
        <v>2.4783053353360414</v>
      </c>
      <c r="G112" s="3">
        <v>0.40237710620881573</v>
      </c>
      <c r="K112" t="s">
        <v>115</v>
      </c>
      <c r="L112" t="s">
        <v>115</v>
      </c>
      <c r="M112">
        <v>1</v>
      </c>
      <c r="O112" s="3">
        <v>5.9204894303735927</v>
      </c>
      <c r="P112" s="3">
        <v>7.3826992434987551</v>
      </c>
      <c r="Q112" s="3">
        <v>1.4622098131251624</v>
      </c>
      <c r="R112" s="3">
        <v>0.44582198971760756</v>
      </c>
      <c r="T112" s="3">
        <f t="shared" si="4"/>
        <v>-1.0971795646183375</v>
      </c>
      <c r="V112" s="3">
        <f t="shared" si="3"/>
        <v>1.016095522210879</v>
      </c>
    </row>
    <row r="113" spans="1:22" x14ac:dyDescent="0.35">
      <c r="A113" t="s">
        <v>118</v>
      </c>
      <c r="B113">
        <v>1</v>
      </c>
      <c r="D113" s="3">
        <v>9.8576868066094789</v>
      </c>
      <c r="E113" s="3">
        <v>11.923024818887345</v>
      </c>
      <c r="F113" s="3">
        <v>2.0653380122778664</v>
      </c>
      <c r="G113" s="3">
        <v>0.21403499443352239</v>
      </c>
      <c r="K113" t="s">
        <v>118</v>
      </c>
      <c r="L113" t="s">
        <v>118</v>
      </c>
      <c r="M113">
        <v>1</v>
      </c>
      <c r="O113" s="3">
        <v>10.461962509667673</v>
      </c>
      <c r="P113" s="3">
        <v>11.561581047605229</v>
      </c>
      <c r="Q113" s="3">
        <v>1.0996185379375554</v>
      </c>
      <c r="R113" s="3">
        <v>0.24750376608572341</v>
      </c>
      <c r="T113" s="3">
        <f t="shared" si="4"/>
        <v>-0.60427570305819422</v>
      </c>
      <c r="V113" s="3">
        <f t="shared" si="3"/>
        <v>0.96571947434031102</v>
      </c>
    </row>
    <row r="114" spans="1:22" x14ac:dyDescent="0.35">
      <c r="A114" t="s">
        <v>118</v>
      </c>
      <c r="B114">
        <v>1</v>
      </c>
      <c r="D114" s="3">
        <v>9.7026605920865308</v>
      </c>
      <c r="E114" s="3">
        <v>11.78504287252534</v>
      </c>
      <c r="F114" s="3">
        <v>2.082382280438809</v>
      </c>
      <c r="G114" s="3">
        <v>0.21155816666223087</v>
      </c>
      <c r="K114" t="s">
        <v>118</v>
      </c>
      <c r="L114" t="s">
        <v>118</v>
      </c>
      <c r="M114">
        <v>1</v>
      </c>
      <c r="O114" s="3">
        <v>10.493431506205448</v>
      </c>
      <c r="P114" s="3">
        <v>11.440025523429174</v>
      </c>
      <c r="Q114" s="3">
        <v>0.94659401722372571</v>
      </c>
      <c r="R114" s="3">
        <v>0.25988790494218106</v>
      </c>
      <c r="T114" s="3">
        <f t="shared" si="4"/>
        <v>-0.79077091411891764</v>
      </c>
      <c r="V114" s="3">
        <f t="shared" si="3"/>
        <v>1.1357882632150833</v>
      </c>
    </row>
    <row r="115" spans="1:22" x14ac:dyDescent="0.35">
      <c r="A115" t="s">
        <v>121</v>
      </c>
      <c r="B115">
        <v>1</v>
      </c>
      <c r="D115" s="3">
        <v>6.9767829867246798</v>
      </c>
      <c r="E115" s="3">
        <v>8.7435265405742602</v>
      </c>
      <c r="F115" s="3">
        <v>1.7667435538495804</v>
      </c>
      <c r="G115" s="3">
        <v>1.3366571817714077</v>
      </c>
      <c r="K115" t="s">
        <v>121</v>
      </c>
      <c r="L115" t="s">
        <v>121</v>
      </c>
      <c r="M115">
        <v>1</v>
      </c>
      <c r="O115" s="3">
        <v>7.2372184960332548</v>
      </c>
      <c r="P115" s="3">
        <v>8.729665862746911</v>
      </c>
      <c r="Q115" s="3">
        <v>1.4924473667136562</v>
      </c>
      <c r="R115" s="3">
        <v>1.2628311503866883</v>
      </c>
      <c r="T115" s="3">
        <f t="shared" si="4"/>
        <v>-0.26043550930857506</v>
      </c>
      <c r="V115" s="3">
        <f t="shared" si="3"/>
        <v>0.27429618713592419</v>
      </c>
    </row>
    <row r="116" spans="1:22" x14ac:dyDescent="0.35">
      <c r="A116" t="s">
        <v>121</v>
      </c>
      <c r="B116">
        <v>1</v>
      </c>
      <c r="D116" s="3">
        <v>7.0533023362007503</v>
      </c>
      <c r="E116" s="3">
        <v>8.7563391498793042</v>
      </c>
      <c r="F116" s="3">
        <v>1.7030368136785539</v>
      </c>
      <c r="G116" s="3">
        <v>1.3686495404839232</v>
      </c>
      <c r="K116" t="s">
        <v>121</v>
      </c>
      <c r="L116" t="s">
        <v>121</v>
      </c>
      <c r="M116">
        <v>1</v>
      </c>
      <c r="O116" s="3">
        <v>7.2985002261331378</v>
      </c>
      <c r="P116" s="3">
        <v>8.7575907804630297</v>
      </c>
      <c r="Q116" s="3">
        <v>1.459090554329892</v>
      </c>
      <c r="R116" s="3">
        <v>1.2607671272439454</v>
      </c>
      <c r="T116" s="3">
        <f t="shared" si="4"/>
        <v>-0.24519788993238745</v>
      </c>
      <c r="V116" s="3">
        <f t="shared" si="3"/>
        <v>0.24394625934866188</v>
      </c>
    </row>
    <row r="117" spans="1:22" x14ac:dyDescent="0.35">
      <c r="A117" t="s">
        <v>122</v>
      </c>
      <c r="B117">
        <v>1</v>
      </c>
      <c r="D117" s="3">
        <v>6.8555445369054508</v>
      </c>
      <c r="E117" s="3">
        <v>9.6118272173237429</v>
      </c>
      <c r="F117" s="3">
        <v>2.7562826804182921</v>
      </c>
      <c r="G117" s="3">
        <v>3.2734332977642455</v>
      </c>
      <c r="K117" t="s">
        <v>122</v>
      </c>
      <c r="L117" t="s">
        <v>122</v>
      </c>
      <c r="M117">
        <v>1</v>
      </c>
      <c r="O117" s="3">
        <v>6.556494413031845</v>
      </c>
      <c r="P117" s="3">
        <v>9.3916506768408219</v>
      </c>
      <c r="Q117" s="3">
        <v>2.8351562638089769</v>
      </c>
      <c r="R117" s="3">
        <v>3.1261280424978777</v>
      </c>
      <c r="T117" s="3">
        <f t="shared" si="4"/>
        <v>0.29905012387360586</v>
      </c>
      <c r="V117" s="3">
        <f t="shared" si="3"/>
        <v>-7.8873583390684843E-2</v>
      </c>
    </row>
    <row r="118" spans="1:22" x14ac:dyDescent="0.35">
      <c r="A118" t="s">
        <v>122</v>
      </c>
      <c r="B118">
        <v>1</v>
      </c>
      <c r="D118" s="3">
        <v>6.8177817410601165</v>
      </c>
      <c r="E118" s="3">
        <v>9.6128128026548989</v>
      </c>
      <c r="F118" s="3">
        <v>2.7950310615947824</v>
      </c>
      <c r="G118" s="3">
        <v>3.3298843307182651</v>
      </c>
      <c r="K118" t="s">
        <v>122</v>
      </c>
      <c r="L118" t="s">
        <v>122</v>
      </c>
      <c r="M118">
        <v>1</v>
      </c>
      <c r="O118" s="3">
        <v>6.5134315756643586</v>
      </c>
      <c r="P118" s="3">
        <v>9.5082782743610892</v>
      </c>
      <c r="Q118" s="3">
        <v>2.9948466986967306</v>
      </c>
      <c r="R118" s="3">
        <v>3.123204009712325</v>
      </c>
      <c r="T118" s="3">
        <f t="shared" si="4"/>
        <v>0.30435016539575788</v>
      </c>
      <c r="V118" s="3">
        <f t="shared" si="3"/>
        <v>-0.19981563710194816</v>
      </c>
    </row>
    <row r="119" spans="1:22" x14ac:dyDescent="0.35">
      <c r="A119" t="s">
        <v>126</v>
      </c>
      <c r="B119">
        <v>1</v>
      </c>
      <c r="D119" s="3">
        <v>5.1890127307837499</v>
      </c>
      <c r="E119" s="3">
        <v>6.9438477258812377</v>
      </c>
      <c r="F119" s="3">
        <v>1.7548349950974877</v>
      </c>
      <c r="G119" s="3">
        <v>0.14169098328038232</v>
      </c>
      <c r="K119" t="s">
        <v>126</v>
      </c>
      <c r="L119" t="s">
        <v>126</v>
      </c>
      <c r="M119">
        <v>1</v>
      </c>
      <c r="O119" s="3">
        <v>6.2070229251649414</v>
      </c>
      <c r="P119" s="3">
        <v>7.2397893704809624</v>
      </c>
      <c r="Q119" s="3">
        <v>1.032766445316021</v>
      </c>
      <c r="R119" s="3">
        <v>0.16305081916182476</v>
      </c>
      <c r="T119" s="3">
        <f t="shared" si="4"/>
        <v>-1.0180101943811914</v>
      </c>
      <c r="V119" s="3">
        <f t="shared" si="3"/>
        <v>0.72206854978146673</v>
      </c>
    </row>
    <row r="120" spans="1:22" x14ac:dyDescent="0.35">
      <c r="A120" t="s">
        <v>126</v>
      </c>
      <c r="B120">
        <v>1</v>
      </c>
      <c r="D120" s="3">
        <v>5.4116144747141384</v>
      </c>
      <c r="E120" s="3">
        <v>6.968487359160167</v>
      </c>
      <c r="F120" s="3">
        <v>1.5568728844460287</v>
      </c>
      <c r="G120" s="3">
        <v>0.13911095435195364</v>
      </c>
      <c r="K120" t="s">
        <v>126</v>
      </c>
      <c r="L120" t="s">
        <v>126</v>
      </c>
      <c r="M120">
        <v>1</v>
      </c>
      <c r="O120" s="3">
        <v>6.2235855549216659</v>
      </c>
      <c r="P120" s="3">
        <v>7.2381467282623682</v>
      </c>
      <c r="Q120" s="3">
        <v>1.0145611733407023</v>
      </c>
      <c r="R120" s="3">
        <v>0.15995478444771036</v>
      </c>
      <c r="T120" s="3">
        <f t="shared" si="4"/>
        <v>-0.81197108020752751</v>
      </c>
      <c r="V120" s="3">
        <f t="shared" si="3"/>
        <v>0.54231171110532639</v>
      </c>
    </row>
    <row r="121" spans="1:22" x14ac:dyDescent="0.35">
      <c r="A121" t="s">
        <v>127</v>
      </c>
      <c r="B121">
        <v>1</v>
      </c>
      <c r="D121" s="3">
        <v>9.7642735747815497</v>
      </c>
      <c r="E121" s="3">
        <v>11.208475453798386</v>
      </c>
      <c r="F121" s="3">
        <v>1.4442018790168358</v>
      </c>
      <c r="G121" s="3">
        <v>0.14643823650869112</v>
      </c>
      <c r="K121" t="s">
        <v>127</v>
      </c>
      <c r="L121" t="s">
        <v>127</v>
      </c>
      <c r="M121">
        <v>1</v>
      </c>
      <c r="O121" s="3">
        <v>10.569619603086386</v>
      </c>
      <c r="P121" s="3">
        <v>11.37924776134115</v>
      </c>
      <c r="Q121" s="3">
        <v>0.80962815825476397</v>
      </c>
      <c r="R121" s="3">
        <v>0.1694148905186155</v>
      </c>
      <c r="T121" s="3">
        <f t="shared" si="4"/>
        <v>-0.80534602830483593</v>
      </c>
      <c r="V121" s="3">
        <f t="shared" si="3"/>
        <v>0.63457372076207186</v>
      </c>
    </row>
    <row r="122" spans="1:22" x14ac:dyDescent="0.35">
      <c r="A122" t="s">
        <v>127</v>
      </c>
      <c r="B122">
        <v>1</v>
      </c>
      <c r="D122" s="3">
        <v>9.8805432356737608</v>
      </c>
      <c r="E122" s="3">
        <v>11.250855623038143</v>
      </c>
      <c r="F122" s="3">
        <v>1.3703123873643825</v>
      </c>
      <c r="G122" s="3">
        <v>0.14519982262304532</v>
      </c>
      <c r="K122" t="s">
        <v>127</v>
      </c>
      <c r="L122" t="s">
        <v>127</v>
      </c>
      <c r="M122">
        <v>1</v>
      </c>
      <c r="O122" s="3">
        <v>10.596119810697145</v>
      </c>
      <c r="P122" s="3">
        <v>11.30204357706717</v>
      </c>
      <c r="Q122" s="3">
        <v>0.70592376637002552</v>
      </c>
      <c r="R122" s="3">
        <v>0.16769487123299637</v>
      </c>
      <c r="T122" s="3">
        <f t="shared" si="4"/>
        <v>-0.71557657502338401</v>
      </c>
      <c r="V122" s="3">
        <f t="shared" si="3"/>
        <v>0.66438862099435703</v>
      </c>
    </row>
    <row r="123" spans="1:22" x14ac:dyDescent="0.35">
      <c r="A123" t="s">
        <v>130</v>
      </c>
      <c r="B123">
        <v>1</v>
      </c>
      <c r="D123" s="3">
        <v>4.3950002602463387</v>
      </c>
      <c r="E123" s="3">
        <v>6.8078369501815459</v>
      </c>
      <c r="F123" s="3">
        <v>2.4128366899352072</v>
      </c>
      <c r="G123" s="3">
        <v>0.30268478841433172</v>
      </c>
      <c r="K123" t="s">
        <v>130</v>
      </c>
      <c r="L123" t="s">
        <v>130</v>
      </c>
      <c r="M123">
        <v>1</v>
      </c>
      <c r="O123" s="3">
        <v>5.3374848629368623</v>
      </c>
      <c r="P123" s="3">
        <v>7.5699604564186203</v>
      </c>
      <c r="Q123" s="3">
        <v>2.2324755934817579</v>
      </c>
      <c r="R123" s="3">
        <v>0.40884157507679664</v>
      </c>
      <c r="T123" s="3">
        <f t="shared" si="4"/>
        <v>-0.94248460269052359</v>
      </c>
      <c r="V123" s="3">
        <f t="shared" si="3"/>
        <v>0.18036109645344922</v>
      </c>
    </row>
    <row r="124" spans="1:22" x14ac:dyDescent="0.35">
      <c r="A124" t="s">
        <v>130</v>
      </c>
      <c r="B124">
        <v>1</v>
      </c>
      <c r="D124" s="3">
        <v>4.5917643017562355</v>
      </c>
      <c r="E124" s="3">
        <v>6.8689432407132909</v>
      </c>
      <c r="F124" s="3">
        <v>2.2771789389570554</v>
      </c>
      <c r="G124" s="3">
        <v>0.30681283469981757</v>
      </c>
      <c r="K124" t="s">
        <v>130</v>
      </c>
      <c r="L124" t="s">
        <v>130</v>
      </c>
      <c r="M124">
        <v>1</v>
      </c>
      <c r="O124" s="3">
        <v>5.3540474926935877</v>
      </c>
      <c r="P124" s="3">
        <v>7.5518913920140731</v>
      </c>
      <c r="Q124" s="3">
        <v>2.1978438993204854</v>
      </c>
      <c r="R124" s="3">
        <v>0.41744167150489225</v>
      </c>
      <c r="T124" s="3">
        <f t="shared" si="4"/>
        <v>-0.7622831909373522</v>
      </c>
      <c r="V124" s="3">
        <f t="shared" si="3"/>
        <v>7.9335039636569959E-2</v>
      </c>
    </row>
    <row r="125" spans="1:22" x14ac:dyDescent="0.35">
      <c r="A125" t="s">
        <v>132</v>
      </c>
      <c r="B125">
        <v>1</v>
      </c>
      <c r="D125" s="3">
        <v>4.9723735335657828</v>
      </c>
      <c r="E125" s="3">
        <v>7.3380818583441121</v>
      </c>
      <c r="F125" s="3">
        <v>2.3657083247783293</v>
      </c>
      <c r="G125" s="3">
        <v>0.37399678799610031</v>
      </c>
      <c r="K125" t="s">
        <v>132</v>
      </c>
      <c r="L125" t="s">
        <v>132</v>
      </c>
      <c r="M125">
        <v>1</v>
      </c>
      <c r="O125" s="3">
        <v>5.2778593958126514</v>
      </c>
      <c r="P125" s="3">
        <v>7.6077412274463132</v>
      </c>
      <c r="Q125" s="3">
        <v>2.3298818316336618</v>
      </c>
      <c r="R125" s="3">
        <v>0.40385351914850115</v>
      </c>
      <c r="T125" s="3">
        <f t="shared" si="4"/>
        <v>-0.30548586224686858</v>
      </c>
      <c r="V125" s="3">
        <f t="shared" si="3"/>
        <v>3.5826493144667459E-2</v>
      </c>
    </row>
    <row r="126" spans="1:22" x14ac:dyDescent="0.35">
      <c r="A126" t="s">
        <v>132</v>
      </c>
      <c r="B126">
        <v>1</v>
      </c>
      <c r="D126" s="3">
        <v>4.93759201107666</v>
      </c>
      <c r="E126" s="3">
        <v>7.3331539316883259</v>
      </c>
      <c r="F126" s="3">
        <v>2.3955619206116658</v>
      </c>
      <c r="G126" s="3">
        <v>0.37255197179618027</v>
      </c>
      <c r="K126" t="s">
        <v>132</v>
      </c>
      <c r="L126" t="s">
        <v>132</v>
      </c>
      <c r="M126">
        <v>1</v>
      </c>
      <c r="O126" s="3">
        <v>5.2778593958126514</v>
      </c>
      <c r="P126" s="3">
        <v>7.6060985852277181</v>
      </c>
      <c r="Q126" s="3">
        <v>2.3282391894150667</v>
      </c>
      <c r="R126" s="3">
        <v>0.4059175422912441</v>
      </c>
      <c r="T126" s="3">
        <f t="shared" si="4"/>
        <v>-0.34026738473599139</v>
      </c>
      <c r="V126" s="3">
        <f t="shared" si="3"/>
        <v>6.732273119659915E-2</v>
      </c>
    </row>
    <row r="127" spans="1:22" x14ac:dyDescent="0.35">
      <c r="A127" t="s">
        <v>133</v>
      </c>
      <c r="B127">
        <v>1</v>
      </c>
      <c r="D127" s="3">
        <v>4.9753548069219944</v>
      </c>
      <c r="E127" s="3">
        <v>7.7264024788200434</v>
      </c>
      <c r="F127" s="3">
        <v>2.751047671898049</v>
      </c>
      <c r="G127" s="3">
        <v>0.24860738207446664</v>
      </c>
      <c r="K127" t="s">
        <v>133</v>
      </c>
      <c r="L127" t="s">
        <v>133</v>
      </c>
      <c r="M127">
        <v>1</v>
      </c>
      <c r="O127" s="3">
        <v>5.3474224407908979</v>
      </c>
      <c r="P127" s="3">
        <v>7.9789783688488525</v>
      </c>
      <c r="Q127" s="3">
        <v>2.6315559280579546</v>
      </c>
      <c r="R127" s="3">
        <v>0.29497629836881106</v>
      </c>
      <c r="T127" s="3">
        <f t="shared" si="4"/>
        <v>-0.37206763386890351</v>
      </c>
      <c r="V127" s="3">
        <f t="shared" si="3"/>
        <v>0.11949174384009442</v>
      </c>
    </row>
    <row r="128" spans="1:22" x14ac:dyDescent="0.35">
      <c r="A128" t="s">
        <v>133</v>
      </c>
      <c r="B128">
        <v>1</v>
      </c>
      <c r="D128" s="3">
        <v>4.8809478173086589</v>
      </c>
      <c r="E128" s="3">
        <v>7.6840223095802846</v>
      </c>
      <c r="F128" s="3">
        <v>2.8030744922716258</v>
      </c>
      <c r="G128" s="3">
        <v>0.25903069894531849</v>
      </c>
      <c r="K128" t="s">
        <v>133</v>
      </c>
      <c r="L128" t="s">
        <v>133</v>
      </c>
      <c r="M128">
        <v>1</v>
      </c>
      <c r="O128" s="3">
        <v>5.2811719217639963</v>
      </c>
      <c r="P128" s="3">
        <v>7.9609093044443053</v>
      </c>
      <c r="Q128" s="3">
        <v>2.679737382680309</v>
      </c>
      <c r="R128" s="3">
        <v>0.29772832922580167</v>
      </c>
      <c r="T128" s="3">
        <f t="shared" si="4"/>
        <v>-0.4002241044553374</v>
      </c>
      <c r="V128" s="3">
        <f t="shared" si="3"/>
        <v>0.12333710959131672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C62B-6D3B-4C4F-B9EC-7DB7B80A00FD}">
  <dimension ref="A2:O126"/>
  <sheetViews>
    <sheetView topLeftCell="A79" workbookViewId="0">
      <selection activeCell="H130" sqref="H130"/>
    </sheetView>
  </sheetViews>
  <sheetFormatPr defaultRowHeight="14.5" x14ac:dyDescent="0.35"/>
  <cols>
    <col min="1" max="1" width="51.54296875" customWidth="1"/>
    <col min="2" max="2" width="9.36328125" bestFit="1" customWidth="1"/>
  </cols>
  <sheetData>
    <row r="2" spans="1:15" x14ac:dyDescent="0.35">
      <c r="A2" t="s">
        <v>204</v>
      </c>
    </row>
    <row r="3" spans="1:15" x14ac:dyDescent="0.35">
      <c r="A3" t="s">
        <v>205</v>
      </c>
      <c r="G3" t="s">
        <v>206</v>
      </c>
    </row>
    <row r="7" spans="1:15" x14ac:dyDescent="0.35">
      <c r="A7" t="s">
        <v>2</v>
      </c>
      <c r="B7" t="s">
        <v>24</v>
      </c>
      <c r="C7" t="s">
        <v>25</v>
      </c>
      <c r="D7" t="s">
        <v>36</v>
      </c>
      <c r="E7" t="s">
        <v>37</v>
      </c>
      <c r="F7" t="s">
        <v>38</v>
      </c>
      <c r="H7" t="s">
        <v>57</v>
      </c>
      <c r="I7" t="s">
        <v>58</v>
      </c>
      <c r="J7" t="s">
        <v>59</v>
      </c>
      <c r="K7" t="s">
        <v>60</v>
      </c>
      <c r="N7" t="s">
        <v>201</v>
      </c>
    </row>
    <row r="8" spans="1:15" x14ac:dyDescent="0.35">
      <c r="A8" t="s">
        <v>169</v>
      </c>
      <c r="B8" s="10">
        <v>44882</v>
      </c>
      <c r="C8">
        <v>0.92140046296296296</v>
      </c>
      <c r="E8">
        <v>1</v>
      </c>
      <c r="H8" s="3">
        <v>3.2011256027323731</v>
      </c>
      <c r="I8" s="3">
        <v>7.3495454016201052</v>
      </c>
      <c r="J8" s="3">
        <v>4.1484197988877325</v>
      </c>
      <c r="K8" s="3">
        <v>0.37086968891775296</v>
      </c>
    </row>
    <row r="9" spans="1:15" x14ac:dyDescent="0.35">
      <c r="A9" t="s">
        <v>95</v>
      </c>
      <c r="B9" s="10">
        <v>44874</v>
      </c>
      <c r="C9">
        <v>7.8171296296296308E-2</v>
      </c>
      <c r="E9">
        <v>1</v>
      </c>
      <c r="H9" s="3">
        <v>5.0489374294888822</v>
      </c>
      <c r="I9" s="3">
        <v>7.7653376016809847</v>
      </c>
      <c r="J9" s="3">
        <v>2.7164001721921025</v>
      </c>
      <c r="K9" s="3">
        <v>0.97885625415214728</v>
      </c>
    </row>
    <row r="10" spans="1:15" x14ac:dyDescent="0.35">
      <c r="A10" t="s">
        <v>177</v>
      </c>
      <c r="B10" s="10">
        <v>44883</v>
      </c>
      <c r="C10">
        <v>0.14825231481481482</v>
      </c>
      <c r="E10">
        <v>1</v>
      </c>
      <c r="H10" s="3">
        <v>5.0768151677313824</v>
      </c>
      <c r="I10" s="3">
        <v>8.7221404101332745</v>
      </c>
      <c r="J10" s="3">
        <v>3.6453252424018907</v>
      </c>
      <c r="K10" s="3">
        <v>1.602111175283659</v>
      </c>
      <c r="N10" t="s">
        <v>202</v>
      </c>
    </row>
    <row r="11" spans="1:15" x14ac:dyDescent="0.35">
      <c r="B11" s="10"/>
      <c r="H11" s="3"/>
      <c r="I11" s="3"/>
      <c r="J11" s="3"/>
      <c r="K11" s="3"/>
    </row>
    <row r="12" spans="1:15" x14ac:dyDescent="0.35">
      <c r="A12" t="s">
        <v>157</v>
      </c>
      <c r="B12" s="10">
        <v>44882</v>
      </c>
      <c r="C12">
        <v>9.0115740740740746E-2</v>
      </c>
      <c r="E12">
        <v>1</v>
      </c>
      <c r="H12" s="3">
        <v>2.9978886922609274</v>
      </c>
      <c r="I12" s="3">
        <v>6.4161758117409722</v>
      </c>
      <c r="J12" s="3">
        <v>3.4182871194800439</v>
      </c>
      <c r="K12" s="3">
        <v>0.32462824590145684</v>
      </c>
      <c r="N12">
        <f>AVERAGE(N14:N117)</f>
        <v>38.919491540795384</v>
      </c>
      <c r="O12">
        <f>AVERAGE(O14:O117)</f>
        <v>10.509828024711702</v>
      </c>
    </row>
    <row r="13" spans="1:15" x14ac:dyDescent="0.35">
      <c r="B13" s="10"/>
      <c r="H13" s="3"/>
      <c r="I13" s="3"/>
      <c r="J13" s="3"/>
      <c r="K13" s="3"/>
      <c r="N13" t="s">
        <v>199</v>
      </c>
      <c r="O13" t="s">
        <v>200</v>
      </c>
    </row>
    <row r="14" spans="1:15" x14ac:dyDescent="0.35">
      <c r="A14" s="11" t="s">
        <v>131</v>
      </c>
      <c r="B14" s="12">
        <v>44875</v>
      </c>
      <c r="C14" s="11">
        <v>0.52325231481481482</v>
      </c>
      <c r="D14" s="11"/>
      <c r="E14" s="11">
        <v>3</v>
      </c>
      <c r="F14" s="11" t="s">
        <v>112</v>
      </c>
      <c r="G14" s="11"/>
      <c r="H14" s="13">
        <v>2.8979041565359389</v>
      </c>
      <c r="I14" s="13">
        <v>6.3135659066062164</v>
      </c>
      <c r="J14" s="13">
        <v>3.4156617500702771</v>
      </c>
      <c r="K14" s="13">
        <v>0.39706224661625267</v>
      </c>
    </row>
    <row r="15" spans="1:15" x14ac:dyDescent="0.35">
      <c r="A15" s="11" t="s">
        <v>131</v>
      </c>
      <c r="B15" s="12">
        <v>44879</v>
      </c>
      <c r="C15" s="11">
        <v>0.96719907407407402</v>
      </c>
      <c r="D15" s="11"/>
      <c r="E15" s="11">
        <v>2</v>
      </c>
      <c r="F15" s="11" t="s">
        <v>189</v>
      </c>
      <c r="G15" s="11"/>
      <c r="H15" s="13">
        <v>4.0099900879353294</v>
      </c>
      <c r="I15" s="13">
        <v>6.6837549794864506</v>
      </c>
      <c r="J15" s="13">
        <v>2.6737648915511212</v>
      </c>
      <c r="K15" s="13">
        <v>0.45820612857406523</v>
      </c>
      <c r="N15">
        <f>100* ABS((H14-H15)/AVERAGE(H14,H15))</f>
        <v>32.197537832587642</v>
      </c>
    </row>
    <row r="16" spans="1:15" x14ac:dyDescent="0.35">
      <c r="A16" t="s">
        <v>92</v>
      </c>
      <c r="B16" s="10">
        <v>44873</v>
      </c>
      <c r="C16">
        <v>0.9957407407407407</v>
      </c>
      <c r="E16">
        <v>3</v>
      </c>
      <c r="F16" t="s">
        <v>112</v>
      </c>
      <c r="H16" s="3">
        <v>3.3047489126891261</v>
      </c>
      <c r="I16" s="3">
        <v>6.9136469919255665</v>
      </c>
      <c r="J16" s="3">
        <v>3.6088980792364405</v>
      </c>
      <c r="K16" s="3">
        <v>0.44319193901824316</v>
      </c>
    </row>
    <row r="17" spans="1:15" x14ac:dyDescent="0.35">
      <c r="A17" t="s">
        <v>166</v>
      </c>
      <c r="B17" s="10">
        <v>44882</v>
      </c>
      <c r="C17">
        <v>0.43814814814814818</v>
      </c>
      <c r="E17">
        <v>1</v>
      </c>
      <c r="H17" s="3">
        <v>4.4314034571528005</v>
      </c>
      <c r="I17" s="3">
        <v>7.1466085238037769</v>
      </c>
      <c r="J17" s="3">
        <v>2.7152050666509768</v>
      </c>
      <c r="K17" s="3">
        <v>0.7778933941123426</v>
      </c>
    </row>
    <row r="18" spans="1:15" x14ac:dyDescent="0.35">
      <c r="A18" t="s">
        <v>190</v>
      </c>
      <c r="B18" s="10">
        <v>44881</v>
      </c>
      <c r="C18">
        <v>0.91398148148148151</v>
      </c>
      <c r="E18">
        <v>1</v>
      </c>
      <c r="H18" s="3">
        <v>5.0054289743077103</v>
      </c>
      <c r="I18" s="3">
        <v>8.9211193165879337</v>
      </c>
      <c r="J18" s="3">
        <v>3.9156903422802238</v>
      </c>
      <c r="K18" s="3">
        <v>1.7845845247363876</v>
      </c>
    </row>
    <row r="19" spans="1:15" x14ac:dyDescent="0.35">
      <c r="B19" s="10"/>
      <c r="H19" s="3"/>
      <c r="I19" s="3"/>
      <c r="J19" s="3"/>
      <c r="K19" s="3"/>
    </row>
    <row r="20" spans="1:15" x14ac:dyDescent="0.35">
      <c r="A20" s="11" t="s">
        <v>124</v>
      </c>
      <c r="B20" s="12">
        <v>44875</v>
      </c>
      <c r="C20" s="11">
        <v>0.33216435185185184</v>
      </c>
      <c r="D20" s="11"/>
      <c r="E20" s="11">
        <v>3</v>
      </c>
      <c r="F20" s="11" t="s">
        <v>112</v>
      </c>
      <c r="G20" s="11"/>
      <c r="H20" s="13">
        <v>2.4939416167694084</v>
      </c>
      <c r="I20" s="13">
        <v>6.6383162732225092</v>
      </c>
      <c r="J20" s="13">
        <v>4.1443746564531008</v>
      </c>
      <c r="K20" s="13">
        <v>0.25500585381696972</v>
      </c>
    </row>
    <row r="21" spans="1:15" x14ac:dyDescent="0.35">
      <c r="A21" s="11" t="s">
        <v>124</v>
      </c>
      <c r="B21" s="12">
        <v>44879</v>
      </c>
      <c r="C21" s="11">
        <v>0.78025462962962966</v>
      </c>
      <c r="D21" s="11"/>
      <c r="E21" s="11">
        <v>2</v>
      </c>
      <c r="F21" s="11" t="s">
        <v>189</v>
      </c>
      <c r="G21" s="11"/>
      <c r="H21" s="13">
        <v>2.471321783535549</v>
      </c>
      <c r="I21" s="13">
        <v>5.6143948951809026</v>
      </c>
      <c r="J21" s="13">
        <v>3.1430731116453536</v>
      </c>
      <c r="K21" s="13">
        <v>0.2434617207645185</v>
      </c>
      <c r="N21">
        <f>100* ABS((H20-H21)/AVERAGE(H20,H21))</f>
        <v>0.91112319368475569</v>
      </c>
    </row>
    <row r="22" spans="1:15" x14ac:dyDescent="0.35">
      <c r="A22" t="s">
        <v>171</v>
      </c>
      <c r="B22" s="10">
        <v>44882</v>
      </c>
      <c r="C22">
        <v>0.97785879629629635</v>
      </c>
      <c r="E22">
        <v>1</v>
      </c>
      <c r="H22" s="3">
        <v>3.039648023507266</v>
      </c>
      <c r="I22" s="3">
        <v>6.9274244682144195</v>
      </c>
      <c r="J22" s="3">
        <v>3.8877764447071534</v>
      </c>
      <c r="K22" s="3">
        <v>0.31754054455097169</v>
      </c>
    </row>
    <row r="23" spans="1:15" x14ac:dyDescent="0.35">
      <c r="A23" s="11" t="s">
        <v>114</v>
      </c>
      <c r="B23" s="12">
        <v>44874</v>
      </c>
      <c r="C23" s="11">
        <v>0.94899305555555558</v>
      </c>
      <c r="D23" s="11"/>
      <c r="E23" s="11">
        <v>3</v>
      </c>
      <c r="F23" s="11" t="s">
        <v>112</v>
      </c>
      <c r="G23" s="11"/>
      <c r="H23" s="13">
        <v>3.7753922810472451</v>
      </c>
      <c r="I23" s="13">
        <v>7.143921548106146</v>
      </c>
      <c r="J23" s="13">
        <v>3.3685292670589004</v>
      </c>
      <c r="K23" s="13">
        <v>1.4405807470085148</v>
      </c>
    </row>
    <row r="24" spans="1:15" x14ac:dyDescent="0.35">
      <c r="A24" s="11" t="s">
        <v>114</v>
      </c>
      <c r="B24" s="12">
        <v>44879</v>
      </c>
      <c r="C24" s="11">
        <v>0.46488425925925925</v>
      </c>
      <c r="D24" s="11"/>
      <c r="E24" s="11">
        <v>2</v>
      </c>
      <c r="F24" s="11" t="s">
        <v>189</v>
      </c>
      <c r="G24" s="11"/>
      <c r="H24" s="13">
        <v>5.7300191881712514</v>
      </c>
      <c r="I24" s="13">
        <v>6.9876437899265831</v>
      </c>
      <c r="J24" s="13">
        <v>1.2576246017553308</v>
      </c>
      <c r="K24" s="13">
        <v>1.6248092090452313</v>
      </c>
      <c r="N24">
        <f>100* ABS((H23-H24)/AVERAGE(H23,H24))</f>
        <v>41.126613265584581</v>
      </c>
    </row>
    <row r="25" spans="1:15" x14ac:dyDescent="0.35">
      <c r="A25" s="11" t="s">
        <v>122</v>
      </c>
      <c r="B25" s="12">
        <v>44875</v>
      </c>
      <c r="C25" s="11">
        <v>0.1673611111111111</v>
      </c>
      <c r="D25" s="11"/>
      <c r="E25" s="11">
        <v>1</v>
      </c>
      <c r="F25" s="11"/>
      <c r="G25" s="11"/>
      <c r="H25" s="13">
        <v>6.8366631389827841</v>
      </c>
      <c r="I25" s="13">
        <v>9.6123200099893218</v>
      </c>
      <c r="J25" s="13">
        <v>2.7756568710065372</v>
      </c>
      <c r="K25" s="13">
        <v>3.3016588142412555</v>
      </c>
    </row>
    <row r="26" spans="1:15" x14ac:dyDescent="0.35">
      <c r="A26" s="11" t="s">
        <v>122</v>
      </c>
      <c r="B26" s="12">
        <v>44879</v>
      </c>
      <c r="C26" s="11">
        <v>0.69650462962962967</v>
      </c>
      <c r="D26" s="11"/>
      <c r="E26" s="11">
        <v>2</v>
      </c>
      <c r="F26" s="11" t="s">
        <v>189</v>
      </c>
      <c r="G26" s="11"/>
      <c r="H26" s="13">
        <v>6.5349629943481018</v>
      </c>
      <c r="I26" s="13">
        <v>9.4499644756009555</v>
      </c>
      <c r="J26" s="13">
        <v>2.9150014812528537</v>
      </c>
      <c r="K26" s="13">
        <v>3.1246660261051016</v>
      </c>
      <c r="O26">
        <f>100* ABS((H25-H26)/AVERAGE(H25,H26))</f>
        <v>4.5125423284554325</v>
      </c>
    </row>
    <row r="27" spans="1:15" x14ac:dyDescent="0.35">
      <c r="B27" s="10"/>
      <c r="H27" s="3"/>
      <c r="I27" s="3"/>
      <c r="J27" s="3"/>
      <c r="K27" s="3"/>
    </row>
    <row r="28" spans="1:15" x14ac:dyDescent="0.35">
      <c r="A28" t="s">
        <v>150</v>
      </c>
      <c r="B28" s="10">
        <v>44881</v>
      </c>
      <c r="C28">
        <v>0.88762731481481483</v>
      </c>
      <c r="E28">
        <v>1</v>
      </c>
      <c r="H28" s="3">
        <v>3.4440087549379905</v>
      </c>
      <c r="I28" s="3">
        <v>7.0162745738978334</v>
      </c>
      <c r="J28" s="3">
        <v>3.5722658189598429</v>
      </c>
      <c r="K28" s="3">
        <v>0.51568129979773392</v>
      </c>
    </row>
    <row r="29" spans="1:15" x14ac:dyDescent="0.35">
      <c r="A29" t="s">
        <v>180</v>
      </c>
      <c r="B29" s="10">
        <v>44883</v>
      </c>
      <c r="C29">
        <v>0.35609953703703701</v>
      </c>
      <c r="E29">
        <v>1</v>
      </c>
      <c r="H29" s="3">
        <v>2.4472802723498983</v>
      </c>
      <c r="I29" s="3">
        <v>5.5815045075993943</v>
      </c>
      <c r="J29" s="3">
        <v>3.134224235249496</v>
      </c>
      <c r="K29" s="3">
        <v>0.23847132959109982</v>
      </c>
    </row>
    <row r="30" spans="1:15" x14ac:dyDescent="0.35">
      <c r="A30" t="s">
        <v>179</v>
      </c>
      <c r="B30" s="10">
        <v>44883</v>
      </c>
      <c r="C30">
        <v>0.32774305555555555</v>
      </c>
      <c r="E30">
        <v>1</v>
      </c>
      <c r="H30" s="3">
        <v>3.9129017743167278</v>
      </c>
      <c r="I30" s="3">
        <v>6.8745423557145937</v>
      </c>
      <c r="J30" s="3">
        <v>2.9616405813978668</v>
      </c>
      <c r="K30" s="3">
        <v>0.50307341633065872</v>
      </c>
    </row>
    <row r="31" spans="1:15" x14ac:dyDescent="0.35">
      <c r="A31" t="s">
        <v>160</v>
      </c>
      <c r="B31" s="10">
        <v>44882</v>
      </c>
      <c r="C31">
        <v>0.29299768518518515</v>
      </c>
      <c r="E31">
        <v>1</v>
      </c>
      <c r="H31" s="3">
        <v>3.7161951027022702</v>
      </c>
      <c r="I31" s="3">
        <v>7.501041855202673</v>
      </c>
      <c r="J31" s="3">
        <v>3.7848467525004028</v>
      </c>
      <c r="K31" s="3">
        <v>0.65336507338026217</v>
      </c>
    </row>
    <row r="32" spans="1:15" x14ac:dyDescent="0.35">
      <c r="B32" s="10"/>
      <c r="H32" s="3"/>
      <c r="I32" s="3"/>
      <c r="J32" s="3"/>
      <c r="K32" s="3"/>
    </row>
    <row r="33" spans="1:15" x14ac:dyDescent="0.35">
      <c r="A33" t="s">
        <v>173</v>
      </c>
      <c r="B33" s="10">
        <v>44883</v>
      </c>
      <c r="C33">
        <v>3.5231481481481482E-2</v>
      </c>
      <c r="E33">
        <v>1</v>
      </c>
      <c r="H33" s="3">
        <v>8.6169986217428782</v>
      </c>
      <c r="I33" s="3">
        <v>11.275925258908028</v>
      </c>
      <c r="J33" s="3">
        <v>2.6589266371651501</v>
      </c>
      <c r="K33" s="3">
        <v>0.13682481263653223</v>
      </c>
    </row>
    <row r="34" spans="1:15" x14ac:dyDescent="0.35">
      <c r="A34" t="s">
        <v>176</v>
      </c>
      <c r="B34" s="10">
        <v>44883</v>
      </c>
      <c r="C34">
        <v>0.11973379629629628</v>
      </c>
      <c r="E34">
        <v>1</v>
      </c>
      <c r="H34" s="3">
        <v>10.884908727859715</v>
      </c>
      <c r="I34" s="3">
        <v>13.19465677438842</v>
      </c>
      <c r="J34" s="3">
        <v>2.3097480465287044</v>
      </c>
      <c r="K34" s="3">
        <v>0.33641984018446724</v>
      </c>
    </row>
    <row r="35" spans="1:15" x14ac:dyDescent="0.35">
      <c r="A35" s="11" t="s">
        <v>128</v>
      </c>
      <c r="B35" s="12">
        <v>44875</v>
      </c>
      <c r="C35" s="11">
        <v>0.4424305555555556</v>
      </c>
      <c r="D35" s="11"/>
      <c r="E35" s="11">
        <v>3</v>
      </c>
      <c r="F35" s="11" t="s">
        <v>112</v>
      </c>
      <c r="G35" s="11"/>
      <c r="H35" s="13">
        <v>6.6652399210006763</v>
      </c>
      <c r="I35" s="13">
        <v>11.093161970052995</v>
      </c>
      <c r="J35" s="13">
        <v>4.4279220490523183</v>
      </c>
      <c r="K35" s="13">
        <v>0.15619074585815151</v>
      </c>
    </row>
    <row r="36" spans="1:15" x14ac:dyDescent="0.35">
      <c r="A36" s="11" t="s">
        <v>128</v>
      </c>
      <c r="B36" s="12">
        <v>44879</v>
      </c>
      <c r="C36" s="11">
        <v>0.88733796296296286</v>
      </c>
      <c r="D36" s="11"/>
      <c r="E36" s="11">
        <v>2</v>
      </c>
      <c r="F36" s="11" t="s">
        <v>189</v>
      </c>
      <c r="G36" s="11"/>
      <c r="H36" s="13">
        <v>10.048724897237376</v>
      </c>
      <c r="I36" s="13">
        <v>11.288902439318406</v>
      </c>
      <c r="J36" s="13">
        <v>1.2401775420810308</v>
      </c>
      <c r="K36" s="13">
        <v>0.19151713833882114</v>
      </c>
      <c r="N36">
        <f>100* ABS((H35-H36)/AVERAGE(H35,H36))</f>
        <v>40.486922319528709</v>
      </c>
    </row>
    <row r="37" spans="1:15" x14ac:dyDescent="0.35">
      <c r="A37" s="11" t="s">
        <v>127</v>
      </c>
      <c r="B37" s="12">
        <v>44875</v>
      </c>
      <c r="C37" s="11">
        <v>0.41472222222222221</v>
      </c>
      <c r="D37" s="11"/>
      <c r="E37" s="11">
        <v>1</v>
      </c>
      <c r="F37" s="11"/>
      <c r="G37" s="11"/>
      <c r="H37" s="13">
        <v>9.8224084052276552</v>
      </c>
      <c r="I37" s="13">
        <v>11.229665538418264</v>
      </c>
      <c r="J37" s="13">
        <v>1.4072571331906092</v>
      </c>
      <c r="K37" s="13">
        <v>0.14581902956586823</v>
      </c>
    </row>
    <row r="38" spans="1:15" x14ac:dyDescent="0.35">
      <c r="A38" s="11" t="s">
        <v>127</v>
      </c>
      <c r="B38" s="12">
        <v>44879</v>
      </c>
      <c r="C38" s="11">
        <v>0.85950231481481476</v>
      </c>
      <c r="D38" s="11"/>
      <c r="E38" s="11">
        <v>2</v>
      </c>
      <c r="F38" s="11" t="s">
        <v>189</v>
      </c>
      <c r="G38" s="11"/>
      <c r="H38" s="13">
        <v>10.582869706891765</v>
      </c>
      <c r="I38" s="13">
        <v>11.340645669204161</v>
      </c>
      <c r="J38" s="13">
        <v>0.75777596231239475</v>
      </c>
      <c r="K38" s="13">
        <v>0.16855488087580595</v>
      </c>
      <c r="O38">
        <f>100* ABS((H37-H38)/AVERAGE(H37,H38))</f>
        <v>7.4535744868132427</v>
      </c>
    </row>
    <row r="39" spans="1:15" x14ac:dyDescent="0.35">
      <c r="B39" s="10"/>
      <c r="H39" s="3"/>
      <c r="I39" s="3"/>
      <c r="J39" s="3"/>
      <c r="K39" s="3"/>
    </row>
    <row r="40" spans="1:15" x14ac:dyDescent="0.35">
      <c r="A40" t="s">
        <v>106</v>
      </c>
      <c r="B40" s="10">
        <v>44874</v>
      </c>
      <c r="C40">
        <v>0.49450231481481483</v>
      </c>
      <c r="E40">
        <v>1</v>
      </c>
      <c r="H40" s="3">
        <v>9.4025802429549401</v>
      </c>
      <c r="I40" s="3">
        <v>11.947729543671043</v>
      </c>
      <c r="J40" s="3">
        <v>2.545149300716103</v>
      </c>
      <c r="K40" s="3">
        <v>0.1685379777801313</v>
      </c>
    </row>
    <row r="41" spans="1:15" x14ac:dyDescent="0.35">
      <c r="A41" s="11" t="s">
        <v>118</v>
      </c>
      <c r="B41" s="12">
        <v>44875</v>
      </c>
      <c r="C41" s="11">
        <v>5.8611111111111114E-2</v>
      </c>
      <c r="D41" s="11"/>
      <c r="E41" s="11">
        <v>1</v>
      </c>
      <c r="F41" s="11"/>
      <c r="G41" s="11"/>
      <c r="H41" s="13">
        <v>9.7801736993480048</v>
      </c>
      <c r="I41" s="13">
        <v>11.854033845706343</v>
      </c>
      <c r="J41" s="13">
        <v>2.0738601463583377</v>
      </c>
      <c r="K41" s="13">
        <v>0.21279658054787665</v>
      </c>
    </row>
    <row r="42" spans="1:15" x14ac:dyDescent="0.35">
      <c r="A42" s="11" t="s">
        <v>118</v>
      </c>
      <c r="B42" s="12">
        <v>44879</v>
      </c>
      <c r="C42" s="11">
        <v>0.58978009259259256</v>
      </c>
      <c r="D42" s="11"/>
      <c r="E42" s="11">
        <v>2</v>
      </c>
      <c r="F42" s="11" t="s">
        <v>189</v>
      </c>
      <c r="G42" s="11"/>
      <c r="H42" s="13">
        <v>10.477697007936561</v>
      </c>
      <c r="I42" s="13">
        <v>11.5008032855172</v>
      </c>
      <c r="J42" s="13">
        <v>1.0231062775806405</v>
      </c>
      <c r="K42" s="13">
        <v>0.25369583551395225</v>
      </c>
      <c r="O42">
        <f>100* ABS((H41-H42)/AVERAGE(H41,H42))</f>
        <v>6.8864424960292814</v>
      </c>
    </row>
    <row r="43" spans="1:15" x14ac:dyDescent="0.35">
      <c r="A43" t="s">
        <v>155</v>
      </c>
      <c r="B43" s="10">
        <v>44882</v>
      </c>
      <c r="C43">
        <v>3.0694444444444444E-2</v>
      </c>
      <c r="E43">
        <v>1</v>
      </c>
      <c r="H43" s="3">
        <v>9.9747107835716626</v>
      </c>
      <c r="I43" s="3">
        <v>12.133523002758889</v>
      </c>
      <c r="J43" s="3">
        <v>2.1588122191872259</v>
      </c>
      <c r="K43" s="3">
        <v>0.22028158579222257</v>
      </c>
    </row>
    <row r="44" spans="1:15" x14ac:dyDescent="0.35">
      <c r="A44" t="s">
        <v>88</v>
      </c>
      <c r="B44" s="10">
        <v>44873</v>
      </c>
      <c r="C44">
        <v>0.88681712962962955</v>
      </c>
      <c r="E44">
        <v>3</v>
      </c>
      <c r="F44" t="s">
        <v>112</v>
      </c>
      <c r="H44" s="3">
        <v>6.7028924799553176</v>
      </c>
      <c r="I44" s="3">
        <v>11.056312750752973</v>
      </c>
      <c r="J44" s="3">
        <v>4.3534202707976544</v>
      </c>
      <c r="K44" s="3">
        <v>0.16904706760633725</v>
      </c>
    </row>
    <row r="45" spans="1:15" x14ac:dyDescent="0.35">
      <c r="A45" t="s">
        <v>172</v>
      </c>
      <c r="B45" s="10">
        <v>44883</v>
      </c>
      <c r="C45">
        <v>5.8564814814814825E-3</v>
      </c>
      <c r="E45">
        <v>1</v>
      </c>
      <c r="H45" s="3">
        <v>9.4651808536726527</v>
      </c>
      <c r="I45" s="3">
        <v>11.44627117881897</v>
      </c>
      <c r="J45" s="3">
        <v>1.9810903251463161</v>
      </c>
      <c r="K45" s="3">
        <v>8.8994019833114391E-2</v>
      </c>
    </row>
    <row r="46" spans="1:15" x14ac:dyDescent="0.35">
      <c r="A46" t="s">
        <v>175</v>
      </c>
      <c r="B46" s="10">
        <v>44883</v>
      </c>
      <c r="C46">
        <v>9.179398148148149E-2</v>
      </c>
      <c r="E46">
        <v>1</v>
      </c>
      <c r="H46" s="3">
        <v>2.5615894008013562</v>
      </c>
      <c r="I46" s="3">
        <v>4.5280741072710136</v>
      </c>
      <c r="J46" s="3">
        <v>1.9664847064696573</v>
      </c>
      <c r="K46" s="3">
        <v>0.10904110694909422</v>
      </c>
    </row>
    <row r="47" spans="1:15" x14ac:dyDescent="0.35">
      <c r="A47" t="s">
        <v>196</v>
      </c>
      <c r="B47" s="10">
        <v>44874</v>
      </c>
      <c r="C47">
        <v>0.40968749999999998</v>
      </c>
      <c r="E47">
        <v>3</v>
      </c>
      <c r="F47" t="s">
        <v>113</v>
      </c>
      <c r="H47" s="3">
        <v>44.884817947549983</v>
      </c>
      <c r="I47" s="3">
        <v>45.524105766486166</v>
      </c>
      <c r="J47" s="3">
        <v>0.63928781893618236</v>
      </c>
      <c r="K47" s="3">
        <v>0.93064544761044354</v>
      </c>
    </row>
    <row r="48" spans="1:15" x14ac:dyDescent="0.35">
      <c r="A48" t="s">
        <v>191</v>
      </c>
      <c r="B48" s="10">
        <v>44882</v>
      </c>
      <c r="C48">
        <v>0.40962962962962962</v>
      </c>
      <c r="E48">
        <v>1</v>
      </c>
      <c r="H48" s="3">
        <v>3.0421466349868265</v>
      </c>
      <c r="I48" s="3">
        <v>4.0734465035395342</v>
      </c>
      <c r="J48" s="3">
        <v>1.0312998685527079</v>
      </c>
      <c r="K48" s="3">
        <v>0.10736394882587835</v>
      </c>
    </row>
    <row r="49" spans="1:15" x14ac:dyDescent="0.35">
      <c r="B49" s="10"/>
      <c r="H49" s="3"/>
      <c r="I49" s="3"/>
      <c r="J49" s="3"/>
      <c r="K49" s="3"/>
    </row>
    <row r="50" spans="1:15" x14ac:dyDescent="0.35">
      <c r="A50" t="s">
        <v>192</v>
      </c>
      <c r="B50" s="10">
        <v>44882</v>
      </c>
      <c r="C50">
        <v>0.50187499999999996</v>
      </c>
      <c r="E50">
        <v>1</v>
      </c>
      <c r="H50" s="3">
        <v>3.7436350271923278</v>
      </c>
      <c r="I50" s="3">
        <v>5.7565360005263582</v>
      </c>
      <c r="J50" s="3">
        <v>2.0129009733340304</v>
      </c>
      <c r="K50" s="3">
        <v>0.15629824692868066</v>
      </c>
    </row>
    <row r="51" spans="1:15" x14ac:dyDescent="0.35">
      <c r="A51" s="11" t="s">
        <v>123</v>
      </c>
      <c r="B51" s="12">
        <v>44875</v>
      </c>
      <c r="C51" s="11">
        <v>0.19445601851851854</v>
      </c>
      <c r="D51" s="11"/>
      <c r="E51" s="11">
        <v>3</v>
      </c>
      <c r="F51" s="11" t="s">
        <v>112</v>
      </c>
      <c r="G51" s="11"/>
      <c r="H51" s="13">
        <v>3.1334247516765728</v>
      </c>
      <c r="I51" s="13">
        <v>6.0745614638005989</v>
      </c>
      <c r="J51" s="13">
        <v>2.9411367121240257</v>
      </c>
      <c r="K51" s="13">
        <v>0.42477175730757666</v>
      </c>
    </row>
    <row r="52" spans="1:15" x14ac:dyDescent="0.35">
      <c r="A52" s="11" t="s">
        <v>123</v>
      </c>
      <c r="B52" s="12">
        <v>44879</v>
      </c>
      <c r="C52" s="11">
        <v>0.72297453703703696</v>
      </c>
      <c r="D52" s="11"/>
      <c r="E52" s="11">
        <v>2</v>
      </c>
      <c r="F52" s="11" t="s">
        <v>189</v>
      </c>
      <c r="G52" s="11"/>
      <c r="H52" s="13">
        <v>4.7801523716230552</v>
      </c>
      <c r="I52" s="13">
        <v>6.3486559668930074</v>
      </c>
      <c r="J52" s="13">
        <v>1.5685035952699513</v>
      </c>
      <c r="K52" s="13">
        <v>0.39482341789900077</v>
      </c>
      <c r="N52">
        <f>100* ABS((H51-H52)/AVERAGE(H51,H52))</f>
        <v>41.617781549081975</v>
      </c>
    </row>
    <row r="53" spans="1:15" x14ac:dyDescent="0.35">
      <c r="A53" t="s">
        <v>193</v>
      </c>
      <c r="B53" s="10">
        <v>44874</v>
      </c>
      <c r="C53">
        <v>0.29802083333333335</v>
      </c>
      <c r="E53">
        <v>1</v>
      </c>
      <c r="H53" s="3">
        <v>5.5942402152221389</v>
      </c>
      <c r="I53" s="3">
        <v>8.6640213793239322</v>
      </c>
      <c r="J53" s="3">
        <v>3.0697811641017934</v>
      </c>
      <c r="K53" s="3">
        <v>0.1530107380808497</v>
      </c>
    </row>
    <row r="54" spans="1:15" x14ac:dyDescent="0.35">
      <c r="A54" s="11" t="s">
        <v>195</v>
      </c>
      <c r="B54" s="12">
        <v>44875</v>
      </c>
      <c r="C54" s="11">
        <v>8.5474537037037043E-2</v>
      </c>
      <c r="D54" s="11"/>
      <c r="E54" s="11">
        <v>3</v>
      </c>
      <c r="F54" s="11" t="s">
        <v>112</v>
      </c>
      <c r="G54" s="11"/>
      <c r="H54" s="13">
        <v>3.7326606962748938</v>
      </c>
      <c r="I54" s="13">
        <v>6.1706560335884237</v>
      </c>
      <c r="J54" s="13">
        <v>2.4379953373135299</v>
      </c>
      <c r="K54" s="13">
        <v>0.12543680103128169</v>
      </c>
    </row>
    <row r="55" spans="1:15" x14ac:dyDescent="0.35">
      <c r="A55" s="11" t="s">
        <v>195</v>
      </c>
      <c r="B55" s="12">
        <v>44879</v>
      </c>
      <c r="C55" s="11">
        <v>0.61653935185185182</v>
      </c>
      <c r="D55" s="11"/>
      <c r="E55" s="11">
        <v>2</v>
      </c>
      <c r="F55" s="11" t="s">
        <v>189</v>
      </c>
      <c r="G55" s="11"/>
      <c r="H55" s="13">
        <v>5.3606725445962775</v>
      </c>
      <c r="I55" s="13">
        <v>6.0258767709390275</v>
      </c>
      <c r="J55" s="13">
        <v>0.66520422634275</v>
      </c>
      <c r="K55" s="13">
        <v>0.14997867259111947</v>
      </c>
      <c r="N55">
        <f>100* ABS((H54-H55)/AVERAGE(H54,H55))</f>
        <v>35.806712570569218</v>
      </c>
    </row>
    <row r="56" spans="1:15" x14ac:dyDescent="0.35">
      <c r="B56" s="10"/>
      <c r="H56" s="3"/>
      <c r="I56" s="3"/>
      <c r="J56" s="3"/>
      <c r="K56" s="3"/>
    </row>
    <row r="57" spans="1:15" x14ac:dyDescent="0.35">
      <c r="A57" t="s">
        <v>197</v>
      </c>
      <c r="B57" s="10">
        <v>44883</v>
      </c>
      <c r="C57">
        <v>0.41653935185185187</v>
      </c>
      <c r="E57">
        <v>1</v>
      </c>
      <c r="H57" s="3">
        <v>5.6666332729009845</v>
      </c>
      <c r="I57" s="3">
        <v>9.0104181207517904</v>
      </c>
      <c r="J57" s="3">
        <v>3.3437848478508059</v>
      </c>
      <c r="K57" s="3">
        <v>0.15507155455034882</v>
      </c>
    </row>
    <row r="58" spans="1:15" x14ac:dyDescent="0.35">
      <c r="A58" s="11" t="s">
        <v>126</v>
      </c>
      <c r="B58" s="12">
        <v>44875</v>
      </c>
      <c r="C58" s="11">
        <v>0.38640046296296293</v>
      </c>
      <c r="D58" s="11"/>
      <c r="E58" s="11">
        <v>1</v>
      </c>
      <c r="F58" s="11"/>
      <c r="G58" s="11"/>
      <c r="H58" s="13">
        <v>5.3003136027489441</v>
      </c>
      <c r="I58" s="13">
        <v>6.9561675425207028</v>
      </c>
      <c r="J58" s="13">
        <v>1.6558539397717582</v>
      </c>
      <c r="K58" s="13">
        <v>0.14040096881616798</v>
      </c>
    </row>
    <row r="59" spans="1:15" x14ac:dyDescent="0.35">
      <c r="A59" s="11" t="s">
        <v>126</v>
      </c>
      <c r="B59" s="12">
        <v>44879</v>
      </c>
      <c r="C59" s="11">
        <v>0.83253472222222225</v>
      </c>
      <c r="D59" s="11"/>
      <c r="E59" s="11">
        <v>2</v>
      </c>
      <c r="F59" s="11" t="s">
        <v>189</v>
      </c>
      <c r="G59" s="11"/>
      <c r="H59" s="13">
        <v>6.2153042400433041</v>
      </c>
      <c r="I59" s="13">
        <v>7.2389680493716657</v>
      </c>
      <c r="J59" s="13">
        <v>1.0236638093283617</v>
      </c>
      <c r="K59" s="13">
        <v>0.16150280180476756</v>
      </c>
      <c r="O59">
        <f>100* ABS((H58-H59)/AVERAGE(H58,H59))</f>
        <v>15.891299099805792</v>
      </c>
    </row>
    <row r="60" spans="1:15" x14ac:dyDescent="0.35">
      <c r="B60" s="10"/>
      <c r="H60" s="3"/>
      <c r="I60" s="3"/>
      <c r="J60" s="3"/>
      <c r="K60" s="3"/>
    </row>
    <row r="61" spans="1:15" x14ac:dyDescent="0.35">
      <c r="A61" t="s">
        <v>194</v>
      </c>
      <c r="B61" s="10">
        <v>44874</v>
      </c>
      <c r="C61">
        <v>0.35357638888888893</v>
      </c>
      <c r="E61">
        <v>1</v>
      </c>
      <c r="H61" s="3">
        <v>4.3382879135556482</v>
      </c>
      <c r="I61" s="3">
        <v>7.6965434796188292</v>
      </c>
      <c r="J61" s="3">
        <v>3.3582555660631814</v>
      </c>
      <c r="K61" s="3">
        <v>0.30105405954154096</v>
      </c>
    </row>
    <row r="62" spans="1:15" x14ac:dyDescent="0.35">
      <c r="B62" s="10"/>
      <c r="H62" s="3"/>
      <c r="I62" s="3"/>
      <c r="J62" s="3"/>
      <c r="K62" s="3"/>
    </row>
    <row r="63" spans="1:15" x14ac:dyDescent="0.35">
      <c r="A63" t="s">
        <v>96</v>
      </c>
      <c r="B63" s="10">
        <v>44874</v>
      </c>
      <c r="C63">
        <v>0.10589120370370371</v>
      </c>
      <c r="E63">
        <v>1</v>
      </c>
      <c r="H63" s="3">
        <v>4.576309165288948</v>
      </c>
      <c r="I63" s="3">
        <v>7.4068330219204555</v>
      </c>
      <c r="J63" s="3">
        <v>2.8305238566315079</v>
      </c>
      <c r="K63" s="3">
        <v>0.34671941695221498</v>
      </c>
    </row>
    <row r="64" spans="1:15" x14ac:dyDescent="0.35">
      <c r="A64" t="s">
        <v>90</v>
      </c>
      <c r="B64" s="10">
        <v>44873</v>
      </c>
      <c r="C64">
        <v>0.94104166666666667</v>
      </c>
      <c r="E64">
        <v>3</v>
      </c>
      <c r="F64" t="s">
        <v>112</v>
      </c>
      <c r="H64" s="3">
        <v>3.4818016060891015</v>
      </c>
      <c r="I64" s="3">
        <v>7.6330784796882494</v>
      </c>
      <c r="J64" s="3">
        <v>4.1512768735991479</v>
      </c>
      <c r="K64" s="3">
        <v>0.33103945030507165</v>
      </c>
    </row>
    <row r="65" spans="1:15" x14ac:dyDescent="0.35">
      <c r="A65" t="s">
        <v>93</v>
      </c>
      <c r="B65" s="10">
        <v>44874</v>
      </c>
      <c r="C65">
        <v>2.3020833333333334E-2</v>
      </c>
      <c r="E65">
        <v>3</v>
      </c>
      <c r="F65" t="s">
        <v>112</v>
      </c>
      <c r="H65" s="3">
        <v>6.1356410132220631</v>
      </c>
      <c r="I65" s="3">
        <v>8.9081920660797493</v>
      </c>
      <c r="J65" s="3">
        <v>2.7725510528576867</v>
      </c>
      <c r="K65" s="3">
        <v>1.26639018799327</v>
      </c>
    </row>
    <row r="66" spans="1:15" x14ac:dyDescent="0.35">
      <c r="A66" s="11" t="s">
        <v>117</v>
      </c>
      <c r="B66" s="12">
        <v>44875</v>
      </c>
      <c r="C66" s="11">
        <v>3.0243055555555554E-2</v>
      </c>
      <c r="D66" s="11"/>
      <c r="E66" s="11">
        <v>3</v>
      </c>
      <c r="F66" s="11" t="s">
        <v>112</v>
      </c>
      <c r="G66" s="11"/>
      <c r="H66" s="13">
        <v>7.2142910974361207</v>
      </c>
      <c r="I66" s="13">
        <v>8.5291617310475729</v>
      </c>
      <c r="J66" s="13">
        <v>1.3148706336114526</v>
      </c>
      <c r="K66" s="13">
        <v>1.6303676749837281</v>
      </c>
      <c r="O66" s="14"/>
    </row>
    <row r="67" spans="1:15" x14ac:dyDescent="0.35">
      <c r="A67" s="11" t="s">
        <v>117</v>
      </c>
      <c r="B67" s="12">
        <v>44879</v>
      </c>
      <c r="C67" s="11">
        <v>0.56269675925925922</v>
      </c>
      <c r="D67" s="11"/>
      <c r="E67" s="11">
        <v>2</v>
      </c>
      <c r="F67" s="11" t="s">
        <v>189</v>
      </c>
      <c r="G67" s="11"/>
      <c r="H67" s="13">
        <v>7.9775680461588756</v>
      </c>
      <c r="I67" s="13">
        <v>8.9251402867597527</v>
      </c>
      <c r="J67" s="13">
        <v>0.94757224060087708</v>
      </c>
      <c r="K67" s="13">
        <v>1.5393242505499614</v>
      </c>
      <c r="N67">
        <f>100* ABS((H66-H67)/AVERAGE(H66,H67))</f>
        <v>10.048499548451359</v>
      </c>
    </row>
    <row r="68" spans="1:15" x14ac:dyDescent="0.35">
      <c r="A68" s="11" t="s">
        <v>129</v>
      </c>
      <c r="B68" s="12">
        <v>44875</v>
      </c>
      <c r="C68" s="11">
        <v>0.46825231481481483</v>
      </c>
      <c r="D68" s="11"/>
      <c r="E68" s="11">
        <v>3</v>
      </c>
      <c r="F68" s="11" t="s">
        <v>112</v>
      </c>
      <c r="G68" s="11"/>
      <c r="H68" s="13">
        <v>3.0678367378399405</v>
      </c>
      <c r="I68" s="13">
        <v>7.5642736918446865</v>
      </c>
      <c r="J68" s="13">
        <v>4.4964369540047464</v>
      </c>
      <c r="K68" s="13">
        <v>1.2750460909605308</v>
      </c>
    </row>
    <row r="69" spans="1:15" x14ac:dyDescent="0.35">
      <c r="A69" s="11" t="s">
        <v>129</v>
      </c>
      <c r="B69" s="12">
        <v>44879</v>
      </c>
      <c r="C69" s="11">
        <v>0.9143634259259259</v>
      </c>
      <c r="D69" s="11"/>
      <c r="E69" s="11">
        <v>2</v>
      </c>
      <c r="F69" s="11" t="s">
        <v>189</v>
      </c>
      <c r="G69" s="11"/>
      <c r="H69" s="13">
        <v>9.0533108488581853</v>
      </c>
      <c r="I69" s="13">
        <v>10.219542355012859</v>
      </c>
      <c r="J69" s="13">
        <v>1.1662315061546744</v>
      </c>
      <c r="K69" s="13">
        <v>1.948946843420154</v>
      </c>
      <c r="N69">
        <f>100* ABS((H68-H69)/AVERAGE(H68,H69))</f>
        <v>98.760848644179006</v>
      </c>
    </row>
    <row r="70" spans="1:15" x14ac:dyDescent="0.35">
      <c r="B70" s="10"/>
      <c r="H70" s="3"/>
      <c r="I70" s="3"/>
      <c r="J70" s="3"/>
      <c r="K70" s="3"/>
    </row>
    <row r="71" spans="1:15" x14ac:dyDescent="0.35">
      <c r="A71" s="11" t="s">
        <v>130</v>
      </c>
      <c r="B71" s="12">
        <v>44875</v>
      </c>
      <c r="C71" s="11">
        <v>0.49613425925925925</v>
      </c>
      <c r="D71" s="11"/>
      <c r="E71" s="11">
        <v>1</v>
      </c>
      <c r="F71" s="11"/>
      <c r="G71" s="11"/>
      <c r="H71" s="13">
        <v>4.4933822810012867</v>
      </c>
      <c r="I71" s="13">
        <v>6.8383900954474184</v>
      </c>
      <c r="J71" s="13">
        <v>2.3450078144461313</v>
      </c>
      <c r="K71" s="13">
        <v>0.30474881155707467</v>
      </c>
    </row>
    <row r="72" spans="1:15" x14ac:dyDescent="0.35">
      <c r="A72" s="11" t="s">
        <v>130</v>
      </c>
      <c r="B72" s="12">
        <v>44879</v>
      </c>
      <c r="C72" s="11">
        <v>0.94115740740740739</v>
      </c>
      <c r="D72" s="11"/>
      <c r="E72" s="11">
        <v>2</v>
      </c>
      <c r="F72" s="11" t="s">
        <v>189</v>
      </c>
      <c r="G72" s="11"/>
      <c r="H72" s="13">
        <v>5.345766177815225</v>
      </c>
      <c r="I72" s="13">
        <v>7.5609259242163471</v>
      </c>
      <c r="J72" s="13">
        <v>2.2151597464011217</v>
      </c>
      <c r="K72" s="13">
        <v>0.41314162329084447</v>
      </c>
      <c r="O72">
        <f>100* ABS((H71-H72)/AVERAGE(H71,H72))</f>
        <v>17.326375354162838</v>
      </c>
    </row>
    <row r="73" spans="1:15" x14ac:dyDescent="0.35">
      <c r="A73" t="s">
        <v>162</v>
      </c>
      <c r="B73" s="10">
        <v>44882</v>
      </c>
      <c r="C73">
        <v>0.35059027777777779</v>
      </c>
      <c r="E73">
        <v>1</v>
      </c>
      <c r="H73" s="3">
        <v>4.3628036459276558</v>
      </c>
      <c r="I73" s="3">
        <v>7.4302489543544805</v>
      </c>
      <c r="J73" s="3">
        <v>3.0674453084268247</v>
      </c>
      <c r="K73" s="3">
        <v>0.316107100305144</v>
      </c>
    </row>
    <row r="74" spans="1:15" x14ac:dyDescent="0.35">
      <c r="A74" t="s">
        <v>161</v>
      </c>
      <c r="B74" s="10">
        <v>44882</v>
      </c>
      <c r="C74">
        <v>0.3225810185185185</v>
      </c>
      <c r="E74">
        <v>1</v>
      </c>
      <c r="H74" s="3">
        <v>4.5225748191681525</v>
      </c>
      <c r="I74" s="3">
        <v>7.3646131522435745</v>
      </c>
      <c r="J74" s="3">
        <v>2.842038333075422</v>
      </c>
      <c r="K74" s="3">
        <v>0.33509281066885854</v>
      </c>
    </row>
    <row r="75" spans="1:15" x14ac:dyDescent="0.35">
      <c r="A75" t="s">
        <v>97</v>
      </c>
      <c r="B75" s="10">
        <v>44874</v>
      </c>
      <c r="C75">
        <v>0.13341435185185185</v>
      </c>
      <c r="E75">
        <v>1</v>
      </c>
      <c r="H75" s="3">
        <v>4.6460571960222712</v>
      </c>
      <c r="I75" s="3">
        <v>7.432509701281683</v>
      </c>
      <c r="J75" s="3">
        <v>2.7864525052594113</v>
      </c>
      <c r="K75" s="3">
        <v>0.38159207004732276</v>
      </c>
    </row>
    <row r="76" spans="1:15" x14ac:dyDescent="0.35">
      <c r="A76" t="s">
        <v>167</v>
      </c>
      <c r="B76" s="10">
        <v>44882</v>
      </c>
      <c r="C76">
        <v>0.46796296296296297</v>
      </c>
      <c r="E76">
        <v>1</v>
      </c>
      <c r="H76" s="3">
        <v>5.8662459603264487</v>
      </c>
      <c r="I76" s="3">
        <v>8.562935367925558</v>
      </c>
      <c r="J76" s="3">
        <v>2.6966894075991097</v>
      </c>
      <c r="K76" s="3">
        <v>1.0108545383390237</v>
      </c>
    </row>
    <row r="77" spans="1:15" x14ac:dyDescent="0.35">
      <c r="A77" t="s">
        <v>91</v>
      </c>
      <c r="B77" s="10">
        <v>44873</v>
      </c>
      <c r="C77">
        <v>0.96827546296296296</v>
      </c>
      <c r="E77">
        <v>3</v>
      </c>
      <c r="F77" t="s">
        <v>112</v>
      </c>
      <c r="H77" s="3">
        <v>5.5547325894221444</v>
      </c>
      <c r="I77" s="3">
        <v>9.2429578290723526</v>
      </c>
      <c r="J77" s="3">
        <v>3.6882252396502073</v>
      </c>
      <c r="K77" s="3">
        <v>1.317197352648624</v>
      </c>
    </row>
    <row r="78" spans="1:15" x14ac:dyDescent="0.35">
      <c r="B78" s="10"/>
      <c r="H78" s="3"/>
      <c r="I78" s="3"/>
      <c r="J78" s="3"/>
      <c r="K78" s="3"/>
    </row>
    <row r="79" spans="1:15" x14ac:dyDescent="0.35">
      <c r="A79" t="s">
        <v>105</v>
      </c>
      <c r="B79" s="10">
        <v>44874</v>
      </c>
      <c r="C79">
        <v>0.4664699074074074</v>
      </c>
      <c r="E79">
        <v>1</v>
      </c>
      <c r="H79" s="3">
        <v>4.2358607355556614</v>
      </c>
      <c r="I79" s="3">
        <v>7.8433365710613163</v>
      </c>
      <c r="J79" s="3">
        <v>3.607475835505654</v>
      </c>
      <c r="K79" s="3">
        <v>0.27946865091040851</v>
      </c>
    </row>
    <row r="80" spans="1:15" x14ac:dyDescent="0.35">
      <c r="A80" s="11" t="s">
        <v>133</v>
      </c>
      <c r="B80" s="12">
        <v>44875</v>
      </c>
      <c r="C80" s="11">
        <v>0.57928240740740744</v>
      </c>
      <c r="D80" s="11"/>
      <c r="E80" s="11">
        <v>1</v>
      </c>
      <c r="F80" s="11"/>
      <c r="G80" s="11"/>
      <c r="H80" s="13">
        <v>4.9281513121153271</v>
      </c>
      <c r="I80" s="13">
        <v>7.7052123942001636</v>
      </c>
      <c r="J80" s="13">
        <v>2.7770610820848374</v>
      </c>
      <c r="K80" s="13">
        <v>0.25381904050989257</v>
      </c>
    </row>
    <row r="81" spans="1:15" x14ac:dyDescent="0.35">
      <c r="A81" s="11" t="s">
        <v>133</v>
      </c>
      <c r="B81" s="12">
        <v>44880</v>
      </c>
      <c r="C81" s="11">
        <v>1.9722222222222221E-2</v>
      </c>
      <c r="D81" s="11"/>
      <c r="E81" s="11">
        <v>2</v>
      </c>
      <c r="F81" s="11" t="s">
        <v>189</v>
      </c>
      <c r="G81" s="11"/>
      <c r="H81" s="13">
        <v>5.3142971812774471</v>
      </c>
      <c r="I81" s="13">
        <v>7.9699438366465785</v>
      </c>
      <c r="J81" s="13">
        <v>2.6556466553691318</v>
      </c>
      <c r="K81" s="13">
        <v>0.29635231379730637</v>
      </c>
      <c r="O81">
        <f>100* ABS((H80-H81)/AVERAGE(H80,H81))</f>
        <v>7.540108586559473</v>
      </c>
    </row>
    <row r="82" spans="1:15" x14ac:dyDescent="0.35">
      <c r="A82" s="11" t="s">
        <v>121</v>
      </c>
      <c r="B82" s="12">
        <v>44875</v>
      </c>
      <c r="C82" s="11">
        <v>0.13908564814814814</v>
      </c>
      <c r="D82" s="11"/>
      <c r="E82" s="11">
        <v>1</v>
      </c>
      <c r="F82" s="11"/>
      <c r="G82" s="11"/>
      <c r="H82" s="13">
        <v>7.015042661462715</v>
      </c>
      <c r="I82" s="13">
        <v>8.7499328452267822</v>
      </c>
      <c r="J82" s="13">
        <v>1.7348901837640671</v>
      </c>
      <c r="K82" s="13">
        <v>1.3526533611276654</v>
      </c>
    </row>
    <row r="83" spans="1:15" x14ac:dyDescent="0.35">
      <c r="A83" s="11" t="s">
        <v>121</v>
      </c>
      <c r="B83" s="12">
        <v>44879</v>
      </c>
      <c r="C83" s="11">
        <v>0.66959490740740746</v>
      </c>
      <c r="D83" s="11"/>
      <c r="E83" s="11">
        <v>2</v>
      </c>
      <c r="F83" s="11" t="s">
        <v>189</v>
      </c>
      <c r="G83" s="11"/>
      <c r="H83" s="13">
        <v>7.2678593610831967</v>
      </c>
      <c r="I83" s="13">
        <v>8.7436283216049695</v>
      </c>
      <c r="J83" s="13">
        <v>1.4757689605217741</v>
      </c>
      <c r="K83" s="13">
        <v>1.2617991388153169</v>
      </c>
      <c r="O83">
        <f>100* ABS((H82-H83)/AVERAGE(H82,H83))</f>
        <v>3.5401306992291111</v>
      </c>
    </row>
    <row r="84" spans="1:15" x14ac:dyDescent="0.35">
      <c r="A84" t="s">
        <v>156</v>
      </c>
      <c r="B84" s="10">
        <v>44882</v>
      </c>
      <c r="C84">
        <v>6.1863425925925926E-2</v>
      </c>
      <c r="E84">
        <v>1</v>
      </c>
      <c r="H84" s="3">
        <v>7.0536865636623221</v>
      </c>
      <c r="I84" s="3">
        <v>9.5188739429551212</v>
      </c>
      <c r="J84" s="3">
        <v>2.4651873792927992</v>
      </c>
      <c r="K84" s="3">
        <v>1.5246646684184477</v>
      </c>
    </row>
    <row r="85" spans="1:15" x14ac:dyDescent="0.35">
      <c r="A85" t="s">
        <v>153</v>
      </c>
      <c r="B85" s="10">
        <v>44881</v>
      </c>
      <c r="C85">
        <v>0.97277777777777785</v>
      </c>
      <c r="E85">
        <v>1</v>
      </c>
      <c r="H85" s="3">
        <v>6.1592335411719006</v>
      </c>
      <c r="I85" s="3">
        <v>8.9164310450085846</v>
      </c>
      <c r="J85" s="3">
        <v>2.7571975038366836</v>
      </c>
      <c r="K85" s="3">
        <v>1.4253509656497259</v>
      </c>
    </row>
    <row r="86" spans="1:15" x14ac:dyDescent="0.35">
      <c r="B86" s="10"/>
      <c r="H86" s="3"/>
      <c r="I86" s="3"/>
      <c r="J86" s="3"/>
      <c r="K86" s="3"/>
    </row>
    <row r="87" spans="1:15" x14ac:dyDescent="0.35">
      <c r="A87" t="s">
        <v>198</v>
      </c>
      <c r="B87" s="10">
        <v>44881</v>
      </c>
      <c r="C87">
        <v>0.86012731481481486</v>
      </c>
      <c r="E87">
        <v>1</v>
      </c>
      <c r="H87" s="3">
        <v>4.4252073451711738</v>
      </c>
      <c r="I87" s="3">
        <v>7.715295866378991</v>
      </c>
      <c r="J87" s="3">
        <v>3.2900885212078173</v>
      </c>
      <c r="K87" s="3">
        <v>0.26956470272060495</v>
      </c>
    </row>
    <row r="88" spans="1:15" x14ac:dyDescent="0.35">
      <c r="A88" t="s">
        <v>152</v>
      </c>
      <c r="B88" s="10">
        <v>44881</v>
      </c>
      <c r="C88">
        <v>0.94459490740740737</v>
      </c>
      <c r="E88">
        <v>1</v>
      </c>
      <c r="H88" s="3">
        <v>4.2530439479674262</v>
      </c>
      <c r="I88" s="3">
        <v>8.6084116022452584</v>
      </c>
      <c r="J88" s="3">
        <v>4.3553676542778321</v>
      </c>
      <c r="K88" s="3">
        <v>0.38347896490289218</v>
      </c>
    </row>
    <row r="89" spans="1:15" x14ac:dyDescent="0.35">
      <c r="A89" t="s">
        <v>94</v>
      </c>
      <c r="B89" s="10">
        <v>44874</v>
      </c>
      <c r="C89">
        <v>5.0601851851851849E-2</v>
      </c>
      <c r="E89">
        <v>3</v>
      </c>
      <c r="F89" t="s">
        <v>112</v>
      </c>
      <c r="H89" s="3">
        <v>4.2909763122889881</v>
      </c>
      <c r="I89" s="3">
        <v>7.5516882507696428</v>
      </c>
      <c r="J89" s="3">
        <v>3.2607119384806547</v>
      </c>
      <c r="K89" s="3">
        <v>0.33954125040271105</v>
      </c>
    </row>
    <row r="90" spans="1:15" x14ac:dyDescent="0.35">
      <c r="A90" t="s">
        <v>181</v>
      </c>
      <c r="B90" s="10">
        <v>44883</v>
      </c>
      <c r="C90">
        <v>0.38841435185185186</v>
      </c>
      <c r="E90">
        <v>1</v>
      </c>
      <c r="H90" s="3">
        <v>4.527366457368057</v>
      </c>
      <c r="I90" s="3">
        <v>7.7566908695391152</v>
      </c>
      <c r="J90" s="3">
        <v>3.2293244121710591</v>
      </c>
      <c r="K90" s="3">
        <v>0.35997030174789985</v>
      </c>
    </row>
    <row r="91" spans="1:15" x14ac:dyDescent="0.35">
      <c r="A91" t="s">
        <v>170</v>
      </c>
      <c r="B91" s="10">
        <v>44882</v>
      </c>
      <c r="C91">
        <v>0.94969907407407417</v>
      </c>
      <c r="E91">
        <v>1</v>
      </c>
      <c r="H91" s="3">
        <v>6.185486231411133</v>
      </c>
      <c r="I91" s="3">
        <v>9.1845079070344013</v>
      </c>
      <c r="J91" s="3">
        <v>2.9990216756232697</v>
      </c>
      <c r="K91" s="3">
        <v>1.1871559351742516</v>
      </c>
    </row>
    <row r="92" spans="1:15" x14ac:dyDescent="0.35">
      <c r="A92" t="s">
        <v>174</v>
      </c>
      <c r="B92" s="10">
        <v>44883</v>
      </c>
      <c r="C92">
        <v>6.4282407407407413E-2</v>
      </c>
      <c r="E92">
        <v>1</v>
      </c>
      <c r="H92" s="3">
        <v>6.9733268416304721</v>
      </c>
      <c r="I92" s="3">
        <v>9.7011614663247308</v>
      </c>
      <c r="J92" s="3">
        <v>2.72783462469426</v>
      </c>
      <c r="K92" s="3">
        <v>1.5925255535316007</v>
      </c>
    </row>
    <row r="93" spans="1:15" x14ac:dyDescent="0.35">
      <c r="B93" s="10"/>
      <c r="H93" s="3"/>
      <c r="I93" s="3"/>
      <c r="J93" s="3"/>
      <c r="K93" s="3"/>
    </row>
    <row r="94" spans="1:15" x14ac:dyDescent="0.35">
      <c r="A94" t="s">
        <v>148</v>
      </c>
      <c r="B94" s="10">
        <v>44881</v>
      </c>
      <c r="C94">
        <v>0.83127314814814823</v>
      </c>
      <c r="E94">
        <v>1</v>
      </c>
      <c r="H94" s="3">
        <v>4.2393239857223977</v>
      </c>
      <c r="I94" s="3">
        <v>7.7565526562772753</v>
      </c>
      <c r="J94" s="3">
        <v>3.5172286705548772</v>
      </c>
      <c r="K94" s="3">
        <v>0.23408484503303342</v>
      </c>
    </row>
    <row r="95" spans="1:15" x14ac:dyDescent="0.35">
      <c r="A95" s="11" t="s">
        <v>125</v>
      </c>
      <c r="B95" s="12">
        <v>44875</v>
      </c>
      <c r="C95" s="11">
        <v>0.35877314814814815</v>
      </c>
      <c r="D95" s="11"/>
      <c r="E95" s="11">
        <v>3</v>
      </c>
      <c r="F95" s="11" t="s">
        <v>112</v>
      </c>
      <c r="G95" s="11"/>
      <c r="H95" s="13">
        <v>3.0698242534107476</v>
      </c>
      <c r="I95" s="13">
        <v>6.6871027471147899</v>
      </c>
      <c r="J95" s="13">
        <v>3.6172784937040423</v>
      </c>
      <c r="K95" s="13">
        <v>0.21862744592612543</v>
      </c>
    </row>
    <row r="96" spans="1:15" x14ac:dyDescent="0.35">
      <c r="A96" s="11" t="s">
        <v>125</v>
      </c>
      <c r="B96" s="12">
        <v>44879</v>
      </c>
      <c r="C96" s="11">
        <v>0.80613425925925919</v>
      </c>
      <c r="D96" s="11"/>
      <c r="E96" s="11">
        <v>2</v>
      </c>
      <c r="F96" s="11" t="s">
        <v>189</v>
      </c>
      <c r="G96" s="11"/>
      <c r="H96" s="13">
        <v>4.3627741017535779</v>
      </c>
      <c r="I96" s="13">
        <v>7.3383479035966825</v>
      </c>
      <c r="J96" s="13">
        <v>2.9755738018431037</v>
      </c>
      <c r="K96" s="13">
        <v>0.27296005151288638</v>
      </c>
      <c r="N96">
        <f>100* ABS((H95-H96)/AVERAGE(H95,H96))</f>
        <v>34.791328323141848</v>
      </c>
    </row>
    <row r="97" spans="1:15" x14ac:dyDescent="0.35">
      <c r="A97" t="s">
        <v>104</v>
      </c>
      <c r="B97" s="10">
        <v>44874</v>
      </c>
      <c r="C97">
        <v>0.43865740740740744</v>
      </c>
      <c r="E97">
        <v>1</v>
      </c>
      <c r="H97" s="3">
        <v>6.7492285842886446</v>
      </c>
      <c r="I97" s="3">
        <v>9.5743323325266783</v>
      </c>
      <c r="J97" s="3">
        <v>2.8251037482380341</v>
      </c>
      <c r="K97" s="3">
        <v>0.25997051056672055</v>
      </c>
    </row>
    <row r="98" spans="1:15" x14ac:dyDescent="0.35">
      <c r="A98" t="s">
        <v>102</v>
      </c>
      <c r="B98" s="10">
        <v>44874</v>
      </c>
      <c r="C98">
        <v>0.38122685185185184</v>
      </c>
      <c r="E98">
        <v>1</v>
      </c>
      <c r="H98" s="3">
        <v>6.3682970318220313</v>
      </c>
      <c r="I98" s="3">
        <v>8.4590924100824409</v>
      </c>
      <c r="J98" s="3">
        <v>2.0907953782604092</v>
      </c>
      <c r="K98" s="3">
        <v>0.71662408467346073</v>
      </c>
    </row>
    <row r="99" spans="1:15" x14ac:dyDescent="0.35">
      <c r="A99" t="s">
        <v>163</v>
      </c>
      <c r="B99" s="10">
        <v>44882</v>
      </c>
      <c r="C99">
        <v>0.38120370370370371</v>
      </c>
      <c r="E99">
        <v>1</v>
      </c>
      <c r="H99" s="3">
        <v>6.7854834307433727</v>
      </c>
      <c r="I99" s="3">
        <v>8.5990350590865567</v>
      </c>
      <c r="J99" s="3">
        <v>1.8135516283431827</v>
      </c>
      <c r="K99" s="3">
        <v>1.4060164364604311</v>
      </c>
    </row>
    <row r="100" spans="1:15" x14ac:dyDescent="0.35">
      <c r="A100" t="s">
        <v>178</v>
      </c>
      <c r="B100" s="10">
        <v>44883</v>
      </c>
      <c r="C100">
        <v>0.17645833333333336</v>
      </c>
      <c r="E100">
        <v>1</v>
      </c>
      <c r="H100" s="3">
        <v>6.7153876558682608</v>
      </c>
      <c r="I100" s="3">
        <v>9.0249256029420089</v>
      </c>
      <c r="J100" s="3">
        <v>2.3095379470737476</v>
      </c>
      <c r="K100" s="3">
        <v>1.4606137739893161</v>
      </c>
    </row>
    <row r="101" spans="1:15" x14ac:dyDescent="0.35">
      <c r="A101" s="11" t="s">
        <v>116</v>
      </c>
      <c r="B101" s="12">
        <v>44875</v>
      </c>
      <c r="C101" s="11">
        <v>2.615740740740741E-3</v>
      </c>
      <c r="D101" s="11"/>
      <c r="E101" s="11">
        <v>3</v>
      </c>
      <c r="F101" s="11" t="s">
        <v>112</v>
      </c>
      <c r="G101" s="11"/>
      <c r="H101" s="13">
        <v>4.3055620595600228</v>
      </c>
      <c r="I101" s="13">
        <v>7.3247764563734901</v>
      </c>
      <c r="J101" s="13">
        <v>3.0192143968134673</v>
      </c>
      <c r="K101" s="13">
        <v>1.1277780397258221</v>
      </c>
    </row>
    <row r="102" spans="1:15" x14ac:dyDescent="0.35">
      <c r="A102" s="11" t="s">
        <v>116</v>
      </c>
      <c r="B102" s="12">
        <v>44879</v>
      </c>
      <c r="C102" s="11">
        <v>0.53174768518518511</v>
      </c>
      <c r="D102" s="11"/>
      <c r="E102" s="11">
        <v>2</v>
      </c>
      <c r="F102" s="11" t="s">
        <v>189</v>
      </c>
      <c r="G102" s="11"/>
      <c r="H102" s="13">
        <v>7.4997361776773506</v>
      </c>
      <c r="I102" s="13">
        <v>9.6051941652582116</v>
      </c>
      <c r="J102" s="13">
        <v>2.1054579875808606</v>
      </c>
      <c r="K102" s="13">
        <v>1.4424011638053242</v>
      </c>
      <c r="N102">
        <f>100* ABS((H101-H102)/AVERAGE(H101,H102))</f>
        <v>54.11424690723976</v>
      </c>
    </row>
    <row r="103" spans="1:15" x14ac:dyDescent="0.35">
      <c r="B103" s="10"/>
      <c r="H103" s="3"/>
      <c r="I103" s="3"/>
      <c r="J103" s="3"/>
      <c r="K103" s="3"/>
    </row>
    <row r="104" spans="1:15" x14ac:dyDescent="0.35">
      <c r="A104" s="11" t="s">
        <v>115</v>
      </c>
      <c r="B104" s="12">
        <v>44874</v>
      </c>
      <c r="C104" s="11">
        <v>0.97668981481481476</v>
      </c>
      <c r="D104" s="11"/>
      <c r="E104" s="11">
        <v>1</v>
      </c>
      <c r="F104" s="11"/>
      <c r="G104" s="11"/>
      <c r="H104" s="13">
        <v>4.7423186062448686</v>
      </c>
      <c r="I104" s="13">
        <v>7.2158692772806212</v>
      </c>
      <c r="J104" s="13">
        <v>2.4735506710357522</v>
      </c>
      <c r="K104" s="13">
        <v>0.40717596001569306</v>
      </c>
    </row>
    <row r="105" spans="1:15" x14ac:dyDescent="0.35">
      <c r="A105" s="11" t="s">
        <v>115</v>
      </c>
      <c r="B105" s="12">
        <v>44879</v>
      </c>
      <c r="C105" s="11">
        <v>0.49831018518518522</v>
      </c>
      <c r="D105" s="11"/>
      <c r="E105" s="11">
        <v>2</v>
      </c>
      <c r="F105" s="11" t="s">
        <v>189</v>
      </c>
      <c r="G105" s="11"/>
      <c r="H105" s="13">
        <v>6.1051627521610801</v>
      </c>
      <c r="I105" s="13">
        <v>7.8311405691752753</v>
      </c>
      <c r="J105" s="13">
        <v>1.7259778170141948</v>
      </c>
      <c r="K105" s="13">
        <v>0.44478997814623611</v>
      </c>
      <c r="O105">
        <f>100* ABS((H104-H105)/AVERAGE(H104,H105))</f>
        <v>25.127383968447457</v>
      </c>
    </row>
    <row r="106" spans="1:15" x14ac:dyDescent="0.35">
      <c r="A106" s="11" t="s">
        <v>132</v>
      </c>
      <c r="B106" s="12">
        <v>44875</v>
      </c>
      <c r="C106" s="11">
        <v>0.5510532407407408</v>
      </c>
      <c r="D106" s="11"/>
      <c r="E106" s="11">
        <v>1</v>
      </c>
      <c r="F106" s="11"/>
      <c r="G106" s="11"/>
      <c r="H106" s="13">
        <v>4.9549827723212214</v>
      </c>
      <c r="I106" s="13">
        <v>7.3356178950162185</v>
      </c>
      <c r="J106" s="13">
        <v>2.3806351226949976</v>
      </c>
      <c r="K106" s="13">
        <v>0.37327437989614032</v>
      </c>
    </row>
    <row r="107" spans="1:15" x14ac:dyDescent="0.35">
      <c r="A107" s="11" t="s">
        <v>132</v>
      </c>
      <c r="B107" s="12">
        <v>44879</v>
      </c>
      <c r="C107" s="11">
        <v>0.99328703703703702</v>
      </c>
      <c r="D107" s="11"/>
      <c r="E107" s="11">
        <v>2</v>
      </c>
      <c r="F107" s="11" t="s">
        <v>189</v>
      </c>
      <c r="G107" s="11"/>
      <c r="H107" s="13">
        <v>5.2778593958126514</v>
      </c>
      <c r="I107" s="13">
        <v>7.6069199063370156</v>
      </c>
      <c r="J107" s="13">
        <v>2.3290605105243642</v>
      </c>
      <c r="K107" s="13">
        <v>0.40488553071987265</v>
      </c>
      <c r="O107">
        <f>100* ABS((H106-H107)/AVERAGE(H106,H107))</f>
        <v>6.3105952029026913</v>
      </c>
    </row>
    <row r="108" spans="1:15" x14ac:dyDescent="0.35">
      <c r="A108" t="s">
        <v>89</v>
      </c>
      <c r="B108" s="10">
        <v>44873</v>
      </c>
      <c r="C108">
        <v>0.91402777777777777</v>
      </c>
      <c r="E108">
        <v>3</v>
      </c>
      <c r="F108" t="s">
        <v>112</v>
      </c>
      <c r="H108" s="3">
        <v>3.7461612750223976</v>
      </c>
      <c r="I108" s="3">
        <v>7.9024413801569704</v>
      </c>
      <c r="J108" s="3">
        <v>4.1562801051345719</v>
      </c>
      <c r="K108" s="3">
        <v>0.38556297069172929</v>
      </c>
    </row>
    <row r="109" spans="1:15" x14ac:dyDescent="0.35">
      <c r="A109" t="s">
        <v>107</v>
      </c>
      <c r="B109" s="10">
        <v>44874</v>
      </c>
      <c r="C109">
        <v>0.52288194444444447</v>
      </c>
      <c r="E109">
        <v>1</v>
      </c>
      <c r="H109" s="3">
        <v>5.0796655828888779</v>
      </c>
      <c r="I109" s="3">
        <v>7.8559326779177665</v>
      </c>
      <c r="J109" s="3">
        <v>2.7762670950288886</v>
      </c>
      <c r="K109" s="3">
        <v>0.39773021753805149</v>
      </c>
    </row>
    <row r="110" spans="1:15" x14ac:dyDescent="0.35">
      <c r="B110" s="10"/>
      <c r="H110" s="3"/>
      <c r="I110" s="3"/>
      <c r="J110" s="3"/>
      <c r="K110" s="3"/>
    </row>
    <row r="111" spans="1:15" x14ac:dyDescent="0.35">
      <c r="A111" t="s">
        <v>158</v>
      </c>
      <c r="B111" s="10">
        <v>44882</v>
      </c>
      <c r="C111">
        <v>0.23533564814814814</v>
      </c>
      <c r="E111">
        <v>1</v>
      </c>
      <c r="H111" s="3">
        <v>4.3127921706473895</v>
      </c>
      <c r="I111" s="3">
        <v>7.5399545093112827</v>
      </c>
      <c r="J111" s="3">
        <v>3.2271623386638923</v>
      </c>
      <c r="K111" s="3">
        <v>0.20921904589525506</v>
      </c>
    </row>
    <row r="112" spans="1:15" x14ac:dyDescent="0.35">
      <c r="A112" s="11" t="s">
        <v>120</v>
      </c>
      <c r="B112" s="12">
        <v>44875</v>
      </c>
      <c r="C112" s="11">
        <v>0.11155092592592593</v>
      </c>
      <c r="D112" s="11"/>
      <c r="E112" s="11">
        <v>3</v>
      </c>
      <c r="F112" s="11" t="s">
        <v>112</v>
      </c>
      <c r="G112" s="11"/>
      <c r="H112" s="13">
        <v>3.510555831237208</v>
      </c>
      <c r="I112" s="13">
        <v>6.7891108288895587</v>
      </c>
      <c r="J112" s="13">
        <v>3.2785549976523511</v>
      </c>
      <c r="K112" s="13">
        <v>0.21584101468342248</v>
      </c>
    </row>
    <row r="113" spans="1:14" x14ac:dyDescent="0.35">
      <c r="A113" s="11" t="s">
        <v>120</v>
      </c>
      <c r="B113" s="12">
        <v>44879</v>
      </c>
      <c r="C113" s="11">
        <v>0.64303240740740741</v>
      </c>
      <c r="D113" s="11"/>
      <c r="E113" s="11">
        <v>2</v>
      </c>
      <c r="F113" s="11" t="s">
        <v>189</v>
      </c>
      <c r="G113" s="11"/>
      <c r="H113" s="13">
        <v>5.1710304338817732</v>
      </c>
      <c r="I113" s="13">
        <v>7.5683178142000251</v>
      </c>
      <c r="J113" s="13">
        <v>2.3972873803182519</v>
      </c>
      <c r="K113" s="13">
        <v>0.25283582587114262</v>
      </c>
      <c r="N113">
        <f>100* ABS((H112-H113)/AVERAGE(H112,H113))</f>
        <v>38.252792794700369</v>
      </c>
    </row>
    <row r="114" spans="1:14" x14ac:dyDescent="0.35">
      <c r="A114" t="s">
        <v>154</v>
      </c>
      <c r="B114" s="10">
        <v>44882</v>
      </c>
      <c r="C114">
        <v>2.5578703703703705E-3</v>
      </c>
      <c r="E114">
        <v>1</v>
      </c>
      <c r="H114" s="3">
        <v>5.8733272311625928</v>
      </c>
      <c r="I114" s="3">
        <v>8.1250508024142221</v>
      </c>
      <c r="J114" s="3">
        <v>2.2517235712516293</v>
      </c>
      <c r="K114" s="3">
        <v>0.83156166199087422</v>
      </c>
    </row>
    <row r="115" spans="1:14" x14ac:dyDescent="0.35">
      <c r="A115" t="s">
        <v>98</v>
      </c>
      <c r="B115" s="10">
        <v>44874</v>
      </c>
      <c r="C115">
        <v>0.26984953703703701</v>
      </c>
      <c r="E115">
        <v>1</v>
      </c>
      <c r="H115" s="3">
        <v>7.6676589470218488</v>
      </c>
      <c r="I115" s="3">
        <v>9.8441796986437247</v>
      </c>
      <c r="J115" s="3">
        <v>2.1765207516218759</v>
      </c>
      <c r="K115" s="3">
        <v>1.5804477017797227</v>
      </c>
    </row>
    <row r="116" spans="1:14" x14ac:dyDescent="0.35">
      <c r="A116" t="s">
        <v>100</v>
      </c>
      <c r="B116" s="10">
        <v>44874</v>
      </c>
      <c r="C116">
        <v>0.32591435185185186</v>
      </c>
      <c r="E116">
        <v>1</v>
      </c>
      <c r="H116" s="3">
        <v>7.0687038299552665</v>
      </c>
      <c r="I116" s="3">
        <v>9.2904354626082046</v>
      </c>
      <c r="J116" s="3">
        <v>2.221731632652939</v>
      </c>
      <c r="K116" s="3">
        <v>1.5479168618851622</v>
      </c>
    </row>
    <row r="117" spans="1:14" x14ac:dyDescent="0.35">
      <c r="A117" t="s">
        <v>159</v>
      </c>
      <c r="B117" s="10">
        <v>44882</v>
      </c>
      <c r="C117">
        <v>0.26392361111111112</v>
      </c>
      <c r="E117">
        <v>1</v>
      </c>
      <c r="H117" s="3">
        <v>7.0904206561248184</v>
      </c>
      <c r="I117" s="3">
        <v>9.2619566604067138</v>
      </c>
      <c r="J117" s="3">
        <v>2.1715360042818959</v>
      </c>
      <c r="K117" s="3">
        <v>1.6568171720524925</v>
      </c>
    </row>
    <row r="118" spans="1:14" x14ac:dyDescent="0.35">
      <c r="B118" s="10"/>
      <c r="H118" s="3"/>
      <c r="I118" s="3"/>
      <c r="J118" s="3"/>
      <c r="K118" s="3"/>
    </row>
    <row r="119" spans="1:14" x14ac:dyDescent="0.35">
      <c r="B119" s="10"/>
      <c r="H119" s="3"/>
      <c r="I119" s="3"/>
      <c r="J119" s="3"/>
      <c r="K119" s="3"/>
    </row>
    <row r="120" spans="1:14" x14ac:dyDescent="0.35">
      <c r="B120" s="10"/>
      <c r="H120" s="3"/>
      <c r="I120" s="3"/>
      <c r="J120" s="3"/>
      <c r="K120" s="3"/>
    </row>
    <row r="121" spans="1:14" x14ac:dyDescent="0.35">
      <c r="B121" s="10"/>
      <c r="H121" s="3"/>
      <c r="I121" s="3"/>
      <c r="J121" s="3"/>
      <c r="K121" s="3"/>
    </row>
    <row r="122" spans="1:14" x14ac:dyDescent="0.35">
      <c r="B122" s="10"/>
      <c r="H122" s="3"/>
      <c r="I122" s="3"/>
      <c r="J122" s="3"/>
      <c r="K122" s="3"/>
    </row>
    <row r="123" spans="1:14" x14ac:dyDescent="0.35">
      <c r="B123" s="10"/>
      <c r="H123" s="3"/>
      <c r="I123" s="3"/>
      <c r="J123" s="3"/>
      <c r="K123" s="3"/>
    </row>
    <row r="124" spans="1:14" x14ac:dyDescent="0.35">
      <c r="B124" s="10"/>
      <c r="H124" s="3"/>
      <c r="I124" s="3"/>
      <c r="J124" s="3"/>
      <c r="K124" s="3"/>
    </row>
    <row r="125" spans="1:14" x14ac:dyDescent="0.35">
      <c r="B125" s="10"/>
      <c r="H125" s="3"/>
      <c r="I125" s="3"/>
      <c r="J125" s="3"/>
      <c r="K125" s="3"/>
    </row>
    <row r="126" spans="1:14" x14ac:dyDescent="0.35">
      <c r="B126" s="10"/>
      <c r="H126" s="3"/>
      <c r="I126" s="3"/>
      <c r="J126" s="3"/>
      <c r="K126" s="3"/>
    </row>
  </sheetData>
  <sortState ref="A8:K127">
    <sortCondition ref="A8:A127"/>
  </sortState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282F-486F-4405-BDB6-7B844E568A95}">
  <dimension ref="A1:BJ749"/>
  <sheetViews>
    <sheetView topLeftCell="A718" workbookViewId="0">
      <selection activeCell="Q737" sqref="Q737"/>
    </sheetView>
  </sheetViews>
  <sheetFormatPr defaultRowHeight="14.5" x14ac:dyDescent="0.35"/>
  <cols>
    <col min="25" max="25" width="9.36328125" style="10" bestFit="1" customWidth="1"/>
  </cols>
  <sheetData>
    <row r="1" spans="1: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0" t="s">
        <v>24</v>
      </c>
      <c r="Z1" t="s">
        <v>25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I1" t="s">
        <v>79</v>
      </c>
      <c r="AJ1" t="s">
        <v>80</v>
      </c>
      <c r="AK1" t="s">
        <v>43</v>
      </c>
      <c r="AL1" t="s">
        <v>44</v>
      </c>
      <c r="AM1" t="s">
        <v>45</v>
      </c>
      <c r="AO1" t="s">
        <v>81</v>
      </c>
      <c r="AP1" t="s">
        <v>82</v>
      </c>
      <c r="AQ1" t="s">
        <v>46</v>
      </c>
      <c r="AR1" t="s">
        <v>47</v>
      </c>
      <c r="AS1" t="s">
        <v>48</v>
      </c>
      <c r="AU1" t="s">
        <v>83</v>
      </c>
      <c r="AV1" t="s">
        <v>49</v>
      </c>
      <c r="AW1" t="s">
        <v>50</v>
      </c>
      <c r="AX1" t="s">
        <v>51</v>
      </c>
      <c r="AY1" t="s">
        <v>52</v>
      </c>
      <c r="BA1" t="s">
        <v>84</v>
      </c>
      <c r="BB1" t="s">
        <v>53</v>
      </c>
      <c r="BC1" t="s">
        <v>54</v>
      </c>
      <c r="BD1" t="s">
        <v>55</v>
      </c>
      <c r="BE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35">
      <c r="A2">
        <v>1</v>
      </c>
      <c r="B2">
        <v>1</v>
      </c>
      <c r="C2" t="s">
        <v>26</v>
      </c>
      <c r="D2" t="s">
        <v>27</v>
      </c>
      <c r="G2">
        <v>0.3</v>
      </c>
      <c r="H2">
        <v>0.3</v>
      </c>
      <c r="I2">
        <v>3427</v>
      </c>
      <c r="J2">
        <v>12853</v>
      </c>
      <c r="L2">
        <v>4882</v>
      </c>
      <c r="M2">
        <v>5.0730000000000004</v>
      </c>
      <c r="N2">
        <v>18.613</v>
      </c>
      <c r="O2">
        <v>13.539</v>
      </c>
      <c r="Q2">
        <v>0.65800000000000003</v>
      </c>
      <c r="R2">
        <v>1</v>
      </c>
      <c r="S2">
        <v>0</v>
      </c>
      <c r="T2">
        <v>0</v>
      </c>
      <c r="V2">
        <v>0</v>
      </c>
      <c r="Y2" s="10">
        <v>44873</v>
      </c>
      <c r="Z2">
        <v>0.60423611111111108</v>
      </c>
      <c r="AB2">
        <v>1</v>
      </c>
      <c r="AD2">
        <v>5.7899960510373933</v>
      </c>
      <c r="AE2">
        <v>21.031998220415911</v>
      </c>
      <c r="AF2">
        <v>15.242002169378518</v>
      </c>
      <c r="AG2">
        <v>0.84810754433135183</v>
      </c>
    </row>
    <row r="3" spans="1:62" x14ac:dyDescent="0.35">
      <c r="A3">
        <v>2</v>
      </c>
      <c r="B3">
        <v>1</v>
      </c>
      <c r="C3" t="s">
        <v>26</v>
      </c>
      <c r="D3" t="s">
        <v>27</v>
      </c>
      <c r="G3">
        <v>0.3</v>
      </c>
      <c r="H3">
        <v>0.3</v>
      </c>
      <c r="I3">
        <v>5786</v>
      </c>
      <c r="J3">
        <v>12899</v>
      </c>
      <c r="L3">
        <v>4982</v>
      </c>
      <c r="M3">
        <v>8.09</v>
      </c>
      <c r="N3">
        <v>18.677</v>
      </c>
      <c r="O3">
        <v>10.587</v>
      </c>
      <c r="Q3">
        <v>0.67500000000000004</v>
      </c>
      <c r="R3">
        <v>1</v>
      </c>
      <c r="S3">
        <v>0</v>
      </c>
      <c r="T3">
        <v>0</v>
      </c>
      <c r="V3">
        <v>0</v>
      </c>
      <c r="Y3" s="10">
        <v>44873</v>
      </c>
      <c r="Z3">
        <v>0.61089120370370364</v>
      </c>
      <c r="AB3">
        <v>1</v>
      </c>
      <c r="AD3">
        <v>9.6253248272590799</v>
      </c>
      <c r="AE3">
        <v>21.106282953159084</v>
      </c>
      <c r="AF3">
        <v>11.480958125900004</v>
      </c>
      <c r="AG3">
        <v>0.86507720520488385</v>
      </c>
      <c r="AK3">
        <v>1.708182362255936</v>
      </c>
      <c r="AQ3">
        <v>0.29116916440297574</v>
      </c>
      <c r="AW3">
        <v>1.9987065262819161</v>
      </c>
      <c r="BC3">
        <v>0.83996068314232009</v>
      </c>
      <c r="BG3">
        <v>9.7082420665924012</v>
      </c>
      <c r="BH3">
        <v>21.075600128765167</v>
      </c>
      <c r="BI3">
        <v>11.367358062172764</v>
      </c>
      <c r="BJ3">
        <v>0.86872568229269309</v>
      </c>
    </row>
    <row r="4" spans="1:62" x14ac:dyDescent="0.35">
      <c r="A4">
        <v>3</v>
      </c>
      <c r="B4">
        <v>1</v>
      </c>
      <c r="C4" t="s">
        <v>26</v>
      </c>
      <c r="D4" t="s">
        <v>27</v>
      </c>
      <c r="G4">
        <v>0.3</v>
      </c>
      <c r="H4">
        <v>0.3</v>
      </c>
      <c r="I4">
        <v>5888</v>
      </c>
      <c r="J4">
        <v>12861</v>
      </c>
      <c r="L4">
        <v>5025</v>
      </c>
      <c r="M4">
        <v>8.2210000000000001</v>
      </c>
      <c r="N4">
        <v>18.623999999999999</v>
      </c>
      <c r="O4">
        <v>10.404</v>
      </c>
      <c r="Q4">
        <v>0.68300000000000005</v>
      </c>
      <c r="R4">
        <v>1</v>
      </c>
      <c r="S4">
        <v>0</v>
      </c>
      <c r="T4">
        <v>0</v>
      </c>
      <c r="V4">
        <v>0</v>
      </c>
      <c r="Y4" s="10">
        <v>44873</v>
      </c>
      <c r="Z4">
        <v>0.61789351851851848</v>
      </c>
      <c r="AB4">
        <v>1</v>
      </c>
      <c r="AD4">
        <v>9.7911593059257225</v>
      </c>
      <c r="AE4">
        <v>21.044917304371246</v>
      </c>
      <c r="AF4">
        <v>11.253757998445524</v>
      </c>
      <c r="AG4">
        <v>0.87237415938050233</v>
      </c>
    </row>
    <row r="5" spans="1:62" x14ac:dyDescent="0.35">
      <c r="A5">
        <v>4</v>
      </c>
      <c r="B5">
        <v>3</v>
      </c>
      <c r="C5" t="s">
        <v>85</v>
      </c>
      <c r="D5" t="s">
        <v>27</v>
      </c>
      <c r="G5">
        <v>0.5</v>
      </c>
      <c r="H5">
        <v>0.5</v>
      </c>
      <c r="I5">
        <v>3508</v>
      </c>
      <c r="J5">
        <v>1579</v>
      </c>
      <c r="L5">
        <v>387</v>
      </c>
      <c r="M5">
        <v>3.1059999999999999</v>
      </c>
      <c r="N5">
        <v>1.6160000000000001</v>
      </c>
      <c r="O5">
        <v>0</v>
      </c>
      <c r="Q5">
        <v>0</v>
      </c>
      <c r="R5">
        <v>1</v>
      </c>
      <c r="S5">
        <v>0</v>
      </c>
      <c r="T5">
        <v>0</v>
      </c>
      <c r="V5">
        <v>0</v>
      </c>
      <c r="Y5" s="10">
        <v>44873</v>
      </c>
      <c r="Z5">
        <v>0.63049768518518523</v>
      </c>
      <c r="AB5">
        <v>1</v>
      </c>
      <c r="AD5">
        <v>3.5530128822224247</v>
      </c>
      <c r="AE5">
        <v>1.6954674938165757</v>
      </c>
      <c r="AF5">
        <v>-1.857545388405849</v>
      </c>
      <c r="AG5">
        <v>5.1192772839659027E-2</v>
      </c>
    </row>
    <row r="6" spans="1:62" x14ac:dyDescent="0.35">
      <c r="A6">
        <v>5</v>
      </c>
      <c r="B6">
        <v>3</v>
      </c>
      <c r="C6" t="s">
        <v>85</v>
      </c>
      <c r="D6" t="s">
        <v>27</v>
      </c>
      <c r="G6">
        <v>0.5</v>
      </c>
      <c r="H6">
        <v>0.5</v>
      </c>
      <c r="I6">
        <v>800</v>
      </c>
      <c r="J6">
        <v>1383</v>
      </c>
      <c r="L6">
        <v>353</v>
      </c>
      <c r="M6">
        <v>1.0289999999999999</v>
      </c>
      <c r="N6">
        <v>1.45</v>
      </c>
      <c r="O6">
        <v>0.42199999999999999</v>
      </c>
      <c r="Q6">
        <v>0</v>
      </c>
      <c r="R6">
        <v>1</v>
      </c>
      <c r="S6">
        <v>0</v>
      </c>
      <c r="T6">
        <v>0</v>
      </c>
      <c r="V6">
        <v>0</v>
      </c>
      <c r="Y6" s="10">
        <v>44873</v>
      </c>
      <c r="Z6">
        <v>0.63692129629629635</v>
      </c>
      <c r="AB6">
        <v>1</v>
      </c>
      <c r="AD6">
        <v>0.91136718675612738</v>
      </c>
      <c r="AE6">
        <v>1.5055569596731606</v>
      </c>
      <c r="AF6">
        <v>0.59418977291703323</v>
      </c>
      <c r="AG6">
        <v>4.7730962021458545E-2</v>
      </c>
      <c r="AK6">
        <v>18.473927167817994</v>
      </c>
      <c r="AQ6">
        <v>1.596085100672554</v>
      </c>
      <c r="AW6">
        <v>26.099027976903102</v>
      </c>
      <c r="BC6">
        <v>5.7044160553062682</v>
      </c>
      <c r="BG6">
        <v>0.83430292902280478</v>
      </c>
      <c r="BH6">
        <v>1.5176686008812865</v>
      </c>
      <c r="BI6">
        <v>0.68336567185848174</v>
      </c>
      <c r="BJ6">
        <v>4.6407328473323066E-2</v>
      </c>
    </row>
    <row r="7" spans="1:62" x14ac:dyDescent="0.35">
      <c r="A7">
        <v>6</v>
      </c>
      <c r="B7">
        <v>3</v>
      </c>
      <c r="C7" t="s">
        <v>85</v>
      </c>
      <c r="D7" t="s">
        <v>27</v>
      </c>
      <c r="G7">
        <v>0.5</v>
      </c>
      <c r="H7">
        <v>0.5</v>
      </c>
      <c r="I7">
        <v>642</v>
      </c>
      <c r="J7">
        <v>1408</v>
      </c>
      <c r="L7">
        <v>327</v>
      </c>
      <c r="M7">
        <v>0.90800000000000003</v>
      </c>
      <c r="N7">
        <v>1.4710000000000001</v>
      </c>
      <c r="O7">
        <v>0.56399999999999995</v>
      </c>
      <c r="Q7">
        <v>0</v>
      </c>
      <c r="R7">
        <v>1</v>
      </c>
      <c r="S7">
        <v>0</v>
      </c>
      <c r="T7">
        <v>0</v>
      </c>
      <c r="V7">
        <v>0</v>
      </c>
      <c r="Y7" s="10">
        <v>44873</v>
      </c>
      <c r="Z7">
        <v>0.64378472222222227</v>
      </c>
      <c r="AB7">
        <v>1</v>
      </c>
      <c r="AD7">
        <v>0.75723867128948219</v>
      </c>
      <c r="AE7">
        <v>1.5297802420894124</v>
      </c>
      <c r="AF7">
        <v>0.77254157079993024</v>
      </c>
      <c r="AG7">
        <v>4.5083694925187587E-2</v>
      </c>
    </row>
    <row r="8" spans="1:62" x14ac:dyDescent="0.35">
      <c r="A8">
        <v>7</v>
      </c>
      <c r="B8">
        <v>3</v>
      </c>
      <c r="D8" t="s">
        <v>87</v>
      </c>
      <c r="Y8" s="10">
        <v>44873</v>
      </c>
      <c r="Z8">
        <v>0.64787037037037043</v>
      </c>
      <c r="AB8">
        <v>1</v>
      </c>
    </row>
    <row r="9" spans="1:62" x14ac:dyDescent="0.35">
      <c r="A9">
        <v>8</v>
      </c>
      <c r="B9">
        <v>3</v>
      </c>
      <c r="C9" t="s">
        <v>86</v>
      </c>
      <c r="D9" t="s">
        <v>27</v>
      </c>
      <c r="G9">
        <v>0.5</v>
      </c>
      <c r="H9">
        <v>0.5</v>
      </c>
      <c r="I9">
        <v>169</v>
      </c>
      <c r="J9">
        <v>373</v>
      </c>
      <c r="L9">
        <v>131</v>
      </c>
      <c r="M9">
        <v>0.54500000000000004</v>
      </c>
      <c r="N9">
        <v>0.59399999999999997</v>
      </c>
      <c r="O9">
        <v>4.9000000000000002E-2</v>
      </c>
      <c r="Q9">
        <v>0</v>
      </c>
      <c r="R9">
        <v>1</v>
      </c>
      <c r="S9">
        <v>0</v>
      </c>
      <c r="T9">
        <v>0</v>
      </c>
      <c r="V9">
        <v>0</v>
      </c>
      <c r="Y9" s="10">
        <v>44873</v>
      </c>
      <c r="Z9">
        <v>0.65893518518518512</v>
      </c>
      <c r="AB9">
        <v>1</v>
      </c>
      <c r="AD9">
        <v>0.29582862182288</v>
      </c>
      <c r="AE9">
        <v>0.52693635005658257</v>
      </c>
      <c r="AF9">
        <v>0.23110772823370257</v>
      </c>
      <c r="AG9">
        <v>2.512737373791421E-2</v>
      </c>
    </row>
    <row r="10" spans="1:62" x14ac:dyDescent="0.35">
      <c r="A10">
        <v>9</v>
      </c>
      <c r="B10">
        <v>3</v>
      </c>
      <c r="C10" t="s">
        <v>86</v>
      </c>
      <c r="D10" t="s">
        <v>27</v>
      </c>
      <c r="G10">
        <v>0.5</v>
      </c>
      <c r="H10">
        <v>0.5</v>
      </c>
      <c r="I10">
        <v>91</v>
      </c>
      <c r="J10">
        <v>333</v>
      </c>
      <c r="L10">
        <v>127</v>
      </c>
      <c r="M10">
        <v>0.48499999999999999</v>
      </c>
      <c r="N10">
        <v>0.56100000000000005</v>
      </c>
      <c r="O10">
        <v>7.5999999999999998E-2</v>
      </c>
      <c r="Q10">
        <v>0</v>
      </c>
      <c r="R10">
        <v>1</v>
      </c>
      <c r="S10">
        <v>0</v>
      </c>
      <c r="T10">
        <v>0</v>
      </c>
      <c r="V10">
        <v>0</v>
      </c>
      <c r="Y10" s="10">
        <v>44873</v>
      </c>
      <c r="Z10">
        <v>0.66484953703703698</v>
      </c>
      <c r="AB10">
        <v>1</v>
      </c>
      <c r="AD10">
        <v>0.21973986102289067</v>
      </c>
      <c r="AE10">
        <v>0.48817909819057947</v>
      </c>
      <c r="AF10">
        <v>0.2684392371676888</v>
      </c>
      <c r="AG10">
        <v>2.4720101876949448E-2</v>
      </c>
      <c r="AK10">
        <v>1.3229881113897231</v>
      </c>
      <c r="AQ10">
        <v>11.103370843429403</v>
      </c>
      <c r="AW10">
        <v>22.494821465143989</v>
      </c>
      <c r="BC10">
        <v>13.087633226074725</v>
      </c>
      <c r="BG10">
        <v>0.22120310642289048</v>
      </c>
      <c r="BH10">
        <v>0.46250241882935245</v>
      </c>
      <c r="BI10">
        <v>0.24129931240646196</v>
      </c>
      <c r="BJ10">
        <v>2.6451007286049689E-2</v>
      </c>
    </row>
    <row r="11" spans="1:62" x14ac:dyDescent="0.35">
      <c r="A11">
        <v>10</v>
      </c>
      <c r="B11">
        <v>3</v>
      </c>
      <c r="C11" t="s">
        <v>86</v>
      </c>
      <c r="D11" t="s">
        <v>27</v>
      </c>
      <c r="G11">
        <v>0.5</v>
      </c>
      <c r="H11">
        <v>0.5</v>
      </c>
      <c r="I11">
        <v>94</v>
      </c>
      <c r="J11">
        <v>280</v>
      </c>
      <c r="L11">
        <v>161</v>
      </c>
      <c r="M11">
        <v>0.48699999999999999</v>
      </c>
      <c r="N11">
        <v>0.51600000000000001</v>
      </c>
      <c r="O11">
        <v>2.9000000000000001E-2</v>
      </c>
      <c r="Q11">
        <v>0</v>
      </c>
      <c r="R11">
        <v>1</v>
      </c>
      <c r="S11">
        <v>0</v>
      </c>
      <c r="T11">
        <v>0</v>
      </c>
      <c r="V11">
        <v>0</v>
      </c>
      <c r="Y11" s="10">
        <v>44873</v>
      </c>
      <c r="Z11">
        <v>0.67108796296296302</v>
      </c>
      <c r="AB11">
        <v>1</v>
      </c>
      <c r="AD11">
        <v>0.22266635182289027</v>
      </c>
      <c r="AE11">
        <v>0.43682573946812542</v>
      </c>
      <c r="AF11">
        <v>0.21415938764523515</v>
      </c>
      <c r="AG11">
        <v>2.8181912695149934E-2</v>
      </c>
    </row>
    <row r="12" spans="1:62" x14ac:dyDescent="0.35">
      <c r="A12">
        <v>11</v>
      </c>
      <c r="B12">
        <v>4</v>
      </c>
      <c r="C12" t="s">
        <v>61</v>
      </c>
      <c r="D12" t="s">
        <v>27</v>
      </c>
      <c r="G12">
        <v>0.2</v>
      </c>
      <c r="H12">
        <v>0.2</v>
      </c>
      <c r="I12">
        <v>442</v>
      </c>
      <c r="J12">
        <v>2369</v>
      </c>
      <c r="L12">
        <v>1164</v>
      </c>
      <c r="M12">
        <v>1.8839999999999999</v>
      </c>
      <c r="N12">
        <v>5.7130000000000001</v>
      </c>
      <c r="O12">
        <v>3.8290000000000002</v>
      </c>
      <c r="Q12">
        <v>1.4E-2</v>
      </c>
      <c r="R12">
        <v>1</v>
      </c>
      <c r="S12">
        <v>0</v>
      </c>
      <c r="T12">
        <v>0</v>
      </c>
      <c r="V12">
        <v>0</v>
      </c>
      <c r="Y12" s="10">
        <v>44873</v>
      </c>
      <c r="Z12">
        <v>0.68246527777777777</v>
      </c>
      <c r="AB12">
        <v>1</v>
      </c>
      <c r="AD12">
        <v>1.405348211557107</v>
      </c>
      <c r="AE12">
        <v>6.1523080454253414</v>
      </c>
      <c r="AF12">
        <v>4.7469598338682344</v>
      </c>
      <c r="AG12">
        <v>0.32576332958016052</v>
      </c>
    </row>
    <row r="13" spans="1:62" x14ac:dyDescent="0.35">
      <c r="A13">
        <v>12</v>
      </c>
      <c r="B13">
        <v>4</v>
      </c>
      <c r="C13" t="s">
        <v>61</v>
      </c>
      <c r="D13" t="s">
        <v>27</v>
      </c>
      <c r="G13">
        <v>0.2</v>
      </c>
      <c r="H13">
        <v>0.2</v>
      </c>
      <c r="I13">
        <v>1071</v>
      </c>
      <c r="J13">
        <v>2373</v>
      </c>
      <c r="L13">
        <v>1151</v>
      </c>
      <c r="M13">
        <v>3.0920000000000001</v>
      </c>
      <c r="N13">
        <v>5.7220000000000004</v>
      </c>
      <c r="O13">
        <v>2.6309999999999998</v>
      </c>
      <c r="Q13">
        <v>1.0999999999999999E-2</v>
      </c>
      <c r="R13">
        <v>1</v>
      </c>
      <c r="S13">
        <v>0</v>
      </c>
      <c r="T13">
        <v>0</v>
      </c>
      <c r="V13">
        <v>0</v>
      </c>
      <c r="Y13" s="10">
        <v>44873</v>
      </c>
      <c r="Z13">
        <v>0.68869212962962967</v>
      </c>
      <c r="AB13">
        <v>1</v>
      </c>
      <c r="AD13">
        <v>2.9393171392235589</v>
      </c>
      <c r="AE13">
        <v>6.1619973583918428</v>
      </c>
      <c r="AF13">
        <v>3.222680219168284</v>
      </c>
      <c r="AG13">
        <v>0.32245424570982173</v>
      </c>
      <c r="AJ13">
        <v>1.472768651895932</v>
      </c>
      <c r="AK13">
        <v>6.8895935810498559</v>
      </c>
      <c r="AP13">
        <v>2.6999559731973801</v>
      </c>
      <c r="AQ13">
        <v>0</v>
      </c>
      <c r="AV13">
        <v>3.9271432944988285</v>
      </c>
      <c r="AW13">
        <v>6.7268868689520209</v>
      </c>
      <c r="BB13">
        <v>7.7392934830435678</v>
      </c>
      <c r="BC13">
        <v>0.47252010826122381</v>
      </c>
      <c r="BG13">
        <v>3.044183059556878</v>
      </c>
      <c r="BH13">
        <v>6.1619973583918428</v>
      </c>
      <c r="BI13">
        <v>3.1178142988349649</v>
      </c>
      <c r="BJ13">
        <v>0.32321788044913069</v>
      </c>
    </row>
    <row r="14" spans="1:62" x14ac:dyDescent="0.35">
      <c r="A14">
        <v>13</v>
      </c>
      <c r="B14">
        <v>4</v>
      </c>
      <c r="C14" t="s">
        <v>61</v>
      </c>
      <c r="D14" t="s">
        <v>27</v>
      </c>
      <c r="G14">
        <v>0.2</v>
      </c>
      <c r="H14">
        <v>0.2</v>
      </c>
      <c r="I14">
        <v>1157</v>
      </c>
      <c r="J14">
        <v>2373</v>
      </c>
      <c r="L14">
        <v>1157</v>
      </c>
      <c r="M14">
        <v>3.2559999999999998</v>
      </c>
      <c r="N14">
        <v>5.7220000000000004</v>
      </c>
      <c r="O14">
        <v>2.4660000000000002</v>
      </c>
      <c r="Q14">
        <v>1.2E-2</v>
      </c>
      <c r="R14">
        <v>1</v>
      </c>
      <c r="S14">
        <v>0</v>
      </c>
      <c r="T14">
        <v>0</v>
      </c>
      <c r="V14">
        <v>0</v>
      </c>
      <c r="Y14" s="10">
        <v>44873</v>
      </c>
      <c r="Z14">
        <v>0.69542824074074072</v>
      </c>
      <c r="AB14">
        <v>1</v>
      </c>
      <c r="AD14">
        <v>3.1490489798901966</v>
      </c>
      <c r="AE14">
        <v>6.1619973583918428</v>
      </c>
      <c r="AF14">
        <v>3.0129483785016462</v>
      </c>
      <c r="AG14">
        <v>0.32398151518843959</v>
      </c>
    </row>
    <row r="15" spans="1:62" x14ac:dyDescent="0.35">
      <c r="A15">
        <v>14</v>
      </c>
      <c r="B15">
        <v>5</v>
      </c>
      <c r="C15" t="s">
        <v>61</v>
      </c>
      <c r="D15" t="s">
        <v>27</v>
      </c>
      <c r="G15">
        <v>0.6</v>
      </c>
      <c r="H15">
        <v>0.6</v>
      </c>
      <c r="I15">
        <v>3830</v>
      </c>
      <c r="J15">
        <v>8073</v>
      </c>
      <c r="L15">
        <v>3580</v>
      </c>
      <c r="M15">
        <v>2.794</v>
      </c>
      <c r="N15">
        <v>5.9320000000000004</v>
      </c>
      <c r="O15">
        <v>3.137</v>
      </c>
      <c r="Q15">
        <v>0.215</v>
      </c>
      <c r="R15">
        <v>1</v>
      </c>
      <c r="S15">
        <v>0</v>
      </c>
      <c r="T15">
        <v>0</v>
      </c>
      <c r="V15">
        <v>0</v>
      </c>
      <c r="Y15" s="10">
        <v>44873</v>
      </c>
      <c r="Z15">
        <v>0.70857638888888885</v>
      </c>
      <c r="AB15">
        <v>1</v>
      </c>
      <c r="AD15">
        <v>3.2226024122964287</v>
      </c>
      <c r="AE15">
        <v>6.6564227785518151</v>
      </c>
      <c r="AF15">
        <v>3.4338203662553863</v>
      </c>
      <c r="AG15">
        <v>0.3135812798789841</v>
      </c>
    </row>
    <row r="16" spans="1:62" x14ac:dyDescent="0.35">
      <c r="A16">
        <v>15</v>
      </c>
      <c r="B16">
        <v>5</v>
      </c>
      <c r="C16" t="s">
        <v>61</v>
      </c>
      <c r="D16" t="s">
        <v>27</v>
      </c>
      <c r="G16">
        <v>0.6</v>
      </c>
      <c r="H16">
        <v>0.6</v>
      </c>
      <c r="I16">
        <v>3753</v>
      </c>
      <c r="J16">
        <v>8006</v>
      </c>
      <c r="L16">
        <v>3545</v>
      </c>
      <c r="M16">
        <v>2.7450000000000001</v>
      </c>
      <c r="N16">
        <v>5.8840000000000003</v>
      </c>
      <c r="O16">
        <v>3.1389999999999998</v>
      </c>
      <c r="Q16">
        <v>0.21199999999999999</v>
      </c>
      <c r="R16">
        <v>1</v>
      </c>
      <c r="S16">
        <v>0</v>
      </c>
      <c r="T16">
        <v>0</v>
      </c>
      <c r="V16">
        <v>0</v>
      </c>
      <c r="Y16" s="10">
        <v>44873</v>
      </c>
      <c r="Z16">
        <v>0.7157175925925926</v>
      </c>
      <c r="AB16">
        <v>1</v>
      </c>
      <c r="AD16">
        <v>3.1600080257408814</v>
      </c>
      <c r="AE16">
        <v>6.6023241144888525</v>
      </c>
      <c r="AF16">
        <v>3.4423160887479711</v>
      </c>
      <c r="AG16">
        <v>0.31061158922611598</v>
      </c>
      <c r="AJ16">
        <v>5.9568350098811491</v>
      </c>
      <c r="AK16">
        <v>1.1763925409694425</v>
      </c>
      <c r="AP16">
        <v>10.119479516201698</v>
      </c>
      <c r="AQ16">
        <v>0.14664848594557833</v>
      </c>
      <c r="AV16">
        <v>14.282124022522261</v>
      </c>
      <c r="AW16">
        <v>0.80808018989760866</v>
      </c>
      <c r="BB16">
        <v>5.0503245032619271</v>
      </c>
      <c r="BC16">
        <v>2.8807680541902796</v>
      </c>
      <c r="BG16">
        <v>3.1787050502964345</v>
      </c>
      <c r="BH16">
        <v>6.6071687709721019</v>
      </c>
      <c r="BI16">
        <v>3.4284637206756678</v>
      </c>
      <c r="BJ16">
        <v>0.31515097350978577</v>
      </c>
    </row>
    <row r="17" spans="1:62" x14ac:dyDescent="0.35">
      <c r="A17">
        <v>16</v>
      </c>
      <c r="B17">
        <v>5</v>
      </c>
      <c r="C17" t="s">
        <v>61</v>
      </c>
      <c r="D17" t="s">
        <v>27</v>
      </c>
      <c r="G17">
        <v>0.6</v>
      </c>
      <c r="H17">
        <v>0.6</v>
      </c>
      <c r="I17">
        <v>3799</v>
      </c>
      <c r="J17">
        <v>8018</v>
      </c>
      <c r="L17">
        <v>3652</v>
      </c>
      <c r="M17">
        <v>2.774</v>
      </c>
      <c r="N17">
        <v>5.8929999999999998</v>
      </c>
      <c r="O17">
        <v>3.1179999999999999</v>
      </c>
      <c r="Q17">
        <v>0.222</v>
      </c>
      <c r="R17">
        <v>1</v>
      </c>
      <c r="S17">
        <v>0</v>
      </c>
      <c r="T17">
        <v>0</v>
      </c>
      <c r="V17">
        <v>0</v>
      </c>
      <c r="Y17" s="10">
        <v>44873</v>
      </c>
      <c r="Z17">
        <v>0.72337962962962965</v>
      </c>
      <c r="AB17">
        <v>1</v>
      </c>
      <c r="AD17">
        <v>3.1974020748519876</v>
      </c>
      <c r="AE17">
        <v>6.6120134274553521</v>
      </c>
      <c r="AF17">
        <v>3.4146113526033646</v>
      </c>
      <c r="AG17">
        <v>0.31969035779345556</v>
      </c>
    </row>
    <row r="18" spans="1:62" x14ac:dyDescent="0.35">
      <c r="A18">
        <v>17</v>
      </c>
      <c r="B18">
        <v>6</v>
      </c>
      <c r="C18" t="s">
        <v>65</v>
      </c>
      <c r="D18" t="s">
        <v>27</v>
      </c>
      <c r="G18">
        <v>0.33300000000000002</v>
      </c>
      <c r="H18">
        <v>0.33300000000000002</v>
      </c>
      <c r="I18">
        <v>4471</v>
      </c>
      <c r="J18">
        <v>11444</v>
      </c>
      <c r="L18">
        <v>5354</v>
      </c>
      <c r="M18">
        <v>5.774</v>
      </c>
      <c r="N18">
        <v>14.976000000000001</v>
      </c>
      <c r="O18">
        <v>9.202</v>
      </c>
      <c r="Q18">
        <v>0.66700000000000004</v>
      </c>
      <c r="R18">
        <v>1</v>
      </c>
      <c r="S18">
        <v>0</v>
      </c>
      <c r="T18">
        <v>0</v>
      </c>
      <c r="V18">
        <v>0</v>
      </c>
      <c r="Y18" s="10">
        <v>44873</v>
      </c>
      <c r="Z18">
        <v>0.73664351851851861</v>
      </c>
      <c r="AB18">
        <v>1</v>
      </c>
      <c r="AD18">
        <v>6.745370013546987</v>
      </c>
      <c r="AE18">
        <v>16.897859962867248</v>
      </c>
      <c r="AF18">
        <v>10.152489949320261</v>
      </c>
      <c r="AG18">
        <v>0.83622012941839818</v>
      </c>
    </row>
    <row r="19" spans="1:62" x14ac:dyDescent="0.35">
      <c r="A19">
        <v>18</v>
      </c>
      <c r="B19">
        <v>6</v>
      </c>
      <c r="C19" t="s">
        <v>65</v>
      </c>
      <c r="D19" t="s">
        <v>27</v>
      </c>
      <c r="G19">
        <v>0.33300000000000002</v>
      </c>
      <c r="H19">
        <v>0.33300000000000002</v>
      </c>
      <c r="I19">
        <v>5618</v>
      </c>
      <c r="J19">
        <v>11641</v>
      </c>
      <c r="L19">
        <v>5365</v>
      </c>
      <c r="M19">
        <v>7.0949999999999998</v>
      </c>
      <c r="N19">
        <v>15.226000000000001</v>
      </c>
      <c r="O19">
        <v>8.1310000000000002</v>
      </c>
      <c r="Q19">
        <v>0.66800000000000004</v>
      </c>
      <c r="R19">
        <v>1</v>
      </c>
      <c r="S19">
        <v>0</v>
      </c>
      <c r="T19">
        <v>0</v>
      </c>
      <c r="V19">
        <v>0</v>
      </c>
      <c r="Y19" s="10">
        <v>44873</v>
      </c>
      <c r="Z19">
        <v>0.74365740740740749</v>
      </c>
      <c r="AB19">
        <v>1</v>
      </c>
      <c r="AD19">
        <v>8.4253925098430482</v>
      </c>
      <c r="AE19">
        <v>17.184465766831309</v>
      </c>
      <c r="AF19">
        <v>8.7590732569882608</v>
      </c>
      <c r="AG19">
        <v>0.83790180752298249</v>
      </c>
      <c r="AJ19">
        <v>5.7498199540296309</v>
      </c>
      <c r="AK19">
        <v>1.3468572984611309</v>
      </c>
      <c r="AP19">
        <v>4.6843134294853037</v>
      </c>
      <c r="AQ19">
        <v>0.32222962491203888</v>
      </c>
      <c r="AV19">
        <v>3.6188069049410152</v>
      </c>
      <c r="AW19">
        <v>1.9544126057259654</v>
      </c>
      <c r="BB19">
        <v>6.2797865295946487</v>
      </c>
      <c r="BC19">
        <v>1.3231140040332958</v>
      </c>
      <c r="BG19">
        <v>8.4825162041373332</v>
      </c>
      <c r="BH19">
        <v>17.156823582692645</v>
      </c>
      <c r="BI19">
        <v>8.6743073785553086</v>
      </c>
      <c r="BJ19">
        <v>0.84348192123364818</v>
      </c>
    </row>
    <row r="20" spans="1:62" x14ac:dyDescent="0.35">
      <c r="A20">
        <v>19</v>
      </c>
      <c r="B20">
        <v>6</v>
      </c>
      <c r="C20" t="s">
        <v>65</v>
      </c>
      <c r="D20" t="s">
        <v>27</v>
      </c>
      <c r="G20">
        <v>0.33300000000000002</v>
      </c>
      <c r="H20">
        <v>0.33300000000000002</v>
      </c>
      <c r="I20">
        <v>5696</v>
      </c>
      <c r="J20">
        <v>11603</v>
      </c>
      <c r="L20">
        <v>5438</v>
      </c>
      <c r="M20">
        <v>7.1840000000000002</v>
      </c>
      <c r="N20">
        <v>15.178000000000001</v>
      </c>
      <c r="O20">
        <v>7.9939999999999998</v>
      </c>
      <c r="Q20">
        <v>0.68</v>
      </c>
      <c r="R20">
        <v>1</v>
      </c>
      <c r="S20">
        <v>0</v>
      </c>
      <c r="T20">
        <v>0</v>
      </c>
      <c r="V20">
        <v>0</v>
      </c>
      <c r="Y20" s="10">
        <v>44873</v>
      </c>
      <c r="Z20">
        <v>0.75114583333333329</v>
      </c>
      <c r="AB20">
        <v>1</v>
      </c>
      <c r="AD20">
        <v>8.53963989843162</v>
      </c>
      <c r="AE20">
        <v>17.129181398553978</v>
      </c>
      <c r="AF20">
        <v>8.5895415001223583</v>
      </c>
      <c r="AG20">
        <v>0.84906203494431398</v>
      </c>
    </row>
    <row r="21" spans="1:62" x14ac:dyDescent="0.35">
      <c r="A21">
        <v>20</v>
      </c>
      <c r="B21">
        <v>7</v>
      </c>
      <c r="C21" t="s">
        <v>65</v>
      </c>
      <c r="D21" t="s">
        <v>27</v>
      </c>
      <c r="G21">
        <v>0.46700000000000003</v>
      </c>
      <c r="H21">
        <v>0.46700000000000003</v>
      </c>
      <c r="I21">
        <v>8768</v>
      </c>
      <c r="J21">
        <v>17252</v>
      </c>
      <c r="L21">
        <v>8700</v>
      </c>
      <c r="M21">
        <v>7.6459999999999999</v>
      </c>
      <c r="N21">
        <v>15.946</v>
      </c>
      <c r="O21">
        <v>8.3000000000000007</v>
      </c>
      <c r="Q21">
        <v>0.85</v>
      </c>
      <c r="R21">
        <v>1</v>
      </c>
      <c r="S21">
        <v>0</v>
      </c>
      <c r="T21">
        <v>0</v>
      </c>
      <c r="V21">
        <v>0</v>
      </c>
      <c r="Y21" s="10">
        <v>44873</v>
      </c>
      <c r="Z21">
        <v>0.76539351851851845</v>
      </c>
      <c r="AB21">
        <v>1</v>
      </c>
      <c r="AD21">
        <v>9.2977802479176024</v>
      </c>
      <c r="AE21">
        <v>18.074440798943503</v>
      </c>
      <c r="AF21">
        <v>8.7766605510259001</v>
      </c>
      <c r="AG21">
        <v>0.96103374506389416</v>
      </c>
    </row>
    <row r="22" spans="1:62" x14ac:dyDescent="0.35">
      <c r="A22">
        <v>21</v>
      </c>
      <c r="B22">
        <v>7</v>
      </c>
      <c r="C22" t="s">
        <v>65</v>
      </c>
      <c r="D22" t="s">
        <v>27</v>
      </c>
      <c r="G22">
        <v>0.46700000000000003</v>
      </c>
      <c r="H22">
        <v>0.46700000000000003</v>
      </c>
      <c r="I22">
        <v>8612</v>
      </c>
      <c r="J22">
        <v>17476</v>
      </c>
      <c r="L22">
        <v>8744</v>
      </c>
      <c r="M22">
        <v>7.5179999999999998</v>
      </c>
      <c r="N22">
        <v>16.149999999999999</v>
      </c>
      <c r="O22">
        <v>8.6319999999999997</v>
      </c>
      <c r="Q22">
        <v>0.85499999999999998</v>
      </c>
      <c r="R22">
        <v>1</v>
      </c>
      <c r="S22">
        <v>0</v>
      </c>
      <c r="T22">
        <v>0</v>
      </c>
      <c r="V22">
        <v>0</v>
      </c>
      <c r="Y22" s="10">
        <v>44873</v>
      </c>
      <c r="Z22">
        <v>0.77306712962962953</v>
      </c>
      <c r="AB22">
        <v>1</v>
      </c>
      <c r="AD22">
        <v>9.1348492826071332</v>
      </c>
      <c r="AE22">
        <v>18.306818326191486</v>
      </c>
      <c r="AF22">
        <v>9.1719690435843528</v>
      </c>
      <c r="AG22">
        <v>0.96583030873692666</v>
      </c>
      <c r="AJ22">
        <v>1.7710374481131552</v>
      </c>
      <c r="AK22">
        <v>0.53593260450098867</v>
      </c>
      <c r="AP22">
        <v>1.9004995286042714</v>
      </c>
      <c r="AQ22">
        <v>0.38459727457942156</v>
      </c>
      <c r="AV22">
        <v>2.0299616090954071</v>
      </c>
      <c r="AW22">
        <v>0.23364599237000616</v>
      </c>
      <c r="BB22">
        <v>8.9920647806559995</v>
      </c>
      <c r="BC22">
        <v>3.0783636138735515</v>
      </c>
      <c r="BG22">
        <v>9.159393370330184</v>
      </c>
      <c r="BH22">
        <v>18.342089915148769</v>
      </c>
      <c r="BI22">
        <v>9.1826965448185867</v>
      </c>
      <c r="BJ22">
        <v>0.98092858302590402</v>
      </c>
    </row>
    <row r="23" spans="1:62" x14ac:dyDescent="0.35">
      <c r="A23">
        <v>22</v>
      </c>
      <c r="B23">
        <v>7</v>
      </c>
      <c r="C23" t="s">
        <v>65</v>
      </c>
      <c r="D23" t="s">
        <v>27</v>
      </c>
      <c r="G23">
        <v>0.46700000000000003</v>
      </c>
      <c r="H23">
        <v>0.46700000000000003</v>
      </c>
      <c r="I23">
        <v>8659</v>
      </c>
      <c r="J23">
        <v>17544</v>
      </c>
      <c r="L23">
        <v>9021</v>
      </c>
      <c r="M23">
        <v>7.556</v>
      </c>
      <c r="N23">
        <v>16.210999999999999</v>
      </c>
      <c r="O23">
        <v>8.6549999999999994</v>
      </c>
      <c r="Q23">
        <v>0.88600000000000001</v>
      </c>
      <c r="R23">
        <v>1</v>
      </c>
      <c r="S23">
        <v>0</v>
      </c>
      <c r="T23">
        <v>0</v>
      </c>
      <c r="V23">
        <v>0</v>
      </c>
      <c r="Y23" s="10">
        <v>44873</v>
      </c>
      <c r="Z23">
        <v>0.78099537037037037</v>
      </c>
      <c r="AB23">
        <v>1</v>
      </c>
      <c r="AD23">
        <v>9.1839374580532347</v>
      </c>
      <c r="AE23">
        <v>18.377361504106055</v>
      </c>
      <c r="AF23">
        <v>9.1934240460528205</v>
      </c>
      <c r="AG23">
        <v>0.9960268573148815</v>
      </c>
    </row>
    <row r="24" spans="1:62" x14ac:dyDescent="0.35">
      <c r="A24">
        <v>23</v>
      </c>
      <c r="B24">
        <v>8</v>
      </c>
      <c r="C24" t="s">
        <v>65</v>
      </c>
      <c r="D24" t="s">
        <v>27</v>
      </c>
      <c r="G24">
        <v>0.6</v>
      </c>
      <c r="H24">
        <v>0.6</v>
      </c>
      <c r="I24">
        <v>11348</v>
      </c>
      <c r="J24">
        <v>22715</v>
      </c>
      <c r="L24">
        <v>10580</v>
      </c>
      <c r="M24">
        <v>7.601</v>
      </c>
      <c r="N24">
        <v>16.268999999999998</v>
      </c>
      <c r="O24">
        <v>8.6679999999999993</v>
      </c>
      <c r="Q24">
        <v>0.82499999999999996</v>
      </c>
      <c r="R24">
        <v>1</v>
      </c>
      <c r="S24">
        <v>0</v>
      </c>
      <c r="T24">
        <v>0</v>
      </c>
      <c r="V24">
        <v>0</v>
      </c>
      <c r="Y24" s="10">
        <v>44873</v>
      </c>
      <c r="Z24">
        <v>0.79532407407407402</v>
      </c>
      <c r="AB24">
        <v>1</v>
      </c>
      <c r="AD24">
        <v>9.3340906996289075</v>
      </c>
      <c r="AE24">
        <v>18.478999483177173</v>
      </c>
      <c r="AF24">
        <v>9.1449087835482654</v>
      </c>
      <c r="AG24">
        <v>0.90751941045259654</v>
      </c>
    </row>
    <row r="25" spans="1:62" x14ac:dyDescent="0.35">
      <c r="A25">
        <v>24</v>
      </c>
      <c r="B25">
        <v>8</v>
      </c>
      <c r="C25" t="s">
        <v>65</v>
      </c>
      <c r="D25" t="s">
        <v>27</v>
      </c>
      <c r="G25">
        <v>0.6</v>
      </c>
      <c r="H25">
        <v>0.6</v>
      </c>
      <c r="I25">
        <v>11126</v>
      </c>
      <c r="J25">
        <v>22674</v>
      </c>
      <c r="L25">
        <v>10377</v>
      </c>
      <c r="M25">
        <v>7.4589999999999996</v>
      </c>
      <c r="N25">
        <v>16.239999999999998</v>
      </c>
      <c r="O25">
        <v>8.7810000000000006</v>
      </c>
      <c r="Q25">
        <v>0.80800000000000005</v>
      </c>
      <c r="R25">
        <v>1</v>
      </c>
      <c r="S25">
        <v>0</v>
      </c>
      <c r="T25">
        <v>0</v>
      </c>
      <c r="V25">
        <v>0</v>
      </c>
      <c r="Y25" s="10">
        <v>44873</v>
      </c>
      <c r="Z25">
        <v>0.80329861111111101</v>
      </c>
      <c r="AB25">
        <v>1</v>
      </c>
      <c r="AD25">
        <v>9.1536237669622658</v>
      </c>
      <c r="AE25">
        <v>18.445894330541627</v>
      </c>
      <c r="AF25">
        <v>9.2922705635793612</v>
      </c>
      <c r="AG25">
        <v>0.89029520466596168</v>
      </c>
      <c r="AJ25">
        <v>2.1269363680991895</v>
      </c>
      <c r="AK25">
        <v>0.82251683837881051</v>
      </c>
      <c r="AP25">
        <v>2.7306380319938879</v>
      </c>
      <c r="AQ25">
        <v>0.49342107012652731</v>
      </c>
      <c r="AV25">
        <v>3.3343396958886058</v>
      </c>
      <c r="AW25">
        <v>0.16817059983539248</v>
      </c>
      <c r="BB25">
        <v>0.25569330377615984</v>
      </c>
      <c r="BC25">
        <v>2.6612032743218603</v>
      </c>
      <c r="BG25">
        <v>9.1914242731289271</v>
      </c>
      <c r="BH25">
        <v>18.4915148457589</v>
      </c>
      <c r="BI25">
        <v>9.3000905726299745</v>
      </c>
      <c r="BJ25">
        <v>0.90230123973398546</v>
      </c>
    </row>
    <row r="26" spans="1:62" x14ac:dyDescent="0.35">
      <c r="A26">
        <v>25</v>
      </c>
      <c r="B26">
        <v>8</v>
      </c>
      <c r="C26" t="s">
        <v>65</v>
      </c>
      <c r="D26" t="s">
        <v>27</v>
      </c>
      <c r="G26">
        <v>0.6</v>
      </c>
      <c r="H26">
        <v>0.6</v>
      </c>
      <c r="I26">
        <v>11219</v>
      </c>
      <c r="J26">
        <v>22787</v>
      </c>
      <c r="L26">
        <v>10660</v>
      </c>
      <c r="M26">
        <v>7.5179999999999998</v>
      </c>
      <c r="N26">
        <v>16.318999999999999</v>
      </c>
      <c r="O26">
        <v>8.8010000000000002</v>
      </c>
      <c r="Q26">
        <v>0.83199999999999996</v>
      </c>
      <c r="R26">
        <v>1</v>
      </c>
      <c r="S26">
        <v>0</v>
      </c>
      <c r="T26">
        <v>0</v>
      </c>
      <c r="V26">
        <v>0</v>
      </c>
      <c r="Y26" s="10">
        <v>44873</v>
      </c>
      <c r="Z26">
        <v>0.81157407407407411</v>
      </c>
      <c r="AB26">
        <v>1</v>
      </c>
      <c r="AD26">
        <v>9.2292247792955884</v>
      </c>
      <c r="AE26">
        <v>18.537135360976176</v>
      </c>
      <c r="AF26">
        <v>9.3079105816805878</v>
      </c>
      <c r="AG26">
        <v>0.91430727480200924</v>
      </c>
    </row>
    <row r="27" spans="1:62" x14ac:dyDescent="0.35">
      <c r="A27">
        <v>26</v>
      </c>
      <c r="B27">
        <v>1</v>
      </c>
      <c r="C27" t="s">
        <v>71</v>
      </c>
      <c r="D27" t="s">
        <v>27</v>
      </c>
      <c r="G27">
        <v>0.3</v>
      </c>
      <c r="H27">
        <v>0.3</v>
      </c>
      <c r="I27">
        <v>5649</v>
      </c>
      <c r="J27">
        <v>12711</v>
      </c>
      <c r="L27">
        <v>4870</v>
      </c>
      <c r="M27">
        <v>7.915</v>
      </c>
      <c r="N27">
        <v>18.411999999999999</v>
      </c>
      <c r="O27">
        <v>10.497999999999999</v>
      </c>
      <c r="Q27">
        <v>0.65600000000000003</v>
      </c>
      <c r="R27">
        <v>1</v>
      </c>
      <c r="S27">
        <v>0</v>
      </c>
      <c r="T27">
        <v>0</v>
      </c>
      <c r="V27">
        <v>0</v>
      </c>
      <c r="Y27" s="10">
        <v>44873</v>
      </c>
      <c r="Z27">
        <v>0.82501157407407411</v>
      </c>
      <c r="AB27">
        <v>1</v>
      </c>
      <c r="AD27">
        <v>9.4025863608146647</v>
      </c>
      <c r="AE27">
        <v>20.802684480208725</v>
      </c>
      <c r="AF27">
        <v>11.400098119394061</v>
      </c>
      <c r="AG27">
        <v>0.84607118502652834</v>
      </c>
    </row>
    <row r="28" spans="1:62" x14ac:dyDescent="0.35">
      <c r="A28">
        <v>27</v>
      </c>
      <c r="B28">
        <v>1</v>
      </c>
      <c r="C28" t="s">
        <v>71</v>
      </c>
      <c r="D28" t="s">
        <v>27</v>
      </c>
      <c r="G28">
        <v>0.3</v>
      </c>
      <c r="H28">
        <v>0.3</v>
      </c>
      <c r="I28">
        <v>5476</v>
      </c>
      <c r="J28">
        <v>12816</v>
      </c>
      <c r="L28">
        <v>4785</v>
      </c>
      <c r="M28">
        <v>7.6929999999999996</v>
      </c>
      <c r="N28">
        <v>18.559999999999999</v>
      </c>
      <c r="O28">
        <v>10.867000000000001</v>
      </c>
      <c r="Q28">
        <v>0.64100000000000001</v>
      </c>
      <c r="R28">
        <v>1</v>
      </c>
      <c r="S28">
        <v>0</v>
      </c>
      <c r="T28">
        <v>0</v>
      </c>
      <c r="V28">
        <v>0</v>
      </c>
      <c r="Y28" s="10">
        <v>44873</v>
      </c>
      <c r="Z28">
        <v>0.83211805555555562</v>
      </c>
      <c r="AB28">
        <v>1</v>
      </c>
      <c r="AD28">
        <v>9.1213180783702601</v>
      </c>
      <c r="AE28">
        <v>20.972247457122489</v>
      </c>
      <c r="AF28">
        <v>11.850929378752229</v>
      </c>
      <c r="AG28">
        <v>0.83164697328402604</v>
      </c>
      <c r="AI28">
        <v>100</v>
      </c>
      <c r="AK28">
        <v>1.0285038479511901</v>
      </c>
      <c r="AO28">
        <v>100</v>
      </c>
      <c r="AQ28">
        <v>1.0449456253028024</v>
      </c>
      <c r="AU28">
        <v>100</v>
      </c>
      <c r="AW28">
        <v>2.6704879990796377</v>
      </c>
      <c r="BA28">
        <v>100</v>
      </c>
      <c r="BC28">
        <v>0.49091929888804792</v>
      </c>
      <c r="BG28">
        <v>9.1684670968146982</v>
      </c>
      <c r="BH28">
        <v>20.863242686249354</v>
      </c>
      <c r="BI28">
        <v>11.694775589434656</v>
      </c>
      <c r="BJ28">
        <v>0.82961061397920233</v>
      </c>
    </row>
    <row r="29" spans="1:62" x14ac:dyDescent="0.35">
      <c r="A29">
        <v>28</v>
      </c>
      <c r="B29">
        <v>1</v>
      </c>
      <c r="C29" t="s">
        <v>71</v>
      </c>
      <c r="D29" t="s">
        <v>27</v>
      </c>
      <c r="G29">
        <v>0.3</v>
      </c>
      <c r="H29">
        <v>0.3</v>
      </c>
      <c r="I29">
        <v>5534</v>
      </c>
      <c r="J29">
        <v>12681</v>
      </c>
      <c r="L29">
        <v>4761</v>
      </c>
      <c r="M29">
        <v>7.7670000000000003</v>
      </c>
      <c r="N29">
        <v>18.37</v>
      </c>
      <c r="O29">
        <v>10.603</v>
      </c>
      <c r="Q29">
        <v>0.63700000000000001</v>
      </c>
      <c r="R29">
        <v>1</v>
      </c>
      <c r="S29">
        <v>0</v>
      </c>
      <c r="T29">
        <v>0</v>
      </c>
      <c r="V29">
        <v>0</v>
      </c>
      <c r="Y29" s="10">
        <v>44873</v>
      </c>
      <c r="Z29">
        <v>0.83966435185185195</v>
      </c>
      <c r="AB29">
        <v>1</v>
      </c>
      <c r="AD29">
        <v>9.215616115259138</v>
      </c>
      <c r="AE29">
        <v>20.754237915376219</v>
      </c>
      <c r="AF29">
        <v>11.538621800117081</v>
      </c>
      <c r="AG29">
        <v>0.82757425467437851</v>
      </c>
    </row>
    <row r="30" spans="1:62" x14ac:dyDescent="0.35">
      <c r="A30">
        <v>29</v>
      </c>
      <c r="B30">
        <v>2</v>
      </c>
      <c r="C30" t="s">
        <v>70</v>
      </c>
      <c r="D30" t="s">
        <v>27</v>
      </c>
      <c r="G30">
        <v>0.5</v>
      </c>
      <c r="H30">
        <v>0.5</v>
      </c>
      <c r="I30">
        <v>5218</v>
      </c>
      <c r="J30">
        <v>8133</v>
      </c>
      <c r="L30">
        <v>3549</v>
      </c>
      <c r="M30">
        <v>4.4180000000000001</v>
      </c>
      <c r="N30">
        <v>7.1689999999999996</v>
      </c>
      <c r="O30">
        <v>2.7509999999999999</v>
      </c>
      <c r="Q30">
        <v>0.255</v>
      </c>
      <c r="R30">
        <v>1</v>
      </c>
      <c r="S30">
        <v>0</v>
      </c>
      <c r="T30">
        <v>0</v>
      </c>
      <c r="V30">
        <v>0</v>
      </c>
      <c r="Y30" s="10">
        <v>44873</v>
      </c>
      <c r="Z30">
        <v>0.85310185185185183</v>
      </c>
      <c r="AB30">
        <v>1</v>
      </c>
      <c r="AD30">
        <v>5.2211126382221913</v>
      </c>
      <c r="AE30">
        <v>8.0458432120611807</v>
      </c>
      <c r="AF30">
        <v>2.8247305738389894</v>
      </c>
      <c r="AG30">
        <v>0.37314117893230397</v>
      </c>
    </row>
    <row r="31" spans="1:62" x14ac:dyDescent="0.35">
      <c r="A31">
        <v>30</v>
      </c>
      <c r="B31">
        <v>2</v>
      </c>
      <c r="C31" t="s">
        <v>70</v>
      </c>
      <c r="D31" t="s">
        <v>27</v>
      </c>
      <c r="G31">
        <v>0.5</v>
      </c>
      <c r="H31">
        <v>0.5</v>
      </c>
      <c r="I31">
        <v>3504</v>
      </c>
      <c r="J31">
        <v>7864</v>
      </c>
      <c r="L31">
        <v>3434</v>
      </c>
      <c r="M31">
        <v>3.1030000000000002</v>
      </c>
      <c r="N31">
        <v>6.9409999999999998</v>
      </c>
      <c r="O31">
        <v>3.8370000000000002</v>
      </c>
      <c r="Q31">
        <v>0.24299999999999999</v>
      </c>
      <c r="R31">
        <v>1</v>
      </c>
      <c r="S31">
        <v>0</v>
      </c>
      <c r="T31">
        <v>0</v>
      </c>
      <c r="V31">
        <v>0</v>
      </c>
      <c r="Y31" s="10">
        <v>44873</v>
      </c>
      <c r="Z31">
        <v>0.8601388888888889</v>
      </c>
      <c r="AB31">
        <v>1</v>
      </c>
      <c r="AD31">
        <v>3.5491108944890919</v>
      </c>
      <c r="AE31">
        <v>7.7852006932623112</v>
      </c>
      <c r="AF31">
        <v>4.2360897987732198</v>
      </c>
      <c r="AG31">
        <v>0.36143211292956701</v>
      </c>
      <c r="AK31">
        <v>0.16477815307460988</v>
      </c>
      <c r="AQ31">
        <v>0.2991462172017284</v>
      </c>
      <c r="AW31">
        <v>0.68949623565015961</v>
      </c>
      <c r="BC31">
        <v>0.36554977577748687</v>
      </c>
      <c r="BG31">
        <v>3.5520373852890916</v>
      </c>
      <c r="BH31">
        <v>7.77357351770251</v>
      </c>
      <c r="BI31">
        <v>4.2215361324134193</v>
      </c>
      <c r="BJ31">
        <v>0.36209392970363474</v>
      </c>
    </row>
    <row r="32" spans="1:62" x14ac:dyDescent="0.35">
      <c r="A32">
        <v>31</v>
      </c>
      <c r="B32">
        <v>2</v>
      </c>
      <c r="C32" t="s">
        <v>70</v>
      </c>
      <c r="D32" t="s">
        <v>27</v>
      </c>
      <c r="G32">
        <v>0.5</v>
      </c>
      <c r="H32">
        <v>0.5</v>
      </c>
      <c r="I32">
        <v>3510</v>
      </c>
      <c r="J32">
        <v>7840</v>
      </c>
      <c r="L32">
        <v>3447</v>
      </c>
      <c r="M32">
        <v>3.1070000000000002</v>
      </c>
      <c r="N32">
        <v>6.9210000000000003</v>
      </c>
      <c r="O32">
        <v>3.8130000000000002</v>
      </c>
      <c r="Q32">
        <v>0.24399999999999999</v>
      </c>
      <c r="R32">
        <v>1</v>
      </c>
      <c r="S32">
        <v>0</v>
      </c>
      <c r="T32">
        <v>0</v>
      </c>
      <c r="V32">
        <v>0</v>
      </c>
      <c r="Y32" s="10">
        <v>44873</v>
      </c>
      <c r="Z32">
        <v>0.867650462962963</v>
      </c>
      <c r="AB32">
        <v>1</v>
      </c>
      <c r="AD32">
        <v>3.5549638760890909</v>
      </c>
      <c r="AE32">
        <v>7.7619463421427088</v>
      </c>
      <c r="AF32">
        <v>4.2069824660536179</v>
      </c>
      <c r="AG32">
        <v>0.36275574647770253</v>
      </c>
    </row>
    <row r="33" spans="1:62" x14ac:dyDescent="0.35">
      <c r="A33">
        <v>32</v>
      </c>
      <c r="B33">
        <v>9</v>
      </c>
      <c r="C33" t="s">
        <v>88</v>
      </c>
      <c r="D33" t="s">
        <v>27</v>
      </c>
      <c r="G33">
        <v>0.5</v>
      </c>
      <c r="H33">
        <v>0.5</v>
      </c>
      <c r="I33">
        <v>1391</v>
      </c>
      <c r="J33">
        <v>7243</v>
      </c>
      <c r="L33">
        <v>1186</v>
      </c>
      <c r="M33">
        <v>1.482</v>
      </c>
      <c r="N33">
        <v>6.415</v>
      </c>
      <c r="O33">
        <v>4.9329999999999998</v>
      </c>
      <c r="Q33">
        <v>8.0000000000000002E-3</v>
      </c>
      <c r="R33">
        <v>1</v>
      </c>
      <c r="S33">
        <v>0</v>
      </c>
      <c r="T33">
        <v>0</v>
      </c>
      <c r="V33">
        <v>0</v>
      </c>
      <c r="Y33" s="10">
        <v>44873</v>
      </c>
      <c r="Z33">
        <v>0.87962962962962965</v>
      </c>
      <c r="AB33">
        <v>3</v>
      </c>
      <c r="AC33" t="s">
        <v>112</v>
      </c>
      <c r="AD33">
        <v>1.4878858743560468</v>
      </c>
      <c r="AE33">
        <v>7.1834943580426129</v>
      </c>
      <c r="AF33">
        <v>5.6956084836865664</v>
      </c>
      <c r="AG33">
        <v>0.13254532706737041</v>
      </c>
    </row>
    <row r="34" spans="1:62" x14ac:dyDescent="0.35">
      <c r="A34">
        <v>33</v>
      </c>
      <c r="B34">
        <v>9</v>
      </c>
      <c r="C34" t="s">
        <v>88</v>
      </c>
      <c r="D34" t="s">
        <v>27</v>
      </c>
      <c r="G34">
        <v>0.5</v>
      </c>
      <c r="H34">
        <v>0.5</v>
      </c>
      <c r="I34">
        <v>4885</v>
      </c>
      <c r="J34">
        <v>11404</v>
      </c>
      <c r="L34">
        <v>1576</v>
      </c>
      <c r="M34">
        <v>4.1630000000000003</v>
      </c>
      <c r="N34">
        <v>9.94</v>
      </c>
      <c r="O34">
        <v>5.7770000000000001</v>
      </c>
      <c r="Q34">
        <v>4.9000000000000002E-2</v>
      </c>
      <c r="R34">
        <v>1</v>
      </c>
      <c r="S34">
        <v>0</v>
      </c>
      <c r="T34">
        <v>0</v>
      </c>
      <c r="V34">
        <v>0</v>
      </c>
      <c r="Y34" s="10">
        <v>44873</v>
      </c>
      <c r="Z34">
        <v>0.88681712962962955</v>
      </c>
      <c r="AB34">
        <v>3</v>
      </c>
      <c r="AC34" t="s">
        <v>112</v>
      </c>
      <c r="AD34">
        <v>4.8962721594222369</v>
      </c>
      <c r="AE34">
        <v>11.215217483403585</v>
      </c>
      <c r="AF34">
        <v>6.3189453239813478</v>
      </c>
      <c r="AG34">
        <v>0.17225433351143474</v>
      </c>
      <c r="AK34">
        <v>53.905692980625695</v>
      </c>
      <c r="AQ34">
        <v>2.8744616081847147</v>
      </c>
      <c r="AW34">
        <v>90.297969454879237</v>
      </c>
      <c r="BC34">
        <v>3.7945241529611287</v>
      </c>
      <c r="BG34">
        <v>6.7028924799553176</v>
      </c>
      <c r="BH34">
        <v>11.056312750752973</v>
      </c>
      <c r="BI34">
        <v>4.3534202707976544</v>
      </c>
      <c r="BJ34">
        <v>0.16904706760633725</v>
      </c>
    </row>
    <row r="35" spans="1:62" x14ac:dyDescent="0.35">
      <c r="A35">
        <v>34</v>
      </c>
      <c r="B35">
        <v>9</v>
      </c>
      <c r="C35" t="s">
        <v>88</v>
      </c>
      <c r="D35" t="s">
        <v>27</v>
      </c>
      <c r="G35">
        <v>0.5</v>
      </c>
      <c r="H35">
        <v>0.5</v>
      </c>
      <c r="I35">
        <v>8589</v>
      </c>
      <c r="J35">
        <v>11076</v>
      </c>
      <c r="L35">
        <v>1513</v>
      </c>
      <c r="M35">
        <v>7.0039999999999996</v>
      </c>
      <c r="N35">
        <v>9.6620000000000008</v>
      </c>
      <c r="O35">
        <v>2.657</v>
      </c>
      <c r="Q35">
        <v>4.2000000000000003E-2</v>
      </c>
      <c r="R35">
        <v>1</v>
      </c>
      <c r="S35">
        <v>0</v>
      </c>
      <c r="T35">
        <v>0</v>
      </c>
      <c r="V35">
        <v>0</v>
      </c>
      <c r="Y35" s="10">
        <v>44873</v>
      </c>
      <c r="Z35">
        <v>0.89449074074074064</v>
      </c>
      <c r="AB35">
        <v>3</v>
      </c>
      <c r="AC35" t="s">
        <v>112</v>
      </c>
      <c r="AD35">
        <v>8.5095128004883982</v>
      </c>
      <c r="AE35">
        <v>10.897408018102359</v>
      </c>
      <c r="AF35">
        <v>2.387895217613961</v>
      </c>
      <c r="AG35">
        <v>0.16583980170123974</v>
      </c>
    </row>
    <row r="36" spans="1:62" x14ac:dyDescent="0.35">
      <c r="A36">
        <v>35</v>
      </c>
      <c r="B36">
        <v>10</v>
      </c>
      <c r="C36" t="s">
        <v>89</v>
      </c>
      <c r="D36" t="s">
        <v>27</v>
      </c>
      <c r="G36">
        <v>0.5</v>
      </c>
      <c r="H36">
        <v>0.5</v>
      </c>
      <c r="I36">
        <v>3717</v>
      </c>
      <c r="J36">
        <v>7802</v>
      </c>
      <c r="L36">
        <v>3693</v>
      </c>
      <c r="M36">
        <v>3.2669999999999999</v>
      </c>
      <c r="N36">
        <v>6.8890000000000002</v>
      </c>
      <c r="O36">
        <v>3.6219999999999999</v>
      </c>
      <c r="Q36">
        <v>0.27</v>
      </c>
      <c r="R36">
        <v>1</v>
      </c>
      <c r="S36">
        <v>0</v>
      </c>
      <c r="T36">
        <v>0</v>
      </c>
      <c r="V36">
        <v>0</v>
      </c>
      <c r="Y36" s="10">
        <v>44873</v>
      </c>
      <c r="Z36">
        <v>0.90714120370370377</v>
      </c>
      <c r="AB36">
        <v>3</v>
      </c>
      <c r="AC36" t="s">
        <v>112</v>
      </c>
      <c r="AD36">
        <v>3.7568917412890626</v>
      </c>
      <c r="AE36">
        <v>7.7251269528700064</v>
      </c>
      <c r="AF36">
        <v>3.9682352115809438</v>
      </c>
      <c r="AG36">
        <v>0.38780296592703545</v>
      </c>
    </row>
    <row r="37" spans="1:62" x14ac:dyDescent="0.35">
      <c r="A37">
        <v>36</v>
      </c>
      <c r="B37">
        <v>10</v>
      </c>
      <c r="C37" t="s">
        <v>89</v>
      </c>
      <c r="D37" t="s">
        <v>27</v>
      </c>
      <c r="G37">
        <v>0.5</v>
      </c>
      <c r="H37">
        <v>0.5</v>
      </c>
      <c r="I37">
        <v>2547</v>
      </c>
      <c r="J37">
        <v>7955</v>
      </c>
      <c r="L37">
        <v>3669</v>
      </c>
      <c r="M37">
        <v>2.3690000000000002</v>
      </c>
      <c r="N37">
        <v>7.0179999999999998</v>
      </c>
      <c r="O37">
        <v>4.649</v>
      </c>
      <c r="Q37">
        <v>0.26800000000000002</v>
      </c>
      <c r="R37">
        <v>1</v>
      </c>
      <c r="S37">
        <v>0</v>
      </c>
      <c r="T37">
        <v>0</v>
      </c>
      <c r="V37">
        <v>0</v>
      </c>
      <c r="Y37" s="10">
        <v>44873</v>
      </c>
      <c r="Z37">
        <v>0.91402777777777777</v>
      </c>
      <c r="AB37">
        <v>3</v>
      </c>
      <c r="AC37" t="s">
        <v>112</v>
      </c>
      <c r="AD37">
        <v>2.6155603292892224</v>
      </c>
      <c r="AE37">
        <v>7.8733734412574679</v>
      </c>
      <c r="AF37">
        <v>5.257813111968245</v>
      </c>
      <c r="AG37">
        <v>0.3853593347612469</v>
      </c>
      <c r="AK37">
        <v>60.360505740715361</v>
      </c>
      <c r="AQ37">
        <v>0.73566983925984419</v>
      </c>
      <c r="AW37">
        <v>53.005715638503979</v>
      </c>
      <c r="BC37">
        <v>0.10563043962288549</v>
      </c>
      <c r="BG37">
        <v>3.7461612750223976</v>
      </c>
      <c r="BH37">
        <v>7.9024413801569704</v>
      </c>
      <c r="BI37">
        <v>4.1562801051345719</v>
      </c>
      <c r="BJ37">
        <v>0.38556297069172929</v>
      </c>
    </row>
    <row r="38" spans="1:62" x14ac:dyDescent="0.35">
      <c r="A38">
        <v>37</v>
      </c>
      <c r="B38">
        <v>10</v>
      </c>
      <c r="C38" t="s">
        <v>89</v>
      </c>
      <c r="D38" t="s">
        <v>27</v>
      </c>
      <c r="G38">
        <v>0.5</v>
      </c>
      <c r="H38">
        <v>0.5</v>
      </c>
      <c r="I38">
        <v>4865</v>
      </c>
      <c r="J38">
        <v>8015</v>
      </c>
      <c r="L38">
        <v>3673</v>
      </c>
      <c r="M38">
        <v>4.1470000000000002</v>
      </c>
      <c r="N38">
        <v>7.069</v>
      </c>
      <c r="O38">
        <v>2.9209999999999998</v>
      </c>
      <c r="Q38">
        <v>0.26800000000000002</v>
      </c>
      <c r="R38">
        <v>1</v>
      </c>
      <c r="S38">
        <v>0</v>
      </c>
      <c r="T38">
        <v>0</v>
      </c>
      <c r="V38">
        <v>0</v>
      </c>
      <c r="Y38" s="10">
        <v>44873</v>
      </c>
      <c r="Z38">
        <v>0.92158564814814825</v>
      </c>
      <c r="AB38">
        <v>3</v>
      </c>
      <c r="AC38" t="s">
        <v>112</v>
      </c>
      <c r="AD38">
        <v>4.8767622207555723</v>
      </c>
      <c r="AE38">
        <v>7.9315093190564721</v>
      </c>
      <c r="AF38">
        <v>3.0547470983008997</v>
      </c>
      <c r="AG38">
        <v>0.38576660662221163</v>
      </c>
    </row>
    <row r="39" spans="1:62" x14ac:dyDescent="0.35">
      <c r="A39">
        <v>38</v>
      </c>
      <c r="B39">
        <v>11</v>
      </c>
      <c r="C39" t="s">
        <v>90</v>
      </c>
      <c r="D39" t="s">
        <v>27</v>
      </c>
      <c r="G39">
        <v>0.5</v>
      </c>
      <c r="H39">
        <v>0.5</v>
      </c>
      <c r="I39">
        <v>2801</v>
      </c>
      <c r="J39">
        <v>7818</v>
      </c>
      <c r="L39">
        <v>3223</v>
      </c>
      <c r="M39">
        <v>2.5640000000000001</v>
      </c>
      <c r="N39">
        <v>6.9020000000000001</v>
      </c>
      <c r="O39">
        <v>4.3380000000000001</v>
      </c>
      <c r="Q39">
        <v>0.221</v>
      </c>
      <c r="R39">
        <v>1</v>
      </c>
      <c r="S39">
        <v>0</v>
      </c>
      <c r="T39">
        <v>0</v>
      </c>
      <c r="V39">
        <v>0</v>
      </c>
      <c r="Y39" s="10">
        <v>44873</v>
      </c>
      <c r="Z39">
        <v>0.93413194444444436</v>
      </c>
      <c r="AB39">
        <v>3</v>
      </c>
      <c r="AC39" t="s">
        <v>112</v>
      </c>
      <c r="AD39">
        <v>2.8633365503558545</v>
      </c>
      <c r="AE39">
        <v>7.7406298536164071</v>
      </c>
      <c r="AF39">
        <v>4.8772933032605525</v>
      </c>
      <c r="AG39">
        <v>0.33994852226367578</v>
      </c>
    </row>
    <row r="40" spans="1:62" x14ac:dyDescent="0.35">
      <c r="A40">
        <v>39</v>
      </c>
      <c r="B40">
        <v>11</v>
      </c>
      <c r="C40" t="s">
        <v>90</v>
      </c>
      <c r="D40" t="s">
        <v>27</v>
      </c>
      <c r="G40">
        <v>0.5</v>
      </c>
      <c r="H40">
        <v>0.5</v>
      </c>
      <c r="I40">
        <v>2381</v>
      </c>
      <c r="J40">
        <v>7732</v>
      </c>
      <c r="L40">
        <v>3110</v>
      </c>
      <c r="M40">
        <v>2.2410000000000001</v>
      </c>
      <c r="N40">
        <v>6.8289999999999997</v>
      </c>
      <c r="O40">
        <v>4.5880000000000001</v>
      </c>
      <c r="Q40">
        <v>0.20899999999999999</v>
      </c>
      <c r="R40">
        <v>1</v>
      </c>
      <c r="S40">
        <v>0</v>
      </c>
      <c r="T40">
        <v>0</v>
      </c>
      <c r="V40">
        <v>0</v>
      </c>
      <c r="Y40" s="10">
        <v>44873</v>
      </c>
      <c r="Z40">
        <v>0.94104166666666667</v>
      </c>
      <c r="AB40">
        <v>3</v>
      </c>
      <c r="AC40" t="s">
        <v>112</v>
      </c>
      <c r="AD40">
        <v>2.4536278383559114</v>
      </c>
      <c r="AE40">
        <v>7.6573017621045008</v>
      </c>
      <c r="AF40">
        <v>5.2036739237485889</v>
      </c>
      <c r="AG40">
        <v>0.32844309219142126</v>
      </c>
      <c r="AK40">
        <v>59.059870955029844</v>
      </c>
      <c r="AQ40">
        <v>0.63469234544647712</v>
      </c>
      <c r="AW40">
        <v>50.702330015247362</v>
      </c>
      <c r="BC40">
        <v>1.5686094882393433</v>
      </c>
      <c r="BG40">
        <v>3.4818016060891015</v>
      </c>
      <c r="BH40">
        <v>7.6330784796882494</v>
      </c>
      <c r="BI40">
        <v>4.1512768735991479</v>
      </c>
      <c r="BJ40">
        <v>0.33103945030507165</v>
      </c>
    </row>
    <row r="41" spans="1:62" x14ac:dyDescent="0.35">
      <c r="A41">
        <v>40</v>
      </c>
      <c r="B41">
        <v>11</v>
      </c>
      <c r="C41" t="s">
        <v>90</v>
      </c>
      <c r="D41" t="s">
        <v>27</v>
      </c>
      <c r="G41">
        <v>0.5</v>
      </c>
      <c r="H41">
        <v>0.5</v>
      </c>
      <c r="I41">
        <v>4489</v>
      </c>
      <c r="J41">
        <v>7682</v>
      </c>
      <c r="L41">
        <v>3161</v>
      </c>
      <c r="M41">
        <v>3.859</v>
      </c>
      <c r="N41">
        <v>6.7869999999999999</v>
      </c>
      <c r="O41">
        <v>2.9279999999999999</v>
      </c>
      <c r="Q41">
        <v>0.215</v>
      </c>
      <c r="R41">
        <v>1</v>
      </c>
      <c r="S41">
        <v>0</v>
      </c>
      <c r="T41">
        <v>0</v>
      </c>
      <c r="V41">
        <v>0</v>
      </c>
      <c r="Y41" s="10">
        <v>44873</v>
      </c>
      <c r="Z41">
        <v>0.94847222222222216</v>
      </c>
      <c r="AB41">
        <v>3</v>
      </c>
      <c r="AC41" t="s">
        <v>112</v>
      </c>
      <c r="AD41">
        <v>4.5099753738222912</v>
      </c>
      <c r="AE41">
        <v>7.6088551972719971</v>
      </c>
      <c r="AF41">
        <v>3.0988798234497059</v>
      </c>
      <c r="AG41">
        <v>0.33363580841872198</v>
      </c>
    </row>
    <row r="42" spans="1:62" x14ac:dyDescent="0.35">
      <c r="A42">
        <v>41</v>
      </c>
      <c r="B42">
        <v>12</v>
      </c>
      <c r="C42" t="s">
        <v>91</v>
      </c>
      <c r="D42" t="s">
        <v>27</v>
      </c>
      <c r="G42">
        <v>0.5</v>
      </c>
      <c r="H42">
        <v>0.5</v>
      </c>
      <c r="I42">
        <v>3473</v>
      </c>
      <c r="J42">
        <v>9447</v>
      </c>
      <c r="L42">
        <v>13044</v>
      </c>
      <c r="M42">
        <v>3.08</v>
      </c>
      <c r="N42">
        <v>8.282</v>
      </c>
      <c r="O42">
        <v>5.2030000000000003</v>
      </c>
      <c r="Q42">
        <v>1.248</v>
      </c>
      <c r="R42">
        <v>1</v>
      </c>
      <c r="S42">
        <v>0</v>
      </c>
      <c r="T42">
        <v>0</v>
      </c>
      <c r="V42">
        <v>0</v>
      </c>
      <c r="Y42" s="10">
        <v>44873</v>
      </c>
      <c r="Z42">
        <v>0.9612384259259259</v>
      </c>
      <c r="AB42">
        <v>3</v>
      </c>
      <c r="AC42" t="s">
        <v>112</v>
      </c>
      <c r="AD42">
        <v>3.5188704895557628</v>
      </c>
      <c r="AE42">
        <v>9.3190189358593827</v>
      </c>
      <c r="AF42">
        <v>5.8001484463036199</v>
      </c>
      <c r="AG42">
        <v>1.3399027588974095</v>
      </c>
    </row>
    <row r="43" spans="1:62" x14ac:dyDescent="0.35">
      <c r="A43">
        <v>42</v>
      </c>
      <c r="B43">
        <v>12</v>
      </c>
      <c r="C43" t="s">
        <v>91</v>
      </c>
      <c r="D43" t="s">
        <v>27</v>
      </c>
      <c r="G43">
        <v>0.5</v>
      </c>
      <c r="H43">
        <v>0.5</v>
      </c>
      <c r="I43">
        <v>4109</v>
      </c>
      <c r="J43">
        <v>9349</v>
      </c>
      <c r="L43">
        <v>12635</v>
      </c>
      <c r="M43">
        <v>3.5670000000000002</v>
      </c>
      <c r="N43">
        <v>8.1989999999999998</v>
      </c>
      <c r="O43">
        <v>4.6319999999999997</v>
      </c>
      <c r="Q43">
        <v>1.2050000000000001</v>
      </c>
      <c r="R43">
        <v>1</v>
      </c>
      <c r="S43">
        <v>0</v>
      </c>
      <c r="T43">
        <v>0</v>
      </c>
      <c r="V43">
        <v>0</v>
      </c>
      <c r="Y43" s="10">
        <v>44873</v>
      </c>
      <c r="Z43">
        <v>0.96827546296296296</v>
      </c>
      <c r="AB43">
        <v>3</v>
      </c>
      <c r="AC43" t="s">
        <v>112</v>
      </c>
      <c r="AD43">
        <v>4.1392865391556759</v>
      </c>
      <c r="AE43">
        <v>9.2240636687876751</v>
      </c>
      <c r="AF43">
        <v>5.0847771296319992</v>
      </c>
      <c r="AG43">
        <v>1.2982592111137625</v>
      </c>
      <c r="AK43">
        <v>50.963607247697105</v>
      </c>
      <c r="AQ43">
        <v>0.40883363603040213</v>
      </c>
      <c r="AW43">
        <v>75.730292985806983</v>
      </c>
      <c r="BC43">
        <v>2.8755207405755319</v>
      </c>
      <c r="BG43">
        <v>5.5547325894221444</v>
      </c>
      <c r="BH43">
        <v>9.2429578290723526</v>
      </c>
      <c r="BI43">
        <v>3.6882252396502073</v>
      </c>
      <c r="BJ43">
        <v>1.317197352648624</v>
      </c>
    </row>
    <row r="44" spans="1:62" x14ac:dyDescent="0.35">
      <c r="A44">
        <v>43</v>
      </c>
      <c r="B44">
        <v>12</v>
      </c>
      <c r="C44" t="s">
        <v>91</v>
      </c>
      <c r="D44" t="s">
        <v>27</v>
      </c>
      <c r="G44">
        <v>0.5</v>
      </c>
      <c r="H44">
        <v>0.5</v>
      </c>
      <c r="I44">
        <v>7011</v>
      </c>
      <c r="J44">
        <v>9388</v>
      </c>
      <c r="L44">
        <v>13007</v>
      </c>
      <c r="M44">
        <v>5.7939999999999996</v>
      </c>
      <c r="N44">
        <v>8.2319999999999993</v>
      </c>
      <c r="O44">
        <v>2.4380000000000002</v>
      </c>
      <c r="Q44">
        <v>1.244</v>
      </c>
      <c r="R44">
        <v>1</v>
      </c>
      <c r="S44">
        <v>0</v>
      </c>
      <c r="T44">
        <v>0</v>
      </c>
      <c r="V44">
        <v>0</v>
      </c>
      <c r="Y44" s="10">
        <v>44873</v>
      </c>
      <c r="Z44">
        <v>0.97593750000000001</v>
      </c>
      <c r="AB44">
        <v>3</v>
      </c>
      <c r="AC44" t="s">
        <v>112</v>
      </c>
      <c r="AD44">
        <v>6.970178639688613</v>
      </c>
      <c r="AE44">
        <v>9.2618519893570284</v>
      </c>
      <c r="AF44">
        <v>2.2916733496684154</v>
      </c>
      <c r="AG44">
        <v>1.3361354941834855</v>
      </c>
    </row>
    <row r="45" spans="1:62" x14ac:dyDescent="0.35">
      <c r="A45">
        <v>44</v>
      </c>
      <c r="B45">
        <v>13</v>
      </c>
      <c r="C45" t="s">
        <v>92</v>
      </c>
      <c r="D45" t="s">
        <v>27</v>
      </c>
      <c r="G45">
        <v>0.5</v>
      </c>
      <c r="H45">
        <v>0.5</v>
      </c>
      <c r="I45">
        <v>3113</v>
      </c>
      <c r="J45">
        <v>6981</v>
      </c>
      <c r="L45">
        <v>4148</v>
      </c>
      <c r="M45">
        <v>2.8029999999999999</v>
      </c>
      <c r="N45">
        <v>6.1920000000000002</v>
      </c>
      <c r="O45">
        <v>3.3889999999999998</v>
      </c>
      <c r="Q45">
        <v>0.318</v>
      </c>
      <c r="R45">
        <v>1</v>
      </c>
      <c r="S45">
        <v>0</v>
      </c>
      <c r="T45">
        <v>0</v>
      </c>
      <c r="V45">
        <v>0</v>
      </c>
      <c r="Y45" s="10">
        <v>44873</v>
      </c>
      <c r="Z45">
        <v>0.98873842592592587</v>
      </c>
      <c r="AB45">
        <v>3</v>
      </c>
      <c r="AC45" t="s">
        <v>112</v>
      </c>
      <c r="AD45">
        <v>3.1676915935558121</v>
      </c>
      <c r="AE45">
        <v>6.9296343583202935</v>
      </c>
      <c r="AF45">
        <v>3.7619427647644814</v>
      </c>
      <c r="AG45">
        <v>0.4341301401117772</v>
      </c>
    </row>
    <row r="46" spans="1:62" x14ac:dyDescent="0.35">
      <c r="A46">
        <v>45</v>
      </c>
      <c r="B46">
        <v>13</v>
      </c>
      <c r="C46" t="s">
        <v>92</v>
      </c>
      <c r="D46" t="s">
        <v>27</v>
      </c>
      <c r="G46">
        <v>0.5</v>
      </c>
      <c r="H46">
        <v>0.5</v>
      </c>
      <c r="I46">
        <v>2808</v>
      </c>
      <c r="J46">
        <v>6971</v>
      </c>
      <c r="L46">
        <v>4236</v>
      </c>
      <c r="M46">
        <v>2.569</v>
      </c>
      <c r="N46">
        <v>6.1840000000000002</v>
      </c>
      <c r="O46">
        <v>3.6150000000000002</v>
      </c>
      <c r="Q46">
        <v>0.32700000000000001</v>
      </c>
      <c r="R46">
        <v>1</v>
      </c>
      <c r="S46">
        <v>0</v>
      </c>
      <c r="T46">
        <v>0</v>
      </c>
      <c r="V46">
        <v>0</v>
      </c>
      <c r="Y46" s="10">
        <v>44873</v>
      </c>
      <c r="Z46">
        <v>0.9957407407407407</v>
      </c>
      <c r="AB46">
        <v>3</v>
      </c>
      <c r="AC46" t="s">
        <v>112</v>
      </c>
      <c r="AD46">
        <v>2.8701650288891867</v>
      </c>
      <c r="AE46">
        <v>6.9199450453537921</v>
      </c>
      <c r="AF46">
        <v>4.0497800164646058</v>
      </c>
      <c r="AG46">
        <v>0.443090121053002</v>
      </c>
      <c r="AK46">
        <v>26.300568986120744</v>
      </c>
      <c r="AQ46">
        <v>0.18219192954401692</v>
      </c>
      <c r="AW46">
        <v>24.433050063937831</v>
      </c>
      <c r="BC46">
        <v>4.5947570917790392E-2</v>
      </c>
      <c r="BG46">
        <v>3.3047489126891261</v>
      </c>
      <c r="BH46">
        <v>6.9136469919255665</v>
      </c>
      <c r="BI46">
        <v>3.6088980792364405</v>
      </c>
      <c r="BJ46">
        <v>0.44319193901824316</v>
      </c>
    </row>
    <row r="47" spans="1:62" x14ac:dyDescent="0.35">
      <c r="A47">
        <v>46</v>
      </c>
      <c r="B47">
        <v>13</v>
      </c>
      <c r="C47" t="s">
        <v>92</v>
      </c>
      <c r="D47" t="s">
        <v>27</v>
      </c>
      <c r="G47">
        <v>0.5</v>
      </c>
      <c r="H47">
        <v>0.5</v>
      </c>
      <c r="I47">
        <v>3699</v>
      </c>
      <c r="J47">
        <v>6958</v>
      </c>
      <c r="L47">
        <v>4238</v>
      </c>
      <c r="M47">
        <v>3.2519999999999998</v>
      </c>
      <c r="N47">
        <v>6.173</v>
      </c>
      <c r="O47">
        <v>2.92</v>
      </c>
      <c r="Q47">
        <v>0.32700000000000001</v>
      </c>
      <c r="R47">
        <v>1</v>
      </c>
      <c r="S47">
        <v>0</v>
      </c>
      <c r="T47">
        <v>0</v>
      </c>
      <c r="V47">
        <v>0</v>
      </c>
      <c r="Y47" s="10">
        <v>44874</v>
      </c>
      <c r="Z47">
        <v>3.2523148148148151E-3</v>
      </c>
      <c r="AB47">
        <v>3</v>
      </c>
      <c r="AC47" t="s">
        <v>112</v>
      </c>
      <c r="AD47">
        <v>3.7393327964890655</v>
      </c>
      <c r="AE47">
        <v>6.907348938497341</v>
      </c>
      <c r="AF47">
        <v>3.1680161420082755</v>
      </c>
      <c r="AG47">
        <v>0.44329375698348433</v>
      </c>
    </row>
    <row r="48" spans="1:62" x14ac:dyDescent="0.35">
      <c r="A48">
        <v>47</v>
      </c>
      <c r="B48">
        <v>14</v>
      </c>
      <c r="C48" t="s">
        <v>93</v>
      </c>
      <c r="D48" t="s">
        <v>27</v>
      </c>
      <c r="G48">
        <v>0.5</v>
      </c>
      <c r="H48">
        <v>0.5</v>
      </c>
      <c r="I48">
        <v>3090</v>
      </c>
      <c r="J48">
        <v>8957</v>
      </c>
      <c r="L48">
        <v>12112</v>
      </c>
      <c r="M48">
        <v>2.7850000000000001</v>
      </c>
      <c r="N48">
        <v>7.867</v>
      </c>
      <c r="O48">
        <v>5.0819999999999999</v>
      </c>
      <c r="Q48">
        <v>1.151</v>
      </c>
      <c r="R48">
        <v>1</v>
      </c>
      <c r="S48">
        <v>0</v>
      </c>
      <c r="T48">
        <v>0</v>
      </c>
      <c r="V48">
        <v>0</v>
      </c>
      <c r="Y48" s="10">
        <v>44874</v>
      </c>
      <c r="Z48">
        <v>1.5879629629629629E-2</v>
      </c>
      <c r="AB48">
        <v>3</v>
      </c>
      <c r="AC48" t="s">
        <v>112</v>
      </c>
      <c r="AD48">
        <v>3.1452551640891482</v>
      </c>
      <c r="AE48">
        <v>8.844242600500845</v>
      </c>
      <c r="AF48">
        <v>5.6989874364116968</v>
      </c>
      <c r="AG48">
        <v>1.24500841529262</v>
      </c>
    </row>
    <row r="49" spans="1:62" x14ac:dyDescent="0.35">
      <c r="A49">
        <v>48</v>
      </c>
      <c r="B49">
        <v>14</v>
      </c>
      <c r="C49" t="s">
        <v>93</v>
      </c>
      <c r="D49" t="s">
        <v>27</v>
      </c>
      <c r="G49">
        <v>0.5</v>
      </c>
      <c r="H49">
        <v>0.5</v>
      </c>
      <c r="I49">
        <v>5475</v>
      </c>
      <c r="J49">
        <v>9014</v>
      </c>
      <c r="L49">
        <v>12199</v>
      </c>
      <c r="M49">
        <v>4.6159999999999997</v>
      </c>
      <c r="N49">
        <v>7.915</v>
      </c>
      <c r="O49">
        <v>3.2989999999999999</v>
      </c>
      <c r="Q49">
        <v>1.1599999999999999</v>
      </c>
      <c r="R49">
        <v>1</v>
      </c>
      <c r="S49">
        <v>0</v>
      </c>
      <c r="T49">
        <v>0</v>
      </c>
      <c r="V49">
        <v>0</v>
      </c>
      <c r="Y49" s="10">
        <v>44874</v>
      </c>
      <c r="Z49">
        <v>2.3020833333333334E-2</v>
      </c>
      <c r="AB49">
        <v>3</v>
      </c>
      <c r="AC49" t="s">
        <v>112</v>
      </c>
      <c r="AD49">
        <v>5.4718153500888231</v>
      </c>
      <c r="AE49">
        <v>8.8994716844098996</v>
      </c>
      <c r="AF49">
        <v>3.4276563343210764</v>
      </c>
      <c r="AG49">
        <v>1.2538665782686036</v>
      </c>
      <c r="AK49">
        <v>21.638347540304999</v>
      </c>
      <c r="AQ49">
        <v>0.1957834228351629</v>
      </c>
      <c r="AW49">
        <v>47.256499085069571</v>
      </c>
      <c r="BC49">
        <v>1.9778437709646766</v>
      </c>
      <c r="BG49">
        <v>6.1356410132220631</v>
      </c>
      <c r="BH49">
        <v>8.9081920660797493</v>
      </c>
      <c r="BI49">
        <v>2.7725510528576867</v>
      </c>
      <c r="BJ49">
        <v>1.26639018799327</v>
      </c>
    </row>
    <row r="50" spans="1:62" x14ac:dyDescent="0.35">
      <c r="A50">
        <v>49</v>
      </c>
      <c r="B50">
        <v>14</v>
      </c>
      <c r="C50" t="s">
        <v>93</v>
      </c>
      <c r="D50" t="s">
        <v>27</v>
      </c>
      <c r="G50">
        <v>0.5</v>
      </c>
      <c r="H50">
        <v>0.5</v>
      </c>
      <c r="I50">
        <v>6836</v>
      </c>
      <c r="J50">
        <v>9032</v>
      </c>
      <c r="L50">
        <v>12445</v>
      </c>
      <c r="M50">
        <v>5.66</v>
      </c>
      <c r="N50">
        <v>7.93</v>
      </c>
      <c r="O50">
        <v>2.2709999999999999</v>
      </c>
      <c r="Q50">
        <v>1.1859999999999999</v>
      </c>
      <c r="R50">
        <v>1</v>
      </c>
      <c r="S50">
        <v>0</v>
      </c>
      <c r="T50">
        <v>0</v>
      </c>
      <c r="V50">
        <v>0</v>
      </c>
      <c r="Y50" s="10">
        <v>44874</v>
      </c>
      <c r="Z50">
        <v>3.0717592592592591E-2</v>
      </c>
      <c r="AB50">
        <v>3</v>
      </c>
      <c r="AC50" t="s">
        <v>112</v>
      </c>
      <c r="AD50">
        <v>6.799466676355304</v>
      </c>
      <c r="AE50">
        <v>8.9169124477496009</v>
      </c>
      <c r="AF50">
        <v>2.1174457713942969</v>
      </c>
      <c r="AG50">
        <v>1.2789137977179363</v>
      </c>
    </row>
    <row r="51" spans="1:62" x14ac:dyDescent="0.35">
      <c r="A51">
        <v>50</v>
      </c>
      <c r="B51">
        <v>15</v>
      </c>
      <c r="C51" t="s">
        <v>94</v>
      </c>
      <c r="D51" t="s">
        <v>27</v>
      </c>
      <c r="G51">
        <v>0.5</v>
      </c>
      <c r="H51">
        <v>0.5</v>
      </c>
      <c r="I51">
        <v>3344</v>
      </c>
      <c r="J51">
        <v>7634</v>
      </c>
      <c r="L51">
        <v>3201</v>
      </c>
      <c r="M51">
        <v>2.98</v>
      </c>
      <c r="N51">
        <v>6.7460000000000004</v>
      </c>
      <c r="O51">
        <v>3.7650000000000001</v>
      </c>
      <c r="Q51">
        <v>0.219</v>
      </c>
      <c r="R51">
        <v>1</v>
      </c>
      <c r="S51">
        <v>0</v>
      </c>
      <c r="T51">
        <v>0</v>
      </c>
      <c r="V51">
        <v>0</v>
      </c>
      <c r="Y51" s="10">
        <v>44874</v>
      </c>
      <c r="Z51">
        <v>4.3460648148148151E-2</v>
      </c>
      <c r="AB51">
        <v>3</v>
      </c>
      <c r="AC51" t="s">
        <v>112</v>
      </c>
      <c r="AD51">
        <v>3.3930313851557803</v>
      </c>
      <c r="AE51">
        <v>7.5623464950327932</v>
      </c>
      <c r="AF51">
        <v>4.1693151098770134</v>
      </c>
      <c r="AG51">
        <v>0.33770852702836962</v>
      </c>
    </row>
    <row r="52" spans="1:62" x14ac:dyDescent="0.35">
      <c r="A52">
        <v>51</v>
      </c>
      <c r="B52">
        <v>15</v>
      </c>
      <c r="C52" t="s">
        <v>94</v>
      </c>
      <c r="D52" t="s">
        <v>27</v>
      </c>
      <c r="G52">
        <v>0.5</v>
      </c>
      <c r="H52">
        <v>0.5</v>
      </c>
      <c r="I52">
        <v>3816</v>
      </c>
      <c r="J52">
        <v>7584</v>
      </c>
      <c r="L52">
        <v>3192</v>
      </c>
      <c r="M52">
        <v>3.343</v>
      </c>
      <c r="N52">
        <v>6.7039999999999997</v>
      </c>
      <c r="O52">
        <v>3.3610000000000002</v>
      </c>
      <c r="Q52">
        <v>0.218</v>
      </c>
      <c r="R52">
        <v>1</v>
      </c>
      <c r="S52">
        <v>0</v>
      </c>
      <c r="T52">
        <v>0</v>
      </c>
      <c r="V52">
        <v>0</v>
      </c>
      <c r="Y52" s="10">
        <v>44874</v>
      </c>
      <c r="Z52">
        <v>5.0601851851851849E-2</v>
      </c>
      <c r="AB52">
        <v>3</v>
      </c>
      <c r="AC52" t="s">
        <v>112</v>
      </c>
      <c r="AD52">
        <v>3.853465937689049</v>
      </c>
      <c r="AE52">
        <v>7.5138999302002896</v>
      </c>
      <c r="AF52">
        <v>3.6604339925112406</v>
      </c>
      <c r="AG52">
        <v>0.33679216534119888</v>
      </c>
      <c r="AK52">
        <v>20.392113251566872</v>
      </c>
      <c r="AQ52">
        <v>1.00079132809811</v>
      </c>
      <c r="AW52">
        <v>24.517471127292431</v>
      </c>
      <c r="BC52">
        <v>1.6192937136513643</v>
      </c>
      <c r="BG52">
        <v>4.2909763122889881</v>
      </c>
      <c r="BH52">
        <v>7.5516882507696428</v>
      </c>
      <c r="BI52">
        <v>3.2607119384806547</v>
      </c>
      <c r="BJ52">
        <v>0.33954125040271105</v>
      </c>
    </row>
    <row r="53" spans="1:62" x14ac:dyDescent="0.35">
      <c r="A53">
        <v>52</v>
      </c>
      <c r="B53">
        <v>15</v>
      </c>
      <c r="C53" t="s">
        <v>94</v>
      </c>
      <c r="D53" t="s">
        <v>27</v>
      </c>
      <c r="G53">
        <v>0.5</v>
      </c>
      <c r="H53">
        <v>0.5</v>
      </c>
      <c r="I53">
        <v>4713</v>
      </c>
      <c r="J53">
        <v>7662</v>
      </c>
      <c r="L53">
        <v>3246</v>
      </c>
      <c r="M53">
        <v>4.0309999999999997</v>
      </c>
      <c r="N53">
        <v>6.77</v>
      </c>
      <c r="O53">
        <v>2.7389999999999999</v>
      </c>
      <c r="Q53">
        <v>0.223</v>
      </c>
      <c r="R53">
        <v>1</v>
      </c>
      <c r="S53">
        <v>0</v>
      </c>
      <c r="T53">
        <v>0</v>
      </c>
      <c r="V53">
        <v>0</v>
      </c>
      <c r="Y53" s="10">
        <v>44874</v>
      </c>
      <c r="Z53">
        <v>5.8252314814814819E-2</v>
      </c>
      <c r="AB53">
        <v>3</v>
      </c>
      <c r="AC53" t="s">
        <v>112</v>
      </c>
      <c r="AD53">
        <v>4.7284866868889273</v>
      </c>
      <c r="AE53">
        <v>7.589476571338996</v>
      </c>
      <c r="AF53">
        <v>2.8609898844500687</v>
      </c>
      <c r="AG53">
        <v>0.34229033546422322</v>
      </c>
    </row>
    <row r="54" spans="1:62" x14ac:dyDescent="0.35">
      <c r="A54">
        <v>53</v>
      </c>
      <c r="B54">
        <v>16</v>
      </c>
      <c r="C54" t="s">
        <v>95</v>
      </c>
      <c r="D54" t="s">
        <v>27</v>
      </c>
      <c r="G54">
        <v>0.5</v>
      </c>
      <c r="H54">
        <v>0.5</v>
      </c>
      <c r="I54">
        <v>3336</v>
      </c>
      <c r="J54">
        <v>7813</v>
      </c>
      <c r="L54">
        <v>9478</v>
      </c>
      <c r="M54">
        <v>2.9740000000000002</v>
      </c>
      <c r="N54">
        <v>6.8979999999999997</v>
      </c>
      <c r="O54">
        <v>3.9239999999999999</v>
      </c>
      <c r="Q54">
        <v>0.875</v>
      </c>
      <c r="R54">
        <v>1</v>
      </c>
      <c r="S54">
        <v>0</v>
      </c>
      <c r="T54">
        <v>0</v>
      </c>
      <c r="V54">
        <v>0</v>
      </c>
      <c r="Y54" s="10">
        <v>44874</v>
      </c>
      <c r="Z54">
        <v>7.1030092592592589E-2</v>
      </c>
      <c r="AB54">
        <v>1</v>
      </c>
      <c r="AD54">
        <v>3.3852274096891151</v>
      </c>
      <c r="AE54">
        <v>7.7357851971331568</v>
      </c>
      <c r="AF54">
        <v>4.3505577874440418</v>
      </c>
      <c r="AG54">
        <v>0.97681989484732346</v>
      </c>
    </row>
    <row r="55" spans="1:62" x14ac:dyDescent="0.35">
      <c r="A55">
        <v>54</v>
      </c>
      <c r="B55">
        <v>16</v>
      </c>
      <c r="C55" t="s">
        <v>95</v>
      </c>
      <c r="D55" t="s">
        <v>27</v>
      </c>
      <c r="G55">
        <v>0.5</v>
      </c>
      <c r="H55">
        <v>0.5</v>
      </c>
      <c r="I55">
        <v>4989</v>
      </c>
      <c r="J55">
        <v>7791</v>
      </c>
      <c r="L55">
        <v>9474</v>
      </c>
      <c r="M55">
        <v>4.242</v>
      </c>
      <c r="N55">
        <v>6.8789999999999996</v>
      </c>
      <c r="O55">
        <v>2.637</v>
      </c>
      <c r="Q55">
        <v>0.875</v>
      </c>
      <c r="R55">
        <v>1</v>
      </c>
      <c r="S55">
        <v>0</v>
      </c>
      <c r="T55">
        <v>0</v>
      </c>
      <c r="V55">
        <v>0</v>
      </c>
      <c r="Y55" s="10">
        <v>44874</v>
      </c>
      <c r="Z55">
        <v>7.8171296296296308E-2</v>
      </c>
      <c r="AB55">
        <v>1</v>
      </c>
      <c r="AD55">
        <v>4.9977238404888897</v>
      </c>
      <c r="AE55">
        <v>7.7144687086068551</v>
      </c>
      <c r="AF55">
        <v>2.7167448681179653</v>
      </c>
      <c r="AG55">
        <v>0.97641262298635878</v>
      </c>
      <c r="AK55">
        <v>2.0286878067006269</v>
      </c>
      <c r="AQ55">
        <v>1.3101527759235589</v>
      </c>
      <c r="AW55">
        <v>2.5378876749567521E-2</v>
      </c>
      <c r="BC55">
        <v>0.49928294484978147</v>
      </c>
      <c r="BG55">
        <v>5.0489374294888822</v>
      </c>
      <c r="BH55">
        <v>7.7653376016809847</v>
      </c>
      <c r="BI55">
        <v>2.7164001721921025</v>
      </c>
      <c r="BJ55">
        <v>0.97885625415214728</v>
      </c>
    </row>
    <row r="56" spans="1:62" x14ac:dyDescent="0.35">
      <c r="A56">
        <v>55</v>
      </c>
      <c r="B56">
        <v>16</v>
      </c>
      <c r="C56" t="s">
        <v>95</v>
      </c>
      <c r="D56" t="s">
        <v>27</v>
      </c>
      <c r="G56">
        <v>0.5</v>
      </c>
      <c r="H56">
        <v>0.5</v>
      </c>
      <c r="I56">
        <v>5094</v>
      </c>
      <c r="J56">
        <v>7896</v>
      </c>
      <c r="L56">
        <v>9522</v>
      </c>
      <c r="M56">
        <v>4.3230000000000004</v>
      </c>
      <c r="N56">
        <v>6.968</v>
      </c>
      <c r="O56">
        <v>2.645</v>
      </c>
      <c r="Q56">
        <v>0.88</v>
      </c>
      <c r="R56">
        <v>1</v>
      </c>
      <c r="S56">
        <v>0</v>
      </c>
      <c r="T56">
        <v>0</v>
      </c>
      <c r="V56">
        <v>0</v>
      </c>
      <c r="Y56" s="10">
        <v>44874</v>
      </c>
      <c r="Z56">
        <v>8.5729166666666676E-2</v>
      </c>
      <c r="AB56">
        <v>1</v>
      </c>
      <c r="AD56">
        <v>5.1001510184888748</v>
      </c>
      <c r="AE56">
        <v>7.8162064947551144</v>
      </c>
      <c r="AF56">
        <v>2.7160554762662397</v>
      </c>
      <c r="AG56">
        <v>0.98129988531793588</v>
      </c>
    </row>
    <row r="57" spans="1:62" x14ac:dyDescent="0.35">
      <c r="A57">
        <v>56</v>
      </c>
      <c r="B57">
        <v>17</v>
      </c>
      <c r="C57" t="s">
        <v>96</v>
      </c>
      <c r="D57" t="s">
        <v>27</v>
      </c>
      <c r="G57">
        <v>0.5</v>
      </c>
      <c r="H57">
        <v>0.5</v>
      </c>
      <c r="I57">
        <v>4189</v>
      </c>
      <c r="J57">
        <v>7538</v>
      </c>
      <c r="L57">
        <v>3230</v>
      </c>
      <c r="M57">
        <v>3.6280000000000001</v>
      </c>
      <c r="N57">
        <v>6.665</v>
      </c>
      <c r="O57">
        <v>3.036</v>
      </c>
      <c r="Q57">
        <v>0.222</v>
      </c>
      <c r="R57">
        <v>1</v>
      </c>
      <c r="S57">
        <v>0</v>
      </c>
      <c r="T57">
        <v>0</v>
      </c>
      <c r="V57">
        <v>0</v>
      </c>
      <c r="Y57" s="10">
        <v>44874</v>
      </c>
      <c r="Z57">
        <v>9.8796296296296285E-2</v>
      </c>
      <c r="AB57">
        <v>1</v>
      </c>
      <c r="AD57">
        <v>4.2173262938223317</v>
      </c>
      <c r="AE57">
        <v>7.4693290905543854</v>
      </c>
      <c r="AF57">
        <v>3.2520027967320537</v>
      </c>
      <c r="AG57">
        <v>0.34066124802036413</v>
      </c>
    </row>
    <row r="58" spans="1:62" x14ac:dyDescent="0.35">
      <c r="A58">
        <v>57</v>
      </c>
      <c r="B58">
        <v>17</v>
      </c>
      <c r="C58" t="s">
        <v>96</v>
      </c>
      <c r="D58" t="s">
        <v>27</v>
      </c>
      <c r="G58">
        <v>0.5</v>
      </c>
      <c r="H58">
        <v>0.5</v>
      </c>
      <c r="I58">
        <v>4563</v>
      </c>
      <c r="J58">
        <v>7458</v>
      </c>
      <c r="L58">
        <v>3277</v>
      </c>
      <c r="M58">
        <v>3.9159999999999999</v>
      </c>
      <c r="N58">
        <v>6.5970000000000004</v>
      </c>
      <c r="O58">
        <v>2.681</v>
      </c>
      <c r="Q58">
        <v>0.22700000000000001</v>
      </c>
      <c r="R58">
        <v>1</v>
      </c>
      <c r="S58">
        <v>0</v>
      </c>
      <c r="T58">
        <v>0</v>
      </c>
      <c r="V58">
        <v>0</v>
      </c>
      <c r="Y58" s="10">
        <v>44874</v>
      </c>
      <c r="Z58">
        <v>0.10589120370370371</v>
      </c>
      <c r="AB58">
        <v>1</v>
      </c>
      <c r="AD58">
        <v>4.5821621468889466</v>
      </c>
      <c r="AE58">
        <v>7.3918145868223801</v>
      </c>
      <c r="AF58">
        <v>2.8096524399334335</v>
      </c>
      <c r="AG58">
        <v>0.34544669238670012</v>
      </c>
      <c r="AK58">
        <v>0.25579485076721337</v>
      </c>
      <c r="AQ58">
        <v>0.40552919320926617</v>
      </c>
      <c r="AW58">
        <v>1.4747387943172174</v>
      </c>
      <c r="BC58">
        <v>0.73415246062800987</v>
      </c>
      <c r="BG58">
        <v>4.576309165288948</v>
      </c>
      <c r="BH58">
        <v>7.4068330219204555</v>
      </c>
      <c r="BI58">
        <v>2.8305238566315079</v>
      </c>
      <c r="BJ58">
        <v>0.34671941695221498</v>
      </c>
    </row>
    <row r="59" spans="1:62" x14ac:dyDescent="0.35">
      <c r="A59">
        <v>58</v>
      </c>
      <c r="B59">
        <v>17</v>
      </c>
      <c r="C59" t="s">
        <v>96</v>
      </c>
      <c r="D59" t="s">
        <v>27</v>
      </c>
      <c r="G59">
        <v>0.5</v>
      </c>
      <c r="H59">
        <v>0.5</v>
      </c>
      <c r="I59">
        <v>4551</v>
      </c>
      <c r="J59">
        <v>7489</v>
      </c>
      <c r="L59">
        <v>3302</v>
      </c>
      <c r="M59">
        <v>3.9060000000000001</v>
      </c>
      <c r="N59">
        <v>6.6230000000000002</v>
      </c>
      <c r="O59">
        <v>2.7170000000000001</v>
      </c>
      <c r="Q59">
        <v>0.22900000000000001</v>
      </c>
      <c r="R59">
        <v>1</v>
      </c>
      <c r="S59">
        <v>0</v>
      </c>
      <c r="T59">
        <v>0</v>
      </c>
      <c r="V59">
        <v>0</v>
      </c>
      <c r="Y59" s="10">
        <v>44874</v>
      </c>
      <c r="Z59">
        <v>0.11350694444444444</v>
      </c>
      <c r="AB59">
        <v>1</v>
      </c>
      <c r="AD59">
        <v>4.5704561836889495</v>
      </c>
      <c r="AE59">
        <v>7.4218514570185317</v>
      </c>
      <c r="AF59">
        <v>2.8513952733295822</v>
      </c>
      <c r="AG59">
        <v>0.34799214151772989</v>
      </c>
    </row>
    <row r="60" spans="1:62" x14ac:dyDescent="0.35">
      <c r="A60">
        <v>59</v>
      </c>
      <c r="B60">
        <v>18</v>
      </c>
      <c r="C60" t="s">
        <v>97</v>
      </c>
      <c r="D60" t="s">
        <v>27</v>
      </c>
      <c r="G60">
        <v>0.5</v>
      </c>
      <c r="H60">
        <v>0.5</v>
      </c>
      <c r="I60">
        <v>3430</v>
      </c>
      <c r="J60">
        <v>7564</v>
      </c>
      <c r="L60">
        <v>3638</v>
      </c>
      <c r="M60">
        <v>3.0459999999999998</v>
      </c>
      <c r="N60">
        <v>6.6870000000000003</v>
      </c>
      <c r="O60">
        <v>3.641</v>
      </c>
      <c r="Q60">
        <v>0.26500000000000001</v>
      </c>
      <c r="R60">
        <v>1</v>
      </c>
      <c r="S60">
        <v>0</v>
      </c>
      <c r="T60">
        <v>0</v>
      </c>
      <c r="V60">
        <v>0</v>
      </c>
      <c r="Y60" s="10">
        <v>44874</v>
      </c>
      <c r="Z60">
        <v>0.12636574074074072</v>
      </c>
      <c r="AB60">
        <v>1</v>
      </c>
      <c r="AD60">
        <v>3.4769241214224351</v>
      </c>
      <c r="AE60">
        <v>7.4945213042672885</v>
      </c>
      <c r="AF60">
        <v>4.0175971828448533</v>
      </c>
      <c r="AG60">
        <v>0.38220297783876989</v>
      </c>
    </row>
    <row r="61" spans="1:62" x14ac:dyDescent="0.35">
      <c r="A61">
        <v>60</v>
      </c>
      <c r="B61">
        <v>18</v>
      </c>
      <c r="C61" t="s">
        <v>97</v>
      </c>
      <c r="D61" t="s">
        <v>27</v>
      </c>
      <c r="G61">
        <v>0.5</v>
      </c>
      <c r="H61">
        <v>0.5</v>
      </c>
      <c r="I61">
        <v>4627</v>
      </c>
      <c r="J61">
        <v>7497</v>
      </c>
      <c r="L61">
        <v>3621</v>
      </c>
      <c r="M61">
        <v>3.964</v>
      </c>
      <c r="N61">
        <v>6.63</v>
      </c>
      <c r="O61">
        <v>2.6659999999999999</v>
      </c>
      <c r="Q61">
        <v>0.26300000000000001</v>
      </c>
      <c r="R61">
        <v>1</v>
      </c>
      <c r="S61">
        <v>0</v>
      </c>
      <c r="T61">
        <v>0</v>
      </c>
      <c r="V61">
        <v>0</v>
      </c>
      <c r="Y61" s="10">
        <v>44874</v>
      </c>
      <c r="Z61">
        <v>0.13341435185185185</v>
      </c>
      <c r="AB61">
        <v>1</v>
      </c>
      <c r="AD61">
        <v>4.644593950622272</v>
      </c>
      <c r="AE61">
        <v>7.4296029073917325</v>
      </c>
      <c r="AF61">
        <v>2.7850089567694605</v>
      </c>
      <c r="AG61">
        <v>0.38047207242966968</v>
      </c>
      <c r="AK61">
        <v>6.2988695070409648E-2</v>
      </c>
      <c r="AQ61">
        <v>7.8218367867027877E-2</v>
      </c>
      <c r="AW61">
        <v>0.10361192141091125</v>
      </c>
      <c r="BC61">
        <v>0.58701304642636387</v>
      </c>
      <c r="BG61">
        <v>4.6460571960222712</v>
      </c>
      <c r="BH61">
        <v>7.432509701281683</v>
      </c>
      <c r="BI61">
        <v>2.7864525052594113</v>
      </c>
      <c r="BJ61">
        <v>0.38159207004732276</v>
      </c>
    </row>
    <row r="62" spans="1:62" x14ac:dyDescent="0.35">
      <c r="A62">
        <v>61</v>
      </c>
      <c r="B62">
        <v>18</v>
      </c>
      <c r="C62" t="s">
        <v>97</v>
      </c>
      <c r="D62" t="s">
        <v>27</v>
      </c>
      <c r="G62">
        <v>0.5</v>
      </c>
      <c r="H62">
        <v>0.5</v>
      </c>
      <c r="I62">
        <v>4630</v>
      </c>
      <c r="J62">
        <v>7503</v>
      </c>
      <c r="L62">
        <v>3643</v>
      </c>
      <c r="M62">
        <v>3.9670000000000001</v>
      </c>
      <c r="N62">
        <v>6.6349999999999998</v>
      </c>
      <c r="O62">
        <v>2.6680000000000001</v>
      </c>
      <c r="Q62">
        <v>0.26500000000000001</v>
      </c>
      <c r="R62">
        <v>1</v>
      </c>
      <c r="S62">
        <v>0</v>
      </c>
      <c r="T62">
        <v>0</v>
      </c>
      <c r="V62">
        <v>0</v>
      </c>
      <c r="Y62" s="10">
        <v>44874</v>
      </c>
      <c r="Z62">
        <v>0.14094907407407406</v>
      </c>
      <c r="AB62">
        <v>1</v>
      </c>
      <c r="AD62">
        <v>4.6475204414222713</v>
      </c>
      <c r="AE62">
        <v>7.4354164951716335</v>
      </c>
      <c r="AF62">
        <v>2.7878960537493622</v>
      </c>
      <c r="AG62">
        <v>0.3827120676649759</v>
      </c>
    </row>
    <row r="63" spans="1:62" x14ac:dyDescent="0.35">
      <c r="A63">
        <v>62</v>
      </c>
      <c r="B63">
        <v>19</v>
      </c>
      <c r="C63" t="s">
        <v>62</v>
      </c>
      <c r="D63" t="s">
        <v>27</v>
      </c>
      <c r="G63">
        <v>0.5</v>
      </c>
      <c r="H63">
        <v>0.5</v>
      </c>
      <c r="I63">
        <v>6553</v>
      </c>
      <c r="J63">
        <v>13057</v>
      </c>
      <c r="L63">
        <v>5996</v>
      </c>
      <c r="M63">
        <v>5.4429999999999996</v>
      </c>
      <c r="N63">
        <v>11.340999999999999</v>
      </c>
      <c r="O63">
        <v>5.8979999999999997</v>
      </c>
      <c r="Q63">
        <v>0.51100000000000001</v>
      </c>
      <c r="R63">
        <v>1</v>
      </c>
      <c r="S63">
        <v>0</v>
      </c>
      <c r="T63">
        <v>0</v>
      </c>
      <c r="V63">
        <v>0</v>
      </c>
      <c r="Y63" s="10">
        <v>44874</v>
      </c>
      <c r="Z63">
        <v>0.15429398148148146</v>
      </c>
      <c r="AB63">
        <v>1</v>
      </c>
      <c r="AD63">
        <v>6.5234010442220098</v>
      </c>
      <c r="AE63">
        <v>12.816860916766162</v>
      </c>
      <c r="AF63">
        <v>6.293459872544152</v>
      </c>
      <c r="AG63">
        <v>0.62228973987749758</v>
      </c>
    </row>
    <row r="64" spans="1:62" x14ac:dyDescent="0.35">
      <c r="A64">
        <v>63</v>
      </c>
      <c r="B64">
        <v>19</v>
      </c>
      <c r="C64" t="s">
        <v>62</v>
      </c>
      <c r="D64" t="s">
        <v>27</v>
      </c>
      <c r="G64">
        <v>0.5</v>
      </c>
      <c r="H64">
        <v>0.5</v>
      </c>
      <c r="I64">
        <v>7228</v>
      </c>
      <c r="J64">
        <v>13066</v>
      </c>
      <c r="L64">
        <v>6003</v>
      </c>
      <c r="M64">
        <v>5.96</v>
      </c>
      <c r="N64">
        <v>11.347</v>
      </c>
      <c r="O64">
        <v>5.3879999999999999</v>
      </c>
      <c r="Q64">
        <v>0.51200000000000001</v>
      </c>
      <c r="R64">
        <v>1</v>
      </c>
      <c r="S64">
        <v>0</v>
      </c>
      <c r="T64">
        <v>0</v>
      </c>
      <c r="V64">
        <v>0</v>
      </c>
      <c r="Y64" s="10">
        <v>44874</v>
      </c>
      <c r="Z64">
        <v>0.16164351851851852</v>
      </c>
      <c r="AB64">
        <v>1</v>
      </c>
      <c r="AD64">
        <v>7.1818614742219173</v>
      </c>
      <c r="AE64">
        <v>12.825581298436013</v>
      </c>
      <c r="AF64">
        <v>5.643719824214096</v>
      </c>
      <c r="AG64">
        <v>0.62300246563418582</v>
      </c>
      <c r="AK64">
        <v>0.51481729476181837</v>
      </c>
      <c r="AM64">
        <v>132.01501888365732</v>
      </c>
      <c r="AQ64">
        <v>0.51240191518266298</v>
      </c>
      <c r="AS64">
        <v>101.0100782543208</v>
      </c>
      <c r="AW64">
        <v>0.50932816251387469</v>
      </c>
      <c r="AY64">
        <v>70.005137624984286</v>
      </c>
      <c r="BC64">
        <v>1.2182667439353914</v>
      </c>
      <c r="BE64">
        <v>63.09002868882132</v>
      </c>
      <c r="BG64">
        <v>7.200395915955248</v>
      </c>
      <c r="BH64">
        <v>12.858524962522115</v>
      </c>
      <c r="BI64">
        <v>5.6581290465668674</v>
      </c>
      <c r="BJ64">
        <v>0.62682063933073051</v>
      </c>
    </row>
    <row r="65" spans="1:62" x14ac:dyDescent="0.35">
      <c r="A65">
        <v>64</v>
      </c>
      <c r="B65">
        <v>19</v>
      </c>
      <c r="C65" t="s">
        <v>62</v>
      </c>
      <c r="D65" t="s">
        <v>27</v>
      </c>
      <c r="G65">
        <v>0.5</v>
      </c>
      <c r="H65">
        <v>0.5</v>
      </c>
      <c r="I65">
        <v>7266</v>
      </c>
      <c r="J65">
        <v>13134</v>
      </c>
      <c r="L65">
        <v>6078</v>
      </c>
      <c r="M65">
        <v>5.99</v>
      </c>
      <c r="N65">
        <v>11.404999999999999</v>
      </c>
      <c r="O65">
        <v>5.4160000000000004</v>
      </c>
      <c r="Q65">
        <v>0.52</v>
      </c>
      <c r="R65">
        <v>1</v>
      </c>
      <c r="S65">
        <v>0</v>
      </c>
      <c r="T65">
        <v>0</v>
      </c>
      <c r="V65">
        <v>0</v>
      </c>
      <c r="Y65" s="10">
        <v>44874</v>
      </c>
      <c r="Z65">
        <v>0.16959490740740743</v>
      </c>
      <c r="AB65">
        <v>1</v>
      </c>
      <c r="AD65">
        <v>7.2189303576885786</v>
      </c>
      <c r="AE65">
        <v>12.891468626608217</v>
      </c>
      <c r="AF65">
        <v>5.6725382689196389</v>
      </c>
      <c r="AG65">
        <v>0.63063881302727531</v>
      </c>
    </row>
    <row r="66" spans="1:62" x14ac:dyDescent="0.35">
      <c r="A66">
        <v>65</v>
      </c>
      <c r="B66">
        <v>20</v>
      </c>
      <c r="C66" t="s">
        <v>63</v>
      </c>
      <c r="D66" t="s">
        <v>27</v>
      </c>
      <c r="G66">
        <v>0.5</v>
      </c>
      <c r="H66">
        <v>0.5</v>
      </c>
      <c r="I66">
        <v>4687</v>
      </c>
      <c r="J66">
        <v>7849</v>
      </c>
      <c r="L66">
        <v>3710</v>
      </c>
      <c r="M66">
        <v>4.0110000000000001</v>
      </c>
      <c r="N66">
        <v>6.9279999999999999</v>
      </c>
      <c r="O66">
        <v>2.9169999999999998</v>
      </c>
      <c r="Q66">
        <v>0.27200000000000002</v>
      </c>
      <c r="R66">
        <v>1</v>
      </c>
      <c r="S66">
        <v>0</v>
      </c>
      <c r="T66">
        <v>0</v>
      </c>
      <c r="V66">
        <v>0</v>
      </c>
      <c r="Y66" s="10">
        <v>44874</v>
      </c>
      <c r="Z66">
        <v>0.18258101851851852</v>
      </c>
      <c r="AB66">
        <v>1</v>
      </c>
      <c r="AD66">
        <v>4.7031237666222641</v>
      </c>
      <c r="AE66">
        <v>7.7706667238125604</v>
      </c>
      <c r="AF66">
        <v>3.0675429571902963</v>
      </c>
      <c r="AG66">
        <v>0.38953387133613571</v>
      </c>
    </row>
    <row r="67" spans="1:62" x14ac:dyDescent="0.35">
      <c r="A67">
        <v>66</v>
      </c>
      <c r="B67">
        <v>20</v>
      </c>
      <c r="C67" t="s">
        <v>63</v>
      </c>
      <c r="D67" t="s">
        <v>27</v>
      </c>
      <c r="G67">
        <v>0.5</v>
      </c>
      <c r="H67">
        <v>0.5</v>
      </c>
      <c r="I67">
        <v>4689</v>
      </c>
      <c r="J67">
        <v>7829</v>
      </c>
      <c r="L67">
        <v>3708</v>
      </c>
      <c r="M67">
        <v>4.0119999999999996</v>
      </c>
      <c r="N67">
        <v>6.9109999999999996</v>
      </c>
      <c r="O67">
        <v>2.899</v>
      </c>
      <c r="Q67">
        <v>0.27200000000000002</v>
      </c>
      <c r="R67">
        <v>1</v>
      </c>
      <c r="S67">
        <v>0</v>
      </c>
      <c r="T67">
        <v>0</v>
      </c>
      <c r="V67">
        <v>0</v>
      </c>
      <c r="Y67" s="10">
        <v>44874</v>
      </c>
      <c r="Z67">
        <v>0.18968750000000001</v>
      </c>
      <c r="AB67">
        <v>1</v>
      </c>
      <c r="AD67">
        <v>4.7050747604889303</v>
      </c>
      <c r="AE67">
        <v>7.7512880978795584</v>
      </c>
      <c r="AF67">
        <v>3.0462133373906282</v>
      </c>
      <c r="AG67">
        <v>0.38933023540565326</v>
      </c>
      <c r="AK67">
        <v>2.5382480163648751</v>
      </c>
      <c r="AL67">
        <v>2.5393814492711497</v>
      </c>
      <c r="AQ67">
        <v>0.18732830140418344</v>
      </c>
      <c r="AR67">
        <v>4.2925941790282227</v>
      </c>
      <c r="AW67">
        <v>3.5558859882205374</v>
      </c>
      <c r="AX67">
        <v>7.147632902348561</v>
      </c>
      <c r="BC67">
        <v>0.85931072371575379</v>
      </c>
      <c r="BD67">
        <v>2.4380361699413102</v>
      </c>
      <c r="BG67">
        <v>4.7655555703555885</v>
      </c>
      <c r="BH67">
        <v>7.7585550826044338</v>
      </c>
      <c r="BI67">
        <v>2.9929995122488453</v>
      </c>
      <c r="BJ67">
        <v>0.3910102318321329</v>
      </c>
    </row>
    <row r="68" spans="1:62" x14ac:dyDescent="0.35">
      <c r="A68">
        <v>67</v>
      </c>
      <c r="B68">
        <v>20</v>
      </c>
      <c r="C68" t="s">
        <v>63</v>
      </c>
      <c r="D68" t="s">
        <v>27</v>
      </c>
      <c r="G68">
        <v>0.5</v>
      </c>
      <c r="H68">
        <v>0.5</v>
      </c>
      <c r="I68">
        <v>4813</v>
      </c>
      <c r="J68">
        <v>7844</v>
      </c>
      <c r="L68">
        <v>3741</v>
      </c>
      <c r="M68">
        <v>4.1070000000000002</v>
      </c>
      <c r="N68">
        <v>6.923</v>
      </c>
      <c r="O68">
        <v>2.8159999999999998</v>
      </c>
      <c r="Q68">
        <v>0.27500000000000002</v>
      </c>
      <c r="R68">
        <v>1</v>
      </c>
      <c r="S68">
        <v>0</v>
      </c>
      <c r="T68">
        <v>0</v>
      </c>
      <c r="V68">
        <v>0</v>
      </c>
      <c r="Y68" s="10">
        <v>44874</v>
      </c>
      <c r="Z68">
        <v>0.1973611111111111</v>
      </c>
      <c r="AB68">
        <v>1</v>
      </c>
      <c r="AD68">
        <v>4.8260363802222468</v>
      </c>
      <c r="AE68">
        <v>7.7658220673293092</v>
      </c>
      <c r="AF68">
        <v>2.9397856871070625</v>
      </c>
      <c r="AG68">
        <v>0.39269022825861261</v>
      </c>
    </row>
    <row r="69" spans="1:62" x14ac:dyDescent="0.35">
      <c r="A69">
        <v>68</v>
      </c>
      <c r="B69">
        <v>3</v>
      </c>
      <c r="C69" t="s">
        <v>28</v>
      </c>
      <c r="D69" t="s">
        <v>27</v>
      </c>
      <c r="G69">
        <v>0.5</v>
      </c>
      <c r="H69">
        <v>0.5</v>
      </c>
      <c r="I69">
        <v>1464</v>
      </c>
      <c r="J69">
        <v>572</v>
      </c>
      <c r="L69">
        <v>328</v>
      </c>
      <c r="M69">
        <v>1.538</v>
      </c>
      <c r="N69">
        <v>0.76300000000000001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0">
        <v>44874</v>
      </c>
      <c r="Z69">
        <v>0.20931712962962964</v>
      </c>
      <c r="AB69">
        <v>1</v>
      </c>
      <c r="AD69">
        <v>1.55909715048937</v>
      </c>
      <c r="AE69">
        <v>0.71975367808994795</v>
      </c>
      <c r="AF69">
        <v>-0.83934347239942209</v>
      </c>
      <c r="AG69">
        <v>4.5185512890428776E-2</v>
      </c>
    </row>
    <row r="70" spans="1:62" x14ac:dyDescent="0.35">
      <c r="A70">
        <v>69</v>
      </c>
      <c r="B70">
        <v>3</v>
      </c>
      <c r="C70" t="s">
        <v>28</v>
      </c>
      <c r="D70" t="s">
        <v>27</v>
      </c>
      <c r="G70">
        <v>0.5</v>
      </c>
      <c r="H70">
        <v>0.5</v>
      </c>
      <c r="I70">
        <v>273</v>
      </c>
      <c r="J70">
        <v>538</v>
      </c>
      <c r="L70">
        <v>293</v>
      </c>
      <c r="M70">
        <v>0.624</v>
      </c>
      <c r="N70">
        <v>0.73399999999999999</v>
      </c>
      <c r="O70">
        <v>0.11</v>
      </c>
      <c r="Q70">
        <v>0</v>
      </c>
      <c r="R70">
        <v>1</v>
      </c>
      <c r="S70">
        <v>0</v>
      </c>
      <c r="T70">
        <v>0</v>
      </c>
      <c r="V70">
        <v>0</v>
      </c>
      <c r="Y70" s="10">
        <v>44874</v>
      </c>
      <c r="Z70">
        <v>0.21542824074074074</v>
      </c>
      <c r="AB70">
        <v>1</v>
      </c>
      <c r="AD70">
        <v>0.39728030288953253</v>
      </c>
      <c r="AE70">
        <v>0.68681001400384534</v>
      </c>
      <c r="AF70">
        <v>0.2895297111143128</v>
      </c>
      <c r="AG70">
        <v>4.1621884106987105E-2</v>
      </c>
      <c r="AK70">
        <v>9.5174545761441358</v>
      </c>
      <c r="AQ70">
        <v>0.56272045523375624</v>
      </c>
      <c r="AW70">
        <v>12.913495752766153</v>
      </c>
      <c r="BC70">
        <v>9.7489083656741116</v>
      </c>
      <c r="BG70">
        <v>0.3792336096228684</v>
      </c>
      <c r="BH70">
        <v>0.68874787659714554</v>
      </c>
      <c r="BI70">
        <v>0.30951426697427709</v>
      </c>
      <c r="BJ70">
        <v>3.9687342767404474E-2</v>
      </c>
    </row>
    <row r="71" spans="1:62" x14ac:dyDescent="0.35">
      <c r="A71">
        <v>70</v>
      </c>
      <c r="B71">
        <v>3</v>
      </c>
      <c r="C71" t="s">
        <v>28</v>
      </c>
      <c r="D71" t="s">
        <v>27</v>
      </c>
      <c r="G71">
        <v>0.5</v>
      </c>
      <c r="H71">
        <v>0.5</v>
      </c>
      <c r="I71">
        <v>236</v>
      </c>
      <c r="J71">
        <v>542</v>
      </c>
      <c r="L71">
        <v>255</v>
      </c>
      <c r="M71">
        <v>0.59599999999999997</v>
      </c>
      <c r="N71">
        <v>0.73799999999999999</v>
      </c>
      <c r="O71">
        <v>0.14199999999999999</v>
      </c>
      <c r="Q71">
        <v>0</v>
      </c>
      <c r="R71">
        <v>1</v>
      </c>
      <c r="S71">
        <v>0</v>
      </c>
      <c r="T71">
        <v>0</v>
      </c>
      <c r="V71">
        <v>0</v>
      </c>
      <c r="Y71" s="10">
        <v>44874</v>
      </c>
      <c r="Z71">
        <v>0.22200231481481481</v>
      </c>
      <c r="AB71">
        <v>1</v>
      </c>
      <c r="AD71">
        <v>0.36118691635620426</v>
      </c>
      <c r="AE71">
        <v>0.69068573919044562</v>
      </c>
      <c r="AF71">
        <v>0.32949882283424137</v>
      </c>
      <c r="AG71">
        <v>3.775280142782185E-2</v>
      </c>
    </row>
    <row r="72" spans="1:62" x14ac:dyDescent="0.35">
      <c r="A72">
        <v>71</v>
      </c>
      <c r="B72">
        <v>1</v>
      </c>
      <c r="C72" t="s">
        <v>71</v>
      </c>
      <c r="D72" t="s">
        <v>27</v>
      </c>
      <c r="G72">
        <v>0.3</v>
      </c>
      <c r="H72">
        <v>0.3</v>
      </c>
      <c r="I72">
        <v>2958</v>
      </c>
      <c r="J72">
        <v>12097</v>
      </c>
      <c r="L72">
        <v>4697</v>
      </c>
      <c r="M72">
        <v>4.4740000000000002</v>
      </c>
      <c r="N72">
        <v>17.545000000000002</v>
      </c>
      <c r="O72">
        <v>13.071</v>
      </c>
      <c r="Q72">
        <v>0.625</v>
      </c>
      <c r="R72">
        <v>1</v>
      </c>
      <c r="S72">
        <v>0</v>
      </c>
      <c r="T72">
        <v>0</v>
      </c>
      <c r="V72">
        <v>0</v>
      </c>
      <c r="Y72" s="10">
        <v>44874</v>
      </c>
      <c r="Z72">
        <v>0.23483796296296297</v>
      </c>
      <c r="AB72">
        <v>1</v>
      </c>
      <c r="AD72">
        <v>5.0274826148152778</v>
      </c>
      <c r="AE72">
        <v>19.811144786636813</v>
      </c>
      <c r="AF72">
        <v>14.783662171821536</v>
      </c>
      <c r="AG72">
        <v>0.81671367171531817</v>
      </c>
    </row>
    <row r="73" spans="1:62" x14ac:dyDescent="0.35">
      <c r="A73">
        <v>72</v>
      </c>
      <c r="B73">
        <v>1</v>
      </c>
      <c r="C73" t="s">
        <v>71</v>
      </c>
      <c r="D73" t="s">
        <v>27</v>
      </c>
      <c r="G73">
        <v>0.3</v>
      </c>
      <c r="H73">
        <v>0.3</v>
      </c>
      <c r="I73">
        <v>4968</v>
      </c>
      <c r="J73">
        <v>12084</v>
      </c>
      <c r="L73">
        <v>4682</v>
      </c>
      <c r="M73">
        <v>7.0439999999999996</v>
      </c>
      <c r="N73">
        <v>17.526</v>
      </c>
      <c r="O73">
        <v>10.481999999999999</v>
      </c>
      <c r="Q73">
        <v>0.623</v>
      </c>
      <c r="R73">
        <v>1</v>
      </c>
      <c r="S73">
        <v>0</v>
      </c>
      <c r="T73">
        <v>0</v>
      </c>
      <c r="V73">
        <v>0</v>
      </c>
      <c r="Y73" s="10">
        <v>44874</v>
      </c>
      <c r="Z73">
        <v>0.2419212962962963</v>
      </c>
      <c r="AB73">
        <v>1</v>
      </c>
      <c r="AD73">
        <v>8.2953973414814879</v>
      </c>
      <c r="AE73">
        <v>19.790151275209396</v>
      </c>
      <c r="AF73">
        <v>11.494753933727909</v>
      </c>
      <c r="AG73">
        <v>0.81416822258428834</v>
      </c>
      <c r="AI73">
        <v>91.725703905540414</v>
      </c>
      <c r="AK73">
        <v>3.1444360587133442</v>
      </c>
      <c r="AO73">
        <v>95.003333725536336</v>
      </c>
      <c r="AQ73">
        <v>0.44779767934524889</v>
      </c>
      <c r="AU73">
        <v>97.494305239179951</v>
      </c>
      <c r="AW73">
        <v>1.5446355420796938</v>
      </c>
      <c r="BA73">
        <v>98.43913681122983</v>
      </c>
      <c r="BC73">
        <v>0.68545972466057215</v>
      </c>
      <c r="BG73">
        <v>8.4279023415925796</v>
      </c>
      <c r="BH73">
        <v>19.834560626305858</v>
      </c>
      <c r="BI73">
        <v>11.406658284713279</v>
      </c>
      <c r="BJ73">
        <v>0.81696821662842112</v>
      </c>
    </row>
    <row r="74" spans="1:62" x14ac:dyDescent="0.35">
      <c r="A74">
        <v>73</v>
      </c>
      <c r="B74">
        <v>1</v>
      </c>
      <c r="C74" t="s">
        <v>71</v>
      </c>
      <c r="D74" t="s">
        <v>27</v>
      </c>
      <c r="G74">
        <v>0.3</v>
      </c>
      <c r="H74">
        <v>0.3</v>
      </c>
      <c r="I74">
        <v>5131</v>
      </c>
      <c r="J74">
        <v>12139</v>
      </c>
      <c r="L74">
        <v>4715</v>
      </c>
      <c r="M74">
        <v>7.2530000000000001</v>
      </c>
      <c r="N74">
        <v>17.605</v>
      </c>
      <c r="O74">
        <v>10.352</v>
      </c>
      <c r="Q74">
        <v>0.629</v>
      </c>
      <c r="R74">
        <v>1</v>
      </c>
      <c r="S74">
        <v>0</v>
      </c>
      <c r="T74">
        <v>0</v>
      </c>
      <c r="V74">
        <v>0</v>
      </c>
      <c r="Y74" s="10">
        <v>44874</v>
      </c>
      <c r="Z74">
        <v>0.24944444444444444</v>
      </c>
      <c r="AB74">
        <v>1</v>
      </c>
      <c r="AD74">
        <v>8.5604073417036712</v>
      </c>
      <c r="AE74">
        <v>19.878969977402321</v>
      </c>
      <c r="AF74">
        <v>11.318562635698649</v>
      </c>
      <c r="AG74">
        <v>0.8197682106725539</v>
      </c>
    </row>
    <row r="75" spans="1:62" x14ac:dyDescent="0.35">
      <c r="A75">
        <v>74</v>
      </c>
      <c r="B75">
        <v>21</v>
      </c>
      <c r="C75" t="s">
        <v>98</v>
      </c>
      <c r="D75" t="s">
        <v>27</v>
      </c>
      <c r="G75">
        <v>0.5</v>
      </c>
      <c r="H75">
        <v>0.5</v>
      </c>
      <c r="I75">
        <v>7241</v>
      </c>
      <c r="J75">
        <v>9761</v>
      </c>
      <c r="L75">
        <v>15134</v>
      </c>
      <c r="M75">
        <v>5.97</v>
      </c>
      <c r="N75">
        <v>8.548</v>
      </c>
      <c r="O75">
        <v>2.5779999999999998</v>
      </c>
      <c r="Q75">
        <v>1.4670000000000001</v>
      </c>
      <c r="R75">
        <v>1</v>
      </c>
      <c r="S75">
        <v>0</v>
      </c>
      <c r="T75">
        <v>0</v>
      </c>
      <c r="V75">
        <v>0</v>
      </c>
      <c r="Y75" s="10">
        <v>44874</v>
      </c>
      <c r="Z75">
        <v>0.26252314814814814</v>
      </c>
      <c r="AB75">
        <v>1</v>
      </c>
      <c r="AD75">
        <v>7.1945429343552485</v>
      </c>
      <c r="AE75">
        <v>9.6232633630075082</v>
      </c>
      <c r="AF75">
        <v>2.4287204286522597</v>
      </c>
      <c r="AG75">
        <v>1.5527023062514982</v>
      </c>
    </row>
    <row r="76" spans="1:62" x14ac:dyDescent="0.35">
      <c r="A76">
        <v>75</v>
      </c>
      <c r="B76">
        <v>21</v>
      </c>
      <c r="C76" t="s">
        <v>98</v>
      </c>
      <c r="D76" t="s">
        <v>27</v>
      </c>
      <c r="G76">
        <v>0.5</v>
      </c>
      <c r="H76">
        <v>0.5</v>
      </c>
      <c r="I76">
        <v>7734</v>
      </c>
      <c r="J76">
        <v>9990</v>
      </c>
      <c r="L76">
        <v>15159</v>
      </c>
      <c r="M76">
        <v>6.3490000000000002</v>
      </c>
      <c r="N76">
        <v>8.7420000000000009</v>
      </c>
      <c r="O76">
        <v>2.3929999999999998</v>
      </c>
      <c r="Q76">
        <v>1.4690000000000001</v>
      </c>
      <c r="R76">
        <v>1</v>
      </c>
      <c r="S76">
        <v>0</v>
      </c>
      <c r="T76">
        <v>0</v>
      </c>
      <c r="V76">
        <v>0</v>
      </c>
      <c r="Y76" s="10">
        <v>44874</v>
      </c>
      <c r="Z76">
        <v>0.26984953703703701</v>
      </c>
      <c r="AB76">
        <v>1</v>
      </c>
      <c r="AD76">
        <v>7.6754629224885145</v>
      </c>
      <c r="AE76">
        <v>9.8451486299403754</v>
      </c>
      <c r="AF76">
        <v>2.169685707451861</v>
      </c>
      <c r="AG76">
        <v>1.5552477553825279</v>
      </c>
      <c r="AK76">
        <v>0.20355562292443291</v>
      </c>
      <c r="AQ76">
        <v>1.9685363866006216E-2</v>
      </c>
      <c r="AW76">
        <v>0.62807066414796553</v>
      </c>
      <c r="BC76">
        <v>3.1889630221635739</v>
      </c>
      <c r="BG76">
        <v>7.6676589470218488</v>
      </c>
      <c r="BH76">
        <v>9.8441796986437247</v>
      </c>
      <c r="BI76">
        <v>2.1765207516218759</v>
      </c>
      <c r="BJ76">
        <v>1.5804477017797227</v>
      </c>
    </row>
    <row r="77" spans="1:62" x14ac:dyDescent="0.35">
      <c r="A77">
        <v>76</v>
      </c>
      <c r="B77">
        <v>21</v>
      </c>
      <c r="C77" t="s">
        <v>98</v>
      </c>
      <c r="D77" t="s">
        <v>27</v>
      </c>
      <c r="G77">
        <v>0.5</v>
      </c>
      <c r="H77">
        <v>0.5</v>
      </c>
      <c r="I77">
        <v>7718</v>
      </c>
      <c r="J77">
        <v>9988</v>
      </c>
      <c r="L77">
        <v>15654</v>
      </c>
      <c r="M77">
        <v>6.3360000000000003</v>
      </c>
      <c r="N77">
        <v>8.74</v>
      </c>
      <c r="O77">
        <v>2.4039999999999999</v>
      </c>
      <c r="Q77">
        <v>1.5209999999999999</v>
      </c>
      <c r="R77">
        <v>1</v>
      </c>
      <c r="S77">
        <v>0</v>
      </c>
      <c r="T77">
        <v>0</v>
      </c>
      <c r="V77">
        <v>0</v>
      </c>
      <c r="Y77" s="10">
        <v>44874</v>
      </c>
      <c r="Z77">
        <v>0.27763888888888888</v>
      </c>
      <c r="AB77">
        <v>1</v>
      </c>
      <c r="AD77">
        <v>7.6598549715551831</v>
      </c>
      <c r="AE77">
        <v>9.8432107673470739</v>
      </c>
      <c r="AF77">
        <v>2.1833557957918908</v>
      </c>
      <c r="AG77">
        <v>1.6056476481769173</v>
      </c>
    </row>
    <row r="78" spans="1:62" x14ac:dyDescent="0.35">
      <c r="A78">
        <v>77</v>
      </c>
      <c r="B78">
        <v>22</v>
      </c>
      <c r="C78" t="s">
        <v>99</v>
      </c>
      <c r="D78" t="s">
        <v>27</v>
      </c>
      <c r="G78">
        <v>0.5</v>
      </c>
      <c r="H78">
        <v>0.5</v>
      </c>
      <c r="I78">
        <v>4449</v>
      </c>
      <c r="J78">
        <v>8833</v>
      </c>
      <c r="L78">
        <v>1318</v>
      </c>
      <c r="M78">
        <v>3.8279999999999998</v>
      </c>
      <c r="N78">
        <v>7.7610000000000001</v>
      </c>
      <c r="O78">
        <v>3.9340000000000002</v>
      </c>
      <c r="Q78">
        <v>2.1999999999999999E-2</v>
      </c>
      <c r="R78">
        <v>1</v>
      </c>
      <c r="S78">
        <v>0</v>
      </c>
      <c r="T78">
        <v>0</v>
      </c>
      <c r="V78">
        <v>0</v>
      </c>
      <c r="Y78" s="10">
        <v>44874</v>
      </c>
      <c r="Z78">
        <v>0.29078703703703707</v>
      </c>
      <c r="AB78">
        <v>1</v>
      </c>
      <c r="AD78">
        <v>4.4709554964889628</v>
      </c>
      <c r="AE78">
        <v>8.7240951197162371</v>
      </c>
      <c r="AF78">
        <v>4.2531396232272742</v>
      </c>
      <c r="AG78">
        <v>0.14598529847920755</v>
      </c>
    </row>
    <row r="79" spans="1:62" x14ac:dyDescent="0.35">
      <c r="A79">
        <v>78</v>
      </c>
      <c r="B79">
        <v>22</v>
      </c>
      <c r="C79" t="s">
        <v>99</v>
      </c>
      <c r="D79" t="s">
        <v>27</v>
      </c>
      <c r="G79">
        <v>0.5</v>
      </c>
      <c r="H79">
        <v>0.5</v>
      </c>
      <c r="I79">
        <v>5594</v>
      </c>
      <c r="J79">
        <v>8794</v>
      </c>
      <c r="L79">
        <v>1391</v>
      </c>
      <c r="M79">
        <v>4.7060000000000004</v>
      </c>
      <c r="N79">
        <v>7.7279999999999998</v>
      </c>
      <c r="O79">
        <v>3.0219999999999998</v>
      </c>
      <c r="Q79">
        <v>2.9000000000000001E-2</v>
      </c>
      <c r="R79">
        <v>1</v>
      </c>
      <c r="S79">
        <v>0</v>
      </c>
      <c r="T79">
        <v>0</v>
      </c>
      <c r="V79">
        <v>0</v>
      </c>
      <c r="Y79" s="10">
        <v>44874</v>
      </c>
      <c r="Z79">
        <v>0.29802083333333335</v>
      </c>
      <c r="AB79">
        <v>1</v>
      </c>
      <c r="AD79">
        <v>5.5878994851554733</v>
      </c>
      <c r="AE79">
        <v>8.6863067991468839</v>
      </c>
      <c r="AF79">
        <v>3.0984073139914106</v>
      </c>
      <c r="AG79">
        <v>0.15341800994181445</v>
      </c>
      <c r="AK79">
        <v>0.2266878011213109</v>
      </c>
      <c r="AQ79">
        <v>0.51443593793833853</v>
      </c>
      <c r="AW79">
        <v>1.8650287013532516</v>
      </c>
      <c r="BC79">
        <v>0.53234415580630079</v>
      </c>
      <c r="BG79">
        <v>5.5942402152221389</v>
      </c>
      <c r="BH79">
        <v>8.6640213793239322</v>
      </c>
      <c r="BI79">
        <v>3.0697811641017934</v>
      </c>
      <c r="BJ79">
        <v>0.1530107380808497</v>
      </c>
    </row>
    <row r="80" spans="1:62" x14ac:dyDescent="0.35">
      <c r="A80">
        <v>79</v>
      </c>
      <c r="B80">
        <v>22</v>
      </c>
      <c r="C80" t="s">
        <v>99</v>
      </c>
      <c r="D80" t="s">
        <v>27</v>
      </c>
      <c r="G80">
        <v>0.5</v>
      </c>
      <c r="H80">
        <v>0.5</v>
      </c>
      <c r="I80">
        <v>5607</v>
      </c>
      <c r="J80">
        <v>8748</v>
      </c>
      <c r="L80">
        <v>1383</v>
      </c>
      <c r="M80">
        <v>4.7169999999999996</v>
      </c>
      <c r="N80">
        <v>7.69</v>
      </c>
      <c r="O80">
        <v>2.9729999999999999</v>
      </c>
      <c r="Q80">
        <v>2.9000000000000001E-2</v>
      </c>
      <c r="R80">
        <v>1</v>
      </c>
      <c r="S80">
        <v>0</v>
      </c>
      <c r="T80">
        <v>0</v>
      </c>
      <c r="V80">
        <v>0</v>
      </c>
      <c r="Y80" s="10">
        <v>44874</v>
      </c>
      <c r="Z80">
        <v>0.30572916666666666</v>
      </c>
      <c r="AB80">
        <v>1</v>
      </c>
      <c r="AD80">
        <v>5.6005809452888045</v>
      </c>
      <c r="AE80">
        <v>8.6417359595009806</v>
      </c>
      <c r="AF80">
        <v>3.0411550142121762</v>
      </c>
      <c r="AG80">
        <v>0.15260346621988496</v>
      </c>
    </row>
    <row r="81" spans="1:62" x14ac:dyDescent="0.35">
      <c r="A81">
        <v>80</v>
      </c>
      <c r="B81">
        <v>23</v>
      </c>
      <c r="C81" t="s">
        <v>100</v>
      </c>
      <c r="D81" t="s">
        <v>27</v>
      </c>
      <c r="G81">
        <v>0.5</v>
      </c>
      <c r="H81">
        <v>0.5</v>
      </c>
      <c r="I81">
        <v>3491</v>
      </c>
      <c r="J81">
        <v>9263</v>
      </c>
      <c r="L81">
        <v>14465</v>
      </c>
      <c r="M81">
        <v>3.093</v>
      </c>
      <c r="N81">
        <v>8.1259999999999994</v>
      </c>
      <c r="O81">
        <v>5.0330000000000004</v>
      </c>
      <c r="Q81">
        <v>1.397</v>
      </c>
      <c r="R81">
        <v>1</v>
      </c>
      <c r="S81">
        <v>0</v>
      </c>
      <c r="T81">
        <v>0</v>
      </c>
      <c r="V81">
        <v>0</v>
      </c>
      <c r="Y81" s="10">
        <v>44874</v>
      </c>
      <c r="Z81">
        <v>0.31861111111111112</v>
      </c>
      <c r="AB81">
        <v>1</v>
      </c>
      <c r="AD81">
        <v>3.5364294343557603</v>
      </c>
      <c r="AE81">
        <v>9.1407355772757697</v>
      </c>
      <c r="AF81">
        <v>5.6043061429200094</v>
      </c>
      <c r="AG81">
        <v>1.4845860875051415</v>
      </c>
    </row>
    <row r="82" spans="1:62" x14ac:dyDescent="0.35">
      <c r="A82">
        <v>81</v>
      </c>
      <c r="B82">
        <v>23</v>
      </c>
      <c r="C82" t="s">
        <v>100</v>
      </c>
      <c r="D82" t="s">
        <v>27</v>
      </c>
      <c r="G82">
        <v>0.5</v>
      </c>
      <c r="H82">
        <v>0.5</v>
      </c>
      <c r="I82">
        <v>6871</v>
      </c>
      <c r="J82">
        <v>9452</v>
      </c>
      <c r="L82">
        <v>14942</v>
      </c>
      <c r="M82">
        <v>5.6859999999999999</v>
      </c>
      <c r="N82">
        <v>8.2859999999999996</v>
      </c>
      <c r="O82">
        <v>2.6</v>
      </c>
      <c r="Q82">
        <v>1.4470000000000001</v>
      </c>
      <c r="R82">
        <v>1</v>
      </c>
      <c r="S82">
        <v>0</v>
      </c>
      <c r="T82">
        <v>0</v>
      </c>
      <c r="V82">
        <v>0</v>
      </c>
      <c r="Y82" s="10">
        <v>44874</v>
      </c>
      <c r="Z82">
        <v>0.32591435185185186</v>
      </c>
      <c r="AB82">
        <v>1</v>
      </c>
      <c r="AD82">
        <v>6.833609069021966</v>
      </c>
      <c r="AE82">
        <v>9.323863592342633</v>
      </c>
      <c r="AF82">
        <v>2.490254523320667</v>
      </c>
      <c r="AG82">
        <v>1.5331532569251896</v>
      </c>
      <c r="AK82">
        <v>6.6517077695922726</v>
      </c>
      <c r="AQ82">
        <v>0.71962460465858069</v>
      </c>
      <c r="AW82">
        <v>24.172396586629006</v>
      </c>
      <c r="BC82">
        <v>1.907544949409282</v>
      </c>
      <c r="BG82">
        <v>7.0687038299552665</v>
      </c>
      <c r="BH82">
        <v>9.2904354626082046</v>
      </c>
      <c r="BI82">
        <v>2.221731632652939</v>
      </c>
      <c r="BJ82">
        <v>1.5479168618851622</v>
      </c>
    </row>
    <row r="83" spans="1:62" x14ac:dyDescent="0.35">
      <c r="A83">
        <v>82</v>
      </c>
      <c r="B83">
        <v>23</v>
      </c>
      <c r="C83" t="s">
        <v>100</v>
      </c>
      <c r="D83" t="s">
        <v>27</v>
      </c>
      <c r="G83">
        <v>0.5</v>
      </c>
      <c r="H83">
        <v>0.5</v>
      </c>
      <c r="I83">
        <v>7353</v>
      </c>
      <c r="J83">
        <v>9383</v>
      </c>
      <c r="L83">
        <v>15232</v>
      </c>
      <c r="M83">
        <v>6.056</v>
      </c>
      <c r="N83">
        <v>8.2279999999999998</v>
      </c>
      <c r="O83">
        <v>2.1709999999999998</v>
      </c>
      <c r="Q83">
        <v>1.4770000000000001</v>
      </c>
      <c r="R83">
        <v>1</v>
      </c>
      <c r="S83">
        <v>0</v>
      </c>
      <c r="T83">
        <v>0</v>
      </c>
      <c r="V83">
        <v>0</v>
      </c>
      <c r="Y83" s="10">
        <v>44874</v>
      </c>
      <c r="Z83">
        <v>0.33363425925925921</v>
      </c>
      <c r="AB83">
        <v>1</v>
      </c>
      <c r="AD83">
        <v>7.303798590888567</v>
      </c>
      <c r="AE83">
        <v>9.2570073328737781</v>
      </c>
      <c r="AF83">
        <v>1.9532087419852111</v>
      </c>
      <c r="AG83">
        <v>1.5626804668451346</v>
      </c>
    </row>
    <row r="84" spans="1:62" x14ac:dyDescent="0.35">
      <c r="A84">
        <v>83</v>
      </c>
      <c r="B84">
        <v>24</v>
      </c>
      <c r="C84" t="s">
        <v>101</v>
      </c>
      <c r="D84" t="s">
        <v>27</v>
      </c>
      <c r="G84">
        <v>0.5</v>
      </c>
      <c r="H84">
        <v>0.5</v>
      </c>
      <c r="I84">
        <v>3795</v>
      </c>
      <c r="J84">
        <v>7746</v>
      </c>
      <c r="L84">
        <v>2835</v>
      </c>
      <c r="M84">
        <v>3.327</v>
      </c>
      <c r="N84">
        <v>6.8410000000000002</v>
      </c>
      <c r="O84">
        <v>3.5139999999999998</v>
      </c>
      <c r="Q84">
        <v>0.18099999999999999</v>
      </c>
      <c r="R84">
        <v>1</v>
      </c>
      <c r="S84">
        <v>0</v>
      </c>
      <c r="T84">
        <v>0</v>
      </c>
      <c r="V84">
        <v>0</v>
      </c>
      <c r="Y84" s="10">
        <v>44874</v>
      </c>
      <c r="Z84">
        <v>0.34642361111111114</v>
      </c>
      <c r="AB84">
        <v>1</v>
      </c>
      <c r="AD84">
        <v>3.8329805020890522</v>
      </c>
      <c r="AE84">
        <v>7.6708668002576017</v>
      </c>
      <c r="AF84">
        <v>3.8378862981685495</v>
      </c>
      <c r="AG84">
        <v>0.30044315175009384</v>
      </c>
    </row>
    <row r="85" spans="1:62" x14ac:dyDescent="0.35">
      <c r="A85">
        <v>84</v>
      </c>
      <c r="B85">
        <v>24</v>
      </c>
      <c r="C85" t="s">
        <v>101</v>
      </c>
      <c r="D85" t="s">
        <v>27</v>
      </c>
      <c r="G85">
        <v>0.5</v>
      </c>
      <c r="H85">
        <v>0.5</v>
      </c>
      <c r="I85">
        <v>4301</v>
      </c>
      <c r="J85">
        <v>7800</v>
      </c>
      <c r="L85">
        <v>2872</v>
      </c>
      <c r="M85">
        <v>3.7149999999999999</v>
      </c>
      <c r="N85">
        <v>6.8869999999999996</v>
      </c>
      <c r="O85">
        <v>3.1720000000000002</v>
      </c>
      <c r="Q85">
        <v>0.184</v>
      </c>
      <c r="R85">
        <v>1</v>
      </c>
      <c r="S85">
        <v>0</v>
      </c>
      <c r="T85">
        <v>0</v>
      </c>
      <c r="V85">
        <v>0</v>
      </c>
      <c r="Y85" s="10">
        <v>44874</v>
      </c>
      <c r="Z85">
        <v>0.35357638888888893</v>
      </c>
      <c r="AB85">
        <v>1</v>
      </c>
      <c r="AD85">
        <v>4.3265819503556493</v>
      </c>
      <c r="AE85">
        <v>7.7231890902767066</v>
      </c>
      <c r="AF85">
        <v>3.3966071399210573</v>
      </c>
      <c r="AG85">
        <v>0.30421041646401786</v>
      </c>
      <c r="AK85">
        <v>0.53965819849906316</v>
      </c>
      <c r="AQ85">
        <v>0.69240460288277428</v>
      </c>
      <c r="AW85">
        <v>2.2840175861204468</v>
      </c>
      <c r="BC85">
        <v>2.0968705270299597</v>
      </c>
      <c r="BG85">
        <v>4.3382879135556482</v>
      </c>
      <c r="BH85">
        <v>7.6965434796188292</v>
      </c>
      <c r="BI85">
        <v>3.3582555660631814</v>
      </c>
      <c r="BJ85">
        <v>0.30105405954154096</v>
      </c>
    </row>
    <row r="86" spans="1:62" x14ac:dyDescent="0.35">
      <c r="A86">
        <v>85</v>
      </c>
      <c r="B86">
        <v>24</v>
      </c>
      <c r="C86" t="s">
        <v>101</v>
      </c>
      <c r="D86" t="s">
        <v>27</v>
      </c>
      <c r="G86">
        <v>0.5</v>
      </c>
      <c r="H86">
        <v>0.5</v>
      </c>
      <c r="I86">
        <v>4325</v>
      </c>
      <c r="J86">
        <v>7745</v>
      </c>
      <c r="L86">
        <v>2810</v>
      </c>
      <c r="M86">
        <v>3.7330000000000001</v>
      </c>
      <c r="N86">
        <v>6.84</v>
      </c>
      <c r="O86">
        <v>3.1070000000000002</v>
      </c>
      <c r="Q86">
        <v>0.17799999999999999</v>
      </c>
      <c r="R86">
        <v>1</v>
      </c>
      <c r="S86">
        <v>0</v>
      </c>
      <c r="T86">
        <v>0</v>
      </c>
      <c r="V86">
        <v>0</v>
      </c>
      <c r="Y86" s="10">
        <v>44874</v>
      </c>
      <c r="Z86">
        <v>0.36106481481481478</v>
      </c>
      <c r="AB86">
        <v>1</v>
      </c>
      <c r="AD86">
        <v>4.3499938767556463</v>
      </c>
      <c r="AE86">
        <v>7.6698978689609518</v>
      </c>
      <c r="AF86">
        <v>3.3199039922053055</v>
      </c>
      <c r="AG86">
        <v>0.29789770261906406</v>
      </c>
    </row>
    <row r="87" spans="1:62" x14ac:dyDescent="0.35">
      <c r="A87">
        <v>86</v>
      </c>
      <c r="B87">
        <v>25</v>
      </c>
      <c r="C87" t="s">
        <v>102</v>
      </c>
      <c r="D87" t="s">
        <v>27</v>
      </c>
      <c r="G87">
        <v>0.5</v>
      </c>
      <c r="H87">
        <v>0.5</v>
      </c>
      <c r="I87">
        <v>5719</v>
      </c>
      <c r="J87">
        <v>8511</v>
      </c>
      <c r="L87">
        <v>6925</v>
      </c>
      <c r="M87">
        <v>4.8019999999999996</v>
      </c>
      <c r="N87">
        <v>7.4889999999999999</v>
      </c>
      <c r="O87">
        <v>2.6869999999999998</v>
      </c>
      <c r="Q87">
        <v>0.60799999999999998</v>
      </c>
      <c r="R87">
        <v>1</v>
      </c>
      <c r="S87">
        <v>0</v>
      </c>
      <c r="T87">
        <v>0</v>
      </c>
      <c r="V87">
        <v>0</v>
      </c>
      <c r="Y87" s="10">
        <v>44874</v>
      </c>
      <c r="Z87">
        <v>0.37396990740740743</v>
      </c>
      <c r="AB87">
        <v>1</v>
      </c>
      <c r="AD87">
        <v>5.7098366018221229</v>
      </c>
      <c r="AE87">
        <v>8.4120992421949108</v>
      </c>
      <c r="AF87">
        <v>2.7022626403727878</v>
      </c>
      <c r="AG87">
        <v>0.71687862958656368</v>
      </c>
    </row>
    <row r="88" spans="1:62" x14ac:dyDescent="0.35">
      <c r="A88">
        <v>87</v>
      </c>
      <c r="B88">
        <v>25</v>
      </c>
      <c r="C88" t="s">
        <v>102</v>
      </c>
      <c r="D88" t="s">
        <v>27</v>
      </c>
      <c r="G88">
        <v>0.5</v>
      </c>
      <c r="H88">
        <v>0.5</v>
      </c>
      <c r="I88">
        <v>6403</v>
      </c>
      <c r="J88">
        <v>8576</v>
      </c>
      <c r="L88">
        <v>6978</v>
      </c>
      <c r="M88">
        <v>5.327</v>
      </c>
      <c r="N88">
        <v>7.5439999999999996</v>
      </c>
      <c r="O88">
        <v>2.2170000000000001</v>
      </c>
      <c r="Q88">
        <v>0.61399999999999999</v>
      </c>
      <c r="R88">
        <v>1</v>
      </c>
      <c r="S88">
        <v>0</v>
      </c>
      <c r="T88">
        <v>0</v>
      </c>
      <c r="V88">
        <v>0</v>
      </c>
      <c r="Y88" s="10">
        <v>44874</v>
      </c>
      <c r="Z88">
        <v>0.38122685185185184</v>
      </c>
      <c r="AB88">
        <v>1</v>
      </c>
      <c r="AD88">
        <v>6.3770765042220292</v>
      </c>
      <c r="AE88">
        <v>8.4750797764771661</v>
      </c>
      <c r="AF88">
        <v>2.0980032722551369</v>
      </c>
      <c r="AG88">
        <v>0.72227498174434679</v>
      </c>
      <c r="AK88">
        <v>0.27572433748387615</v>
      </c>
      <c r="AQ88">
        <v>0.37799247530788654</v>
      </c>
      <c r="AW88">
        <v>0.6894882272721401</v>
      </c>
      <c r="BC88">
        <v>1.5770882368434405</v>
      </c>
      <c r="BG88">
        <v>6.3682970318220313</v>
      </c>
      <c r="BH88">
        <v>8.4590924100824409</v>
      </c>
      <c r="BI88">
        <v>2.0907953782604092</v>
      </c>
      <c r="BJ88">
        <v>0.71662408467346073</v>
      </c>
    </row>
    <row r="89" spans="1:62" x14ac:dyDescent="0.35">
      <c r="A89">
        <v>88</v>
      </c>
      <c r="B89">
        <v>25</v>
      </c>
      <c r="C89" t="s">
        <v>102</v>
      </c>
      <c r="D89" t="s">
        <v>27</v>
      </c>
      <c r="G89">
        <v>0.5</v>
      </c>
      <c r="H89">
        <v>0.5</v>
      </c>
      <c r="I89">
        <v>6385</v>
      </c>
      <c r="J89">
        <v>8543</v>
      </c>
      <c r="L89">
        <v>6867</v>
      </c>
      <c r="M89">
        <v>5.3129999999999997</v>
      </c>
      <c r="N89">
        <v>7.516</v>
      </c>
      <c r="O89">
        <v>2.2029999999999998</v>
      </c>
      <c r="Q89">
        <v>0.60199999999999998</v>
      </c>
      <c r="R89">
        <v>1</v>
      </c>
      <c r="S89">
        <v>0</v>
      </c>
      <c r="T89">
        <v>0</v>
      </c>
      <c r="V89">
        <v>0</v>
      </c>
      <c r="Y89" s="10">
        <v>44874</v>
      </c>
      <c r="Z89">
        <v>0.38891203703703708</v>
      </c>
      <c r="AB89">
        <v>1</v>
      </c>
      <c r="AD89">
        <v>6.3595175594220326</v>
      </c>
      <c r="AE89">
        <v>8.443105043687714</v>
      </c>
      <c r="AF89">
        <v>2.0835874842656814</v>
      </c>
      <c r="AG89">
        <v>0.71097318760257466</v>
      </c>
    </row>
    <row r="90" spans="1:62" x14ac:dyDescent="0.35">
      <c r="A90">
        <v>89</v>
      </c>
      <c r="B90">
        <v>26</v>
      </c>
      <c r="C90" t="s">
        <v>103</v>
      </c>
      <c r="D90" t="s">
        <v>27</v>
      </c>
      <c r="G90">
        <v>0.5</v>
      </c>
      <c r="H90">
        <v>0.5</v>
      </c>
      <c r="I90">
        <v>35833</v>
      </c>
      <c r="J90">
        <v>46764</v>
      </c>
      <c r="L90">
        <v>8812</v>
      </c>
      <c r="M90">
        <v>27.905000000000001</v>
      </c>
      <c r="N90">
        <v>39.896999999999998</v>
      </c>
      <c r="O90">
        <v>11.992000000000001</v>
      </c>
      <c r="Q90">
        <v>0.80600000000000005</v>
      </c>
      <c r="R90">
        <v>1</v>
      </c>
      <c r="S90">
        <v>0</v>
      </c>
      <c r="T90">
        <v>0</v>
      </c>
      <c r="V90">
        <v>0</v>
      </c>
      <c r="Y90" s="10">
        <v>44874</v>
      </c>
      <c r="Z90">
        <v>0.4024537037037037</v>
      </c>
      <c r="AB90">
        <v>3</v>
      </c>
      <c r="AC90" t="s">
        <v>113</v>
      </c>
      <c r="AD90">
        <v>35.085951252218017</v>
      </c>
      <c r="AE90">
        <v>45.476628132950317</v>
      </c>
      <c r="AF90">
        <v>10.3906768807323</v>
      </c>
      <c r="AG90">
        <v>0.90900912999669059</v>
      </c>
    </row>
    <row r="91" spans="1:62" x14ac:dyDescent="0.35">
      <c r="A91">
        <v>90</v>
      </c>
      <c r="B91">
        <v>26</v>
      </c>
      <c r="C91" t="s">
        <v>103</v>
      </c>
      <c r="D91" t="s">
        <v>27</v>
      </c>
      <c r="G91">
        <v>0.5</v>
      </c>
      <c r="H91">
        <v>0.5</v>
      </c>
      <c r="I91">
        <v>45945</v>
      </c>
      <c r="J91">
        <v>46853</v>
      </c>
      <c r="L91">
        <v>8885</v>
      </c>
      <c r="M91">
        <v>35.662999999999997</v>
      </c>
      <c r="N91">
        <v>39.972000000000001</v>
      </c>
      <c r="O91">
        <v>4.3090000000000002</v>
      </c>
      <c r="Q91">
        <v>0.81299999999999994</v>
      </c>
      <c r="R91">
        <v>1</v>
      </c>
      <c r="S91">
        <v>0</v>
      </c>
      <c r="T91">
        <v>0</v>
      </c>
      <c r="V91">
        <v>0</v>
      </c>
      <c r="Y91" s="10">
        <v>44874</v>
      </c>
      <c r="Z91">
        <v>0.40968749999999998</v>
      </c>
      <c r="AB91">
        <v>3</v>
      </c>
      <c r="AC91" t="s">
        <v>113</v>
      </c>
      <c r="AD91">
        <v>44.950176242083309</v>
      </c>
      <c r="AE91">
        <v>45.562863018352168</v>
      </c>
      <c r="AF91">
        <v>0.61268677626885903</v>
      </c>
      <c r="AG91">
        <v>0.91644184145929741</v>
      </c>
      <c r="AK91">
        <v>0.2912267333230571</v>
      </c>
      <c r="AQ91">
        <v>0.17027133740882586</v>
      </c>
      <c r="AW91">
        <v>8.3220865091999521</v>
      </c>
      <c r="BC91">
        <v>3.0524204867956386</v>
      </c>
      <c r="BG91">
        <v>44.884817947549983</v>
      </c>
      <c r="BH91">
        <v>45.524105766486166</v>
      </c>
      <c r="BI91">
        <v>0.63928781893618236</v>
      </c>
      <c r="BJ91">
        <v>0.93064544761044354</v>
      </c>
    </row>
    <row r="92" spans="1:62" x14ac:dyDescent="0.35">
      <c r="A92">
        <v>91</v>
      </c>
      <c r="B92">
        <v>26</v>
      </c>
      <c r="C92" t="s">
        <v>103</v>
      </c>
      <c r="D92" t="s">
        <v>27</v>
      </c>
      <c r="G92">
        <v>0.5</v>
      </c>
      <c r="H92">
        <v>0.5</v>
      </c>
      <c r="I92">
        <v>45811</v>
      </c>
      <c r="J92">
        <v>46773</v>
      </c>
      <c r="L92">
        <v>9164</v>
      </c>
      <c r="M92">
        <v>35.56</v>
      </c>
      <c r="N92">
        <v>39.904000000000003</v>
      </c>
      <c r="O92">
        <v>4.3440000000000003</v>
      </c>
      <c r="Q92">
        <v>0.84199999999999997</v>
      </c>
      <c r="R92">
        <v>1</v>
      </c>
      <c r="S92">
        <v>0</v>
      </c>
      <c r="T92">
        <v>0</v>
      </c>
      <c r="V92">
        <v>0</v>
      </c>
      <c r="Y92" s="10">
        <v>44874</v>
      </c>
      <c r="Z92">
        <v>0.41741898148148149</v>
      </c>
      <c r="AB92">
        <v>3</v>
      </c>
      <c r="AC92" t="s">
        <v>113</v>
      </c>
      <c r="AD92">
        <v>44.819459653016658</v>
      </c>
      <c r="AE92">
        <v>45.485348514620163</v>
      </c>
      <c r="AF92">
        <v>0.66588886160350569</v>
      </c>
      <c r="AG92">
        <v>0.94484905376158956</v>
      </c>
    </row>
    <row r="93" spans="1:62" x14ac:dyDescent="0.35">
      <c r="A93">
        <v>92</v>
      </c>
      <c r="B93">
        <v>27</v>
      </c>
      <c r="C93" t="s">
        <v>104</v>
      </c>
      <c r="D93" t="s">
        <v>27</v>
      </c>
      <c r="G93">
        <v>0.5</v>
      </c>
      <c r="H93">
        <v>0.5</v>
      </c>
      <c r="I93">
        <v>17942</v>
      </c>
      <c r="J93">
        <v>9618</v>
      </c>
      <c r="L93">
        <v>2451</v>
      </c>
      <c r="M93">
        <v>14.18</v>
      </c>
      <c r="N93">
        <v>8.4269999999999996</v>
      </c>
      <c r="O93">
        <v>0</v>
      </c>
      <c r="Q93">
        <v>0.14000000000000001</v>
      </c>
      <c r="R93">
        <v>1</v>
      </c>
      <c r="S93">
        <v>0</v>
      </c>
      <c r="T93">
        <v>0</v>
      </c>
      <c r="V93">
        <v>0</v>
      </c>
      <c r="Y93" s="10">
        <v>44874</v>
      </c>
      <c r="Z93">
        <v>0.43140046296296292</v>
      </c>
      <c r="AB93">
        <v>1</v>
      </c>
      <c r="AD93">
        <v>17.63333561795379</v>
      </c>
      <c r="AE93">
        <v>9.4847061875865464</v>
      </c>
      <c r="AF93">
        <v>-8.1486294303672437</v>
      </c>
      <c r="AG93">
        <v>0.26134505309747663</v>
      </c>
    </row>
    <row r="94" spans="1:62" x14ac:dyDescent="0.35">
      <c r="A94">
        <v>93</v>
      </c>
      <c r="B94">
        <v>27</v>
      </c>
      <c r="C94" t="s">
        <v>104</v>
      </c>
      <c r="D94" t="s">
        <v>27</v>
      </c>
      <c r="G94">
        <v>0.5</v>
      </c>
      <c r="H94">
        <v>0.5</v>
      </c>
      <c r="I94">
        <v>6775</v>
      </c>
      <c r="J94">
        <v>9717</v>
      </c>
      <c r="L94">
        <v>2443</v>
      </c>
      <c r="M94">
        <v>5.6130000000000004</v>
      </c>
      <c r="N94">
        <v>8.5109999999999992</v>
      </c>
      <c r="O94">
        <v>2.8980000000000001</v>
      </c>
      <c r="Q94">
        <v>0.13900000000000001</v>
      </c>
      <c r="R94">
        <v>1</v>
      </c>
      <c r="S94">
        <v>0</v>
      </c>
      <c r="T94">
        <v>0</v>
      </c>
      <c r="V94">
        <v>0</v>
      </c>
      <c r="Y94" s="10">
        <v>44874</v>
      </c>
      <c r="Z94">
        <v>0.43865740740740744</v>
      </c>
      <c r="AB94">
        <v>1</v>
      </c>
      <c r="AD94">
        <v>6.7399613634219788</v>
      </c>
      <c r="AE94">
        <v>9.5806303859549047</v>
      </c>
      <c r="AF94">
        <v>2.8406690225329259</v>
      </c>
      <c r="AG94">
        <v>0.26053050937554711</v>
      </c>
      <c r="AK94">
        <v>0.27461570610419805</v>
      </c>
      <c r="AQ94">
        <v>0.13156120363255366</v>
      </c>
      <c r="AW94">
        <v>1.1019258534911873</v>
      </c>
      <c r="BC94">
        <v>0.43081717815286247</v>
      </c>
      <c r="BG94">
        <v>6.7492285842886446</v>
      </c>
      <c r="BH94">
        <v>9.5743323325266783</v>
      </c>
      <c r="BI94">
        <v>2.8251037482380341</v>
      </c>
      <c r="BJ94">
        <v>0.25997051056672055</v>
      </c>
    </row>
    <row r="95" spans="1:62" x14ac:dyDescent="0.35">
      <c r="A95">
        <v>94</v>
      </c>
      <c r="B95">
        <v>27</v>
      </c>
      <c r="C95" t="s">
        <v>104</v>
      </c>
      <c r="D95" t="s">
        <v>27</v>
      </c>
      <c r="G95">
        <v>0.5</v>
      </c>
      <c r="H95">
        <v>0.5</v>
      </c>
      <c r="I95">
        <v>6794</v>
      </c>
      <c r="J95">
        <v>9704</v>
      </c>
      <c r="L95">
        <v>2432</v>
      </c>
      <c r="M95">
        <v>5.6269999999999998</v>
      </c>
      <c r="N95">
        <v>8.4990000000000006</v>
      </c>
      <c r="O95">
        <v>2.8719999999999999</v>
      </c>
      <c r="Q95">
        <v>0.13800000000000001</v>
      </c>
      <c r="R95">
        <v>1</v>
      </c>
      <c r="S95">
        <v>0</v>
      </c>
      <c r="T95">
        <v>0</v>
      </c>
      <c r="V95">
        <v>0</v>
      </c>
      <c r="Y95" s="10">
        <v>44874</v>
      </c>
      <c r="Z95">
        <v>0.44638888888888889</v>
      </c>
      <c r="AB95">
        <v>1</v>
      </c>
      <c r="AD95">
        <v>6.7584958051553095</v>
      </c>
      <c r="AE95">
        <v>9.5680342790984518</v>
      </c>
      <c r="AF95">
        <v>2.8095384739431424</v>
      </c>
      <c r="AG95">
        <v>0.25941051175789398</v>
      </c>
    </row>
    <row r="96" spans="1:62" x14ac:dyDescent="0.35">
      <c r="A96">
        <v>95</v>
      </c>
      <c r="B96">
        <v>28</v>
      </c>
      <c r="C96" t="s">
        <v>105</v>
      </c>
      <c r="D96" t="s">
        <v>27</v>
      </c>
      <c r="G96">
        <v>0.5</v>
      </c>
      <c r="H96">
        <v>0.5</v>
      </c>
      <c r="I96">
        <v>4347</v>
      </c>
      <c r="J96">
        <v>7929</v>
      </c>
      <c r="L96">
        <v>2619</v>
      </c>
      <c r="M96">
        <v>3.75</v>
      </c>
      <c r="N96">
        <v>6.9960000000000004</v>
      </c>
      <c r="O96">
        <v>3.246</v>
      </c>
      <c r="Q96">
        <v>0.158</v>
      </c>
      <c r="R96">
        <v>1</v>
      </c>
      <c r="S96">
        <v>0</v>
      </c>
      <c r="T96">
        <v>0</v>
      </c>
      <c r="V96">
        <v>0</v>
      </c>
      <c r="Y96" s="10">
        <v>44874</v>
      </c>
      <c r="Z96">
        <v>0.45936342592592588</v>
      </c>
      <c r="AB96">
        <v>1</v>
      </c>
      <c r="AD96">
        <v>4.3714548092889771</v>
      </c>
      <c r="AE96">
        <v>7.8481812275445657</v>
      </c>
      <c r="AF96">
        <v>3.4767264182555886</v>
      </c>
      <c r="AG96">
        <v>0.2784504712579966</v>
      </c>
    </row>
    <row r="97" spans="1:62" x14ac:dyDescent="0.35">
      <c r="A97">
        <v>96</v>
      </c>
      <c r="B97">
        <v>28</v>
      </c>
      <c r="C97" t="s">
        <v>105</v>
      </c>
      <c r="D97" t="s">
        <v>27</v>
      </c>
      <c r="G97">
        <v>0.5</v>
      </c>
      <c r="H97">
        <v>0.5</v>
      </c>
      <c r="I97">
        <v>4220</v>
      </c>
      <c r="J97">
        <v>7918</v>
      </c>
      <c r="L97">
        <v>2663</v>
      </c>
      <c r="M97">
        <v>3.653</v>
      </c>
      <c r="N97">
        <v>6.9870000000000001</v>
      </c>
      <c r="O97">
        <v>3.3340000000000001</v>
      </c>
      <c r="Q97">
        <v>0.16200000000000001</v>
      </c>
      <c r="R97">
        <v>1</v>
      </c>
      <c r="S97">
        <v>0</v>
      </c>
      <c r="T97">
        <v>0</v>
      </c>
      <c r="V97">
        <v>0</v>
      </c>
      <c r="Y97" s="10">
        <v>44874</v>
      </c>
      <c r="Z97">
        <v>0.4664699074074074</v>
      </c>
      <c r="AB97">
        <v>1</v>
      </c>
      <c r="AD97">
        <v>4.2475666987556604</v>
      </c>
      <c r="AE97">
        <v>7.8375229832814144</v>
      </c>
      <c r="AF97">
        <v>3.589956284525754</v>
      </c>
      <c r="AG97">
        <v>0.28293046172860903</v>
      </c>
      <c r="AK97">
        <v>0.55270765168170299</v>
      </c>
      <c r="AQ97">
        <v>0.14824272112333498</v>
      </c>
      <c r="AW97">
        <v>0.97129138371313872</v>
      </c>
      <c r="BC97">
        <v>2.4774233581642537</v>
      </c>
      <c r="BG97">
        <v>4.2358607355556614</v>
      </c>
      <c r="BH97">
        <v>7.8433365710613163</v>
      </c>
      <c r="BI97">
        <v>3.607475835505654</v>
      </c>
      <c r="BJ97">
        <v>0.27946865091040851</v>
      </c>
    </row>
    <row r="98" spans="1:62" x14ac:dyDescent="0.35">
      <c r="A98">
        <v>97</v>
      </c>
      <c r="B98">
        <v>28</v>
      </c>
      <c r="C98" t="s">
        <v>105</v>
      </c>
      <c r="D98" t="s">
        <v>27</v>
      </c>
      <c r="G98">
        <v>0.5</v>
      </c>
      <c r="H98">
        <v>0.5</v>
      </c>
      <c r="I98">
        <v>4196</v>
      </c>
      <c r="J98">
        <v>7930</v>
      </c>
      <c r="L98">
        <v>2595</v>
      </c>
      <c r="M98">
        <v>3.6339999999999999</v>
      </c>
      <c r="N98">
        <v>6.9969999999999999</v>
      </c>
      <c r="O98">
        <v>3.363</v>
      </c>
      <c r="Q98">
        <v>0.155</v>
      </c>
      <c r="R98">
        <v>1</v>
      </c>
      <c r="S98">
        <v>0</v>
      </c>
      <c r="T98">
        <v>0</v>
      </c>
      <c r="V98">
        <v>0</v>
      </c>
      <c r="Y98" s="10">
        <v>44874</v>
      </c>
      <c r="Z98">
        <v>0.47407407407407409</v>
      </c>
      <c r="AB98">
        <v>1</v>
      </c>
      <c r="AD98">
        <v>4.2241547723556634</v>
      </c>
      <c r="AE98">
        <v>7.8491501588412174</v>
      </c>
      <c r="AF98">
        <v>3.624995386485554</v>
      </c>
      <c r="AG98">
        <v>0.27600684009220805</v>
      </c>
    </row>
    <row r="99" spans="1:62" x14ac:dyDescent="0.35">
      <c r="A99">
        <v>98</v>
      </c>
      <c r="B99">
        <v>29</v>
      </c>
      <c r="C99" t="s">
        <v>106</v>
      </c>
      <c r="D99" t="s">
        <v>27</v>
      </c>
      <c r="G99">
        <v>0.5</v>
      </c>
      <c r="H99">
        <v>0.5</v>
      </c>
      <c r="I99">
        <v>6243</v>
      </c>
      <c r="J99">
        <v>12229</v>
      </c>
      <c r="L99">
        <v>1533</v>
      </c>
      <c r="M99">
        <v>5.2039999999999997</v>
      </c>
      <c r="N99">
        <v>10.638999999999999</v>
      </c>
      <c r="O99">
        <v>5.4340000000000002</v>
      </c>
      <c r="Q99">
        <v>4.3999999999999997E-2</v>
      </c>
      <c r="R99">
        <v>1</v>
      </c>
      <c r="S99">
        <v>0</v>
      </c>
      <c r="T99">
        <v>0</v>
      </c>
      <c r="V99">
        <v>0</v>
      </c>
      <c r="Y99" s="10">
        <v>44874</v>
      </c>
      <c r="Z99">
        <v>0.48715277777777777</v>
      </c>
      <c r="AB99">
        <v>1</v>
      </c>
      <c r="AD99">
        <v>6.2209969948887185</v>
      </c>
      <c r="AE99">
        <v>12.014585803139898</v>
      </c>
      <c r="AF99">
        <v>5.7935888082511795</v>
      </c>
      <c r="AG99">
        <v>0.16787616100606356</v>
      </c>
    </row>
    <row r="100" spans="1:62" x14ac:dyDescent="0.35">
      <c r="A100">
        <v>99</v>
      </c>
      <c r="B100">
        <v>29</v>
      </c>
      <c r="C100" t="s">
        <v>106</v>
      </c>
      <c r="D100" t="s">
        <v>27</v>
      </c>
      <c r="G100">
        <v>0.5</v>
      </c>
      <c r="H100">
        <v>0.5</v>
      </c>
      <c r="I100">
        <v>9445</v>
      </c>
      <c r="J100">
        <v>12224</v>
      </c>
      <c r="L100">
        <v>1544</v>
      </c>
      <c r="M100">
        <v>7.6609999999999996</v>
      </c>
      <c r="N100">
        <v>10.635</v>
      </c>
      <c r="O100">
        <v>2.9740000000000002</v>
      </c>
      <c r="Q100">
        <v>4.4999999999999998E-2</v>
      </c>
      <c r="R100">
        <v>1</v>
      </c>
      <c r="S100">
        <v>0</v>
      </c>
      <c r="T100">
        <v>0</v>
      </c>
      <c r="V100">
        <v>0</v>
      </c>
      <c r="Y100" s="10">
        <v>44874</v>
      </c>
      <c r="Z100">
        <v>0.49450231481481483</v>
      </c>
      <c r="AB100">
        <v>1</v>
      </c>
      <c r="AD100">
        <v>9.344538175421615</v>
      </c>
      <c r="AE100">
        <v>12.009741146656648</v>
      </c>
      <c r="AF100">
        <v>2.6652029712350327</v>
      </c>
      <c r="AG100">
        <v>0.16899615862371664</v>
      </c>
      <c r="AK100">
        <v>1.2345987172364563</v>
      </c>
      <c r="AQ100">
        <v>1.0380483213809173</v>
      </c>
      <c r="AW100">
        <v>9.4339196906956602</v>
      </c>
      <c r="BC100">
        <v>0.5437122832731307</v>
      </c>
      <c r="BG100">
        <v>9.4025802429549401</v>
      </c>
      <c r="BH100">
        <v>11.947729543671043</v>
      </c>
      <c r="BI100">
        <v>2.545149300716103</v>
      </c>
      <c r="BJ100">
        <v>0.1685379777801313</v>
      </c>
    </row>
    <row r="101" spans="1:62" x14ac:dyDescent="0.35">
      <c r="A101">
        <v>100</v>
      </c>
      <c r="B101">
        <v>29</v>
      </c>
      <c r="C101" t="s">
        <v>106</v>
      </c>
      <c r="D101" t="s">
        <v>27</v>
      </c>
      <c r="G101">
        <v>0.5</v>
      </c>
      <c r="H101">
        <v>0.5</v>
      </c>
      <c r="I101">
        <v>9564</v>
      </c>
      <c r="J101">
        <v>12096</v>
      </c>
      <c r="L101">
        <v>1535</v>
      </c>
      <c r="M101">
        <v>7.7519999999999998</v>
      </c>
      <c r="N101">
        <v>10.526</v>
      </c>
      <c r="O101">
        <v>2.774</v>
      </c>
      <c r="Q101">
        <v>4.4999999999999998E-2</v>
      </c>
      <c r="R101">
        <v>1</v>
      </c>
      <c r="S101">
        <v>0</v>
      </c>
      <c r="T101">
        <v>0</v>
      </c>
      <c r="V101">
        <v>0</v>
      </c>
      <c r="Y101" s="10">
        <v>44874</v>
      </c>
      <c r="Z101">
        <v>0.50229166666666669</v>
      </c>
      <c r="AB101">
        <v>1</v>
      </c>
      <c r="AD101">
        <v>9.4606223104882652</v>
      </c>
      <c r="AE101">
        <v>11.885717940685439</v>
      </c>
      <c r="AF101">
        <v>2.4250956301971733</v>
      </c>
      <c r="AG101">
        <v>0.16807979693654593</v>
      </c>
    </row>
    <row r="102" spans="1:62" x14ac:dyDescent="0.35">
      <c r="A102">
        <v>101</v>
      </c>
      <c r="B102">
        <v>30</v>
      </c>
      <c r="C102" t="s">
        <v>107</v>
      </c>
      <c r="D102" t="s">
        <v>27</v>
      </c>
      <c r="G102">
        <v>0.5</v>
      </c>
      <c r="H102">
        <v>0.5</v>
      </c>
      <c r="I102">
        <v>6205</v>
      </c>
      <c r="J102">
        <v>7882</v>
      </c>
      <c r="L102">
        <v>3758</v>
      </c>
      <c r="M102">
        <v>5.1749999999999998</v>
      </c>
      <c r="N102">
        <v>6.9560000000000004</v>
      </c>
      <c r="O102">
        <v>1.7809999999999999</v>
      </c>
      <c r="Q102">
        <v>0.27700000000000002</v>
      </c>
      <c r="R102">
        <v>1</v>
      </c>
      <c r="S102">
        <v>0</v>
      </c>
      <c r="T102">
        <v>0</v>
      </c>
      <c r="V102">
        <v>0</v>
      </c>
      <c r="Y102" s="10">
        <v>44874</v>
      </c>
      <c r="Z102">
        <v>0.5157870370370371</v>
      </c>
      <c r="AB102">
        <v>1</v>
      </c>
      <c r="AD102">
        <v>6.1839281114220563</v>
      </c>
      <c r="AE102">
        <v>7.8026414566020126</v>
      </c>
      <c r="AF102">
        <v>1.6187133451799562</v>
      </c>
      <c r="AG102">
        <v>0.39442113366771281</v>
      </c>
    </row>
    <row r="103" spans="1:62" x14ac:dyDescent="0.35">
      <c r="A103">
        <v>102</v>
      </c>
      <c r="B103">
        <v>30</v>
      </c>
      <c r="C103" t="s">
        <v>107</v>
      </c>
      <c r="D103" t="s">
        <v>27</v>
      </c>
      <c r="G103">
        <v>0.5</v>
      </c>
      <c r="H103">
        <v>0.5</v>
      </c>
      <c r="I103">
        <v>5102</v>
      </c>
      <c r="J103">
        <v>7953</v>
      </c>
      <c r="L103">
        <v>3821</v>
      </c>
      <c r="M103">
        <v>4.3289999999999997</v>
      </c>
      <c r="N103">
        <v>7.0170000000000003</v>
      </c>
      <c r="O103">
        <v>2.6869999999999998</v>
      </c>
      <c r="Q103">
        <v>0.28399999999999997</v>
      </c>
      <c r="R103">
        <v>1</v>
      </c>
      <c r="S103">
        <v>0</v>
      </c>
      <c r="T103">
        <v>0</v>
      </c>
      <c r="V103">
        <v>0</v>
      </c>
      <c r="Y103" s="10">
        <v>44874</v>
      </c>
      <c r="Z103">
        <v>0.52288194444444447</v>
      </c>
      <c r="AB103">
        <v>1</v>
      </c>
      <c r="AD103">
        <v>5.1079549939555404</v>
      </c>
      <c r="AE103">
        <v>7.8714355786641681</v>
      </c>
      <c r="AF103">
        <v>2.7634805847086277</v>
      </c>
      <c r="AG103">
        <v>0.40083566547790783</v>
      </c>
      <c r="AK103">
        <v>1.1138296647699357</v>
      </c>
      <c r="AQ103">
        <v>0.39468008146196776</v>
      </c>
      <c r="AW103">
        <v>0.92112969556539381</v>
      </c>
      <c r="BC103">
        <v>1.5615851162021461</v>
      </c>
      <c r="BG103">
        <v>5.0796655828888779</v>
      </c>
      <c r="BH103">
        <v>7.8559326779177665</v>
      </c>
      <c r="BI103">
        <v>2.7762670950288886</v>
      </c>
      <c r="BJ103">
        <v>0.39773021753805149</v>
      </c>
    </row>
    <row r="104" spans="1:62" x14ac:dyDescent="0.35">
      <c r="A104">
        <v>103</v>
      </c>
      <c r="B104">
        <v>30</v>
      </c>
      <c r="C104" t="s">
        <v>107</v>
      </c>
      <c r="D104" t="s">
        <v>27</v>
      </c>
      <c r="G104">
        <v>0.5</v>
      </c>
      <c r="H104">
        <v>0.5</v>
      </c>
      <c r="I104">
        <v>5044</v>
      </c>
      <c r="J104">
        <v>7921</v>
      </c>
      <c r="L104">
        <v>3760</v>
      </c>
      <c r="M104">
        <v>4.2839999999999998</v>
      </c>
      <c r="N104">
        <v>6.9889999999999999</v>
      </c>
      <c r="O104">
        <v>2.7040000000000002</v>
      </c>
      <c r="Q104">
        <v>0.27700000000000002</v>
      </c>
      <c r="R104">
        <v>1</v>
      </c>
      <c r="S104">
        <v>0</v>
      </c>
      <c r="T104">
        <v>0</v>
      </c>
      <c r="V104">
        <v>0</v>
      </c>
      <c r="Y104" s="10">
        <v>44874</v>
      </c>
      <c r="Z104">
        <v>0.53053240740740748</v>
      </c>
      <c r="AB104">
        <v>1</v>
      </c>
      <c r="AD104">
        <v>5.0513761718222154</v>
      </c>
      <c r="AE104">
        <v>7.8404297771713649</v>
      </c>
      <c r="AF104">
        <v>2.7890536053491495</v>
      </c>
      <c r="AG104">
        <v>0.3946247695981952</v>
      </c>
    </row>
    <row r="105" spans="1:62" x14ac:dyDescent="0.35">
      <c r="A105">
        <v>104</v>
      </c>
      <c r="B105">
        <v>31</v>
      </c>
      <c r="C105" t="s">
        <v>62</v>
      </c>
      <c r="D105" t="s">
        <v>27</v>
      </c>
      <c r="G105">
        <v>0.5</v>
      </c>
      <c r="H105">
        <v>0.5</v>
      </c>
      <c r="I105">
        <v>9250</v>
      </c>
      <c r="J105">
        <v>15367</v>
      </c>
      <c r="L105">
        <v>8992</v>
      </c>
      <c r="M105">
        <v>7.5119999999999996</v>
      </c>
      <c r="N105">
        <v>13.297000000000001</v>
      </c>
      <c r="O105">
        <v>5.7859999999999996</v>
      </c>
      <c r="Q105">
        <v>0.82399999999999995</v>
      </c>
      <c r="R105">
        <v>1</v>
      </c>
      <c r="S105">
        <v>0</v>
      </c>
      <c r="T105">
        <v>0</v>
      </c>
      <c r="V105">
        <v>0</v>
      </c>
      <c r="Y105" s="10">
        <v>44874</v>
      </c>
      <c r="Z105">
        <v>0.54420138888888892</v>
      </c>
      <c r="AB105">
        <v>1</v>
      </c>
      <c r="AD105">
        <v>9.1543162734216423</v>
      </c>
      <c r="AE105">
        <v>15.055092212027841</v>
      </c>
      <c r="AF105">
        <v>5.9007759386061984</v>
      </c>
      <c r="AG105">
        <v>0.92733636374010486</v>
      </c>
    </row>
    <row r="106" spans="1:62" x14ac:dyDescent="0.35">
      <c r="A106">
        <v>105</v>
      </c>
      <c r="B106">
        <v>31</v>
      </c>
      <c r="C106" t="s">
        <v>62</v>
      </c>
      <c r="D106" t="s">
        <v>27</v>
      </c>
      <c r="G106">
        <v>0.5</v>
      </c>
      <c r="H106">
        <v>0.5</v>
      </c>
      <c r="I106">
        <v>10729</v>
      </c>
      <c r="J106">
        <v>15471</v>
      </c>
      <c r="L106">
        <v>8926</v>
      </c>
      <c r="M106">
        <v>8.6460000000000008</v>
      </c>
      <c r="N106">
        <v>13.385</v>
      </c>
      <c r="O106">
        <v>4.7389999999999999</v>
      </c>
      <c r="Q106">
        <v>0.81799999999999995</v>
      </c>
      <c r="R106">
        <v>1</v>
      </c>
      <c r="S106">
        <v>0</v>
      </c>
      <c r="T106">
        <v>0</v>
      </c>
      <c r="V106">
        <v>0</v>
      </c>
      <c r="Y106" s="10">
        <v>44874</v>
      </c>
      <c r="Z106">
        <v>0.55186342592592597</v>
      </c>
      <c r="AB106">
        <v>1</v>
      </c>
      <c r="AD106">
        <v>10.59707623782144</v>
      </c>
      <c r="AE106">
        <v>15.155861066879448</v>
      </c>
      <c r="AF106">
        <v>4.5587848290580073</v>
      </c>
      <c r="AG106">
        <v>0.92061637803418617</v>
      </c>
      <c r="AK106">
        <v>0.88894921872206567</v>
      </c>
      <c r="AM106">
        <v>145.72967659392873</v>
      </c>
      <c r="AQ106">
        <v>6.3929084657729333E-3</v>
      </c>
      <c r="AS106">
        <v>113.89433720396808</v>
      </c>
      <c r="AW106">
        <v>2.0756903676832246</v>
      </c>
      <c r="AY106">
        <v>82.058997814007355</v>
      </c>
      <c r="BC106">
        <v>1.2529142302383687</v>
      </c>
      <c r="BE106">
        <v>72.711232465983272</v>
      </c>
      <c r="BG106">
        <v>10.6443878390881</v>
      </c>
      <c r="BH106">
        <v>15.156345532527773</v>
      </c>
      <c r="BI106">
        <v>4.5119576934396726</v>
      </c>
      <c r="BJ106">
        <v>0.92642000205293407</v>
      </c>
    </row>
    <row r="107" spans="1:62" x14ac:dyDescent="0.35">
      <c r="A107">
        <v>106</v>
      </c>
      <c r="B107">
        <v>31</v>
      </c>
      <c r="C107" t="s">
        <v>62</v>
      </c>
      <c r="D107" t="s">
        <v>27</v>
      </c>
      <c r="G107">
        <v>0.5</v>
      </c>
      <c r="H107">
        <v>0.5</v>
      </c>
      <c r="I107">
        <v>10826</v>
      </c>
      <c r="J107">
        <v>15472</v>
      </c>
      <c r="L107">
        <v>9040</v>
      </c>
      <c r="M107">
        <v>8.7200000000000006</v>
      </c>
      <c r="N107">
        <v>13.385999999999999</v>
      </c>
      <c r="O107">
        <v>4.6660000000000004</v>
      </c>
      <c r="Q107">
        <v>0.82899999999999996</v>
      </c>
      <c r="R107">
        <v>1</v>
      </c>
      <c r="S107">
        <v>0</v>
      </c>
      <c r="T107">
        <v>0</v>
      </c>
      <c r="V107">
        <v>0</v>
      </c>
      <c r="Y107" s="10">
        <v>44874</v>
      </c>
      <c r="Z107">
        <v>0.55991898148148145</v>
      </c>
      <c r="AB107">
        <v>1</v>
      </c>
      <c r="AD107">
        <v>10.69169944035476</v>
      </c>
      <c r="AE107">
        <v>15.156829998176098</v>
      </c>
      <c r="AF107">
        <v>4.4651305578213378</v>
      </c>
      <c r="AG107">
        <v>0.93222362607168197</v>
      </c>
    </row>
    <row r="108" spans="1:62" x14ac:dyDescent="0.35">
      <c r="A108">
        <v>107</v>
      </c>
      <c r="B108">
        <v>32</v>
      </c>
      <c r="C108" t="s">
        <v>63</v>
      </c>
      <c r="D108" t="s">
        <v>27</v>
      </c>
      <c r="G108">
        <v>0.5</v>
      </c>
      <c r="H108">
        <v>0.5</v>
      </c>
      <c r="I108">
        <v>5318</v>
      </c>
      <c r="J108">
        <v>6884</v>
      </c>
      <c r="L108">
        <v>4570</v>
      </c>
      <c r="M108">
        <v>4.4950000000000001</v>
      </c>
      <c r="N108">
        <v>6.1109999999999998</v>
      </c>
      <c r="O108">
        <v>1.6160000000000001</v>
      </c>
      <c r="Q108">
        <v>0.36199999999999999</v>
      </c>
      <c r="R108">
        <v>1</v>
      </c>
      <c r="S108">
        <v>0</v>
      </c>
      <c r="T108">
        <v>0</v>
      </c>
      <c r="V108">
        <v>0</v>
      </c>
      <c r="Y108" s="10">
        <v>44874</v>
      </c>
      <c r="Z108">
        <v>0.57287037037037036</v>
      </c>
      <c r="AB108">
        <v>1</v>
      </c>
      <c r="AD108">
        <v>5.3186623315555117</v>
      </c>
      <c r="AE108">
        <v>6.835648022545235</v>
      </c>
      <c r="AF108">
        <v>1.5169856909897232</v>
      </c>
      <c r="AG108">
        <v>0.47709732144355965</v>
      </c>
    </row>
    <row r="109" spans="1:62" x14ac:dyDescent="0.35">
      <c r="A109">
        <v>108</v>
      </c>
      <c r="B109">
        <v>32</v>
      </c>
      <c r="C109" t="s">
        <v>63</v>
      </c>
      <c r="D109" t="s">
        <v>27</v>
      </c>
      <c r="G109">
        <v>0.5</v>
      </c>
      <c r="H109">
        <v>0.5</v>
      </c>
      <c r="I109">
        <v>3871</v>
      </c>
      <c r="J109">
        <v>6864</v>
      </c>
      <c r="L109">
        <v>4519</v>
      </c>
      <c r="M109">
        <v>3.3849999999999998</v>
      </c>
      <c r="N109">
        <v>6.093</v>
      </c>
      <c r="O109">
        <v>2.7080000000000002</v>
      </c>
      <c r="Q109">
        <v>0.35699999999999998</v>
      </c>
      <c r="R109">
        <v>1</v>
      </c>
      <c r="S109">
        <v>0</v>
      </c>
      <c r="T109">
        <v>0</v>
      </c>
      <c r="V109">
        <v>0</v>
      </c>
      <c r="Y109" s="10">
        <v>44874</v>
      </c>
      <c r="Z109">
        <v>0.57986111111111105</v>
      </c>
      <c r="AB109">
        <v>1</v>
      </c>
      <c r="AD109">
        <v>3.9071182690223747</v>
      </c>
      <c r="AE109">
        <v>6.8162693966122339</v>
      </c>
      <c r="AF109">
        <v>2.9091511275898592</v>
      </c>
      <c r="AG109">
        <v>0.47190460521625893</v>
      </c>
      <c r="AK109">
        <v>0.70153295345342592</v>
      </c>
      <c r="AL109">
        <v>26.439039252073627</v>
      </c>
      <c r="AQ109">
        <v>0.52457472957764595</v>
      </c>
      <c r="AR109">
        <v>13.91054047670259</v>
      </c>
      <c r="AW109">
        <v>2.1479122848817673</v>
      </c>
      <c r="AX109">
        <v>5.7535842875275911</v>
      </c>
      <c r="BC109">
        <v>0.21599264718702818</v>
      </c>
      <c r="BD109">
        <v>16.951585958413961</v>
      </c>
      <c r="BG109">
        <v>3.89346131195571</v>
      </c>
      <c r="BH109">
        <v>6.8341946256002597</v>
      </c>
      <c r="BI109">
        <v>2.9407333136445502</v>
      </c>
      <c r="BJ109">
        <v>0.47139551539005298</v>
      </c>
    </row>
    <row r="110" spans="1:62" x14ac:dyDescent="0.35">
      <c r="A110">
        <v>109</v>
      </c>
      <c r="B110">
        <v>32</v>
      </c>
      <c r="C110" t="s">
        <v>63</v>
      </c>
      <c r="D110" t="s">
        <v>27</v>
      </c>
      <c r="G110">
        <v>0.5</v>
      </c>
      <c r="H110">
        <v>0.5</v>
      </c>
      <c r="I110">
        <v>3843</v>
      </c>
      <c r="J110">
        <v>6901</v>
      </c>
      <c r="L110">
        <v>4509</v>
      </c>
      <c r="M110">
        <v>3.363</v>
      </c>
      <c r="N110">
        <v>6.125</v>
      </c>
      <c r="O110">
        <v>2.762</v>
      </c>
      <c r="Q110">
        <v>0.35599999999999998</v>
      </c>
      <c r="R110">
        <v>1</v>
      </c>
      <c r="S110">
        <v>0</v>
      </c>
      <c r="T110">
        <v>0</v>
      </c>
      <c r="V110">
        <v>0</v>
      </c>
      <c r="Y110" s="10">
        <v>44874</v>
      </c>
      <c r="Z110">
        <v>0.58734953703703707</v>
      </c>
      <c r="AB110">
        <v>1</v>
      </c>
      <c r="AD110">
        <v>3.8798043548890453</v>
      </c>
      <c r="AE110">
        <v>6.8521198545882864</v>
      </c>
      <c r="AF110">
        <v>2.9723154996992411</v>
      </c>
      <c r="AG110">
        <v>0.47088642556384702</v>
      </c>
    </row>
    <row r="111" spans="1:62" x14ac:dyDescent="0.35">
      <c r="A111">
        <v>110</v>
      </c>
      <c r="B111">
        <v>3</v>
      </c>
      <c r="C111" t="s">
        <v>28</v>
      </c>
      <c r="D111" t="s">
        <v>27</v>
      </c>
      <c r="G111">
        <v>0.5</v>
      </c>
      <c r="H111">
        <v>0.5</v>
      </c>
      <c r="I111">
        <v>1273</v>
      </c>
      <c r="J111">
        <v>453</v>
      </c>
      <c r="L111">
        <v>181</v>
      </c>
      <c r="M111">
        <v>1.391</v>
      </c>
      <c r="N111">
        <v>0.66200000000000003</v>
      </c>
      <c r="O111">
        <v>0</v>
      </c>
      <c r="Q111">
        <v>0</v>
      </c>
      <c r="R111">
        <v>1</v>
      </c>
      <c r="S111">
        <v>0</v>
      </c>
      <c r="T111">
        <v>0</v>
      </c>
      <c r="V111">
        <v>0</v>
      </c>
      <c r="Y111" s="10">
        <v>44874</v>
      </c>
      <c r="Z111">
        <v>0.59936342592592595</v>
      </c>
      <c r="AB111">
        <v>1</v>
      </c>
      <c r="AD111">
        <v>1.3727772362227295</v>
      </c>
      <c r="AE111">
        <v>0.60445085378858876</v>
      </c>
      <c r="AF111">
        <v>-0.76832638243414075</v>
      </c>
      <c r="AG111">
        <v>3.0218271999973748E-2</v>
      </c>
    </row>
    <row r="112" spans="1:62" x14ac:dyDescent="0.35">
      <c r="A112">
        <v>111</v>
      </c>
      <c r="B112">
        <v>3</v>
      </c>
      <c r="C112" t="s">
        <v>28</v>
      </c>
      <c r="D112" t="s">
        <v>27</v>
      </c>
      <c r="G112">
        <v>0.5</v>
      </c>
      <c r="H112">
        <v>0.5</v>
      </c>
      <c r="I112">
        <v>209</v>
      </c>
      <c r="J112">
        <v>435</v>
      </c>
      <c r="L112">
        <v>223</v>
      </c>
      <c r="M112">
        <v>0.57499999999999996</v>
      </c>
      <c r="N112">
        <v>0.64700000000000002</v>
      </c>
      <c r="O112">
        <v>7.0999999999999994E-2</v>
      </c>
      <c r="Q112">
        <v>0</v>
      </c>
      <c r="R112">
        <v>1</v>
      </c>
      <c r="S112">
        <v>0</v>
      </c>
      <c r="T112">
        <v>0</v>
      </c>
      <c r="V112">
        <v>0</v>
      </c>
      <c r="Y112" s="10">
        <v>44874</v>
      </c>
      <c r="Z112">
        <v>0.60540509259259256</v>
      </c>
      <c r="AB112">
        <v>1</v>
      </c>
      <c r="AD112">
        <v>0.3348484991562079</v>
      </c>
      <c r="AE112">
        <v>0.5870100904488873</v>
      </c>
      <c r="AF112">
        <v>0.2521615912926794</v>
      </c>
      <c r="AG112">
        <v>3.4494626540103761E-2</v>
      </c>
      <c r="AK112">
        <v>4.7724238758841073</v>
      </c>
      <c r="AQ112">
        <v>1.1621487719934958</v>
      </c>
      <c r="AW112">
        <v>3.439717699082208</v>
      </c>
      <c r="BC112">
        <v>3.4804073094428944</v>
      </c>
      <c r="BG112">
        <v>0.32704452368954229</v>
      </c>
      <c r="BH112">
        <v>0.58361883091061206</v>
      </c>
      <c r="BI112">
        <v>0.25657430722106978</v>
      </c>
      <c r="BJ112">
        <v>3.5105534331550906E-2</v>
      </c>
    </row>
    <row r="113" spans="1:62" x14ac:dyDescent="0.35">
      <c r="A113">
        <v>112</v>
      </c>
      <c r="B113">
        <v>3</v>
      </c>
      <c r="C113" t="s">
        <v>28</v>
      </c>
      <c r="D113" t="s">
        <v>27</v>
      </c>
      <c r="G113">
        <v>0.5</v>
      </c>
      <c r="H113">
        <v>0.5</v>
      </c>
      <c r="I113">
        <v>193</v>
      </c>
      <c r="J113">
        <v>428</v>
      </c>
      <c r="L113">
        <v>235</v>
      </c>
      <c r="M113">
        <v>0.56299999999999994</v>
      </c>
      <c r="N113">
        <v>0.64100000000000001</v>
      </c>
      <c r="O113">
        <v>7.8E-2</v>
      </c>
      <c r="Q113">
        <v>0</v>
      </c>
      <c r="R113">
        <v>1</v>
      </c>
      <c r="S113">
        <v>0</v>
      </c>
      <c r="T113">
        <v>0</v>
      </c>
      <c r="V113">
        <v>0</v>
      </c>
      <c r="Y113" s="10">
        <v>44874</v>
      </c>
      <c r="Z113">
        <v>0.61184027777777772</v>
      </c>
      <c r="AB113">
        <v>1</v>
      </c>
      <c r="AD113">
        <v>0.31924054822287673</v>
      </c>
      <c r="AE113">
        <v>0.58022757137233683</v>
      </c>
      <c r="AF113">
        <v>0.2609870231494601</v>
      </c>
      <c r="AG113">
        <v>3.5716442122998043E-2</v>
      </c>
    </row>
    <row r="114" spans="1:62" x14ac:dyDescent="0.35">
      <c r="A114">
        <v>113</v>
      </c>
      <c r="B114">
        <v>1</v>
      </c>
      <c r="C114" t="s">
        <v>71</v>
      </c>
      <c r="D114" t="s">
        <v>27</v>
      </c>
      <c r="G114">
        <v>0.3</v>
      </c>
      <c r="H114">
        <v>0.3</v>
      </c>
      <c r="I114">
        <v>2935</v>
      </c>
      <c r="J114">
        <v>12115</v>
      </c>
      <c r="L114">
        <v>4677</v>
      </c>
      <c r="M114">
        <v>4.4450000000000003</v>
      </c>
      <c r="N114">
        <v>17.57</v>
      </c>
      <c r="O114">
        <v>13.125</v>
      </c>
      <c r="Q114">
        <v>0.622</v>
      </c>
      <c r="R114">
        <v>1</v>
      </c>
      <c r="S114">
        <v>0</v>
      </c>
      <c r="T114">
        <v>0</v>
      </c>
      <c r="V114">
        <v>0</v>
      </c>
      <c r="Y114" s="10">
        <v>44874</v>
      </c>
      <c r="Z114">
        <v>0.62432870370370364</v>
      </c>
      <c r="AB114">
        <v>1</v>
      </c>
      <c r="AD114">
        <v>4.9900885657041707</v>
      </c>
      <c r="AE114">
        <v>19.840212725536315</v>
      </c>
      <c r="AF114">
        <v>14.850124159832145</v>
      </c>
      <c r="AG114">
        <v>0.81331973954061187</v>
      </c>
    </row>
    <row r="115" spans="1:62" x14ac:dyDescent="0.35">
      <c r="A115">
        <v>114</v>
      </c>
      <c r="B115">
        <v>1</v>
      </c>
      <c r="C115" t="s">
        <v>71</v>
      </c>
      <c r="D115" t="s">
        <v>27</v>
      </c>
      <c r="G115">
        <v>0.3</v>
      </c>
      <c r="H115">
        <v>0.3</v>
      </c>
      <c r="I115">
        <v>4847</v>
      </c>
      <c r="J115">
        <v>12307</v>
      </c>
      <c r="L115">
        <v>4768</v>
      </c>
      <c r="M115">
        <v>6.8890000000000002</v>
      </c>
      <c r="N115">
        <v>17.841000000000001</v>
      </c>
      <c r="O115">
        <v>10.952999999999999</v>
      </c>
      <c r="Q115">
        <v>0.63800000000000001</v>
      </c>
      <c r="R115">
        <v>1</v>
      </c>
      <c r="S115">
        <v>0</v>
      </c>
      <c r="T115">
        <v>0</v>
      </c>
      <c r="V115">
        <v>0</v>
      </c>
      <c r="Y115" s="10">
        <v>44874</v>
      </c>
      <c r="Z115">
        <v>0.63148148148148142</v>
      </c>
      <c r="AB115">
        <v>1</v>
      </c>
      <c r="AD115">
        <v>8.0986721265926267</v>
      </c>
      <c r="AE115">
        <v>20.15027074046434</v>
      </c>
      <c r="AF115">
        <v>12.051598613871713</v>
      </c>
      <c r="AG115">
        <v>0.82876213093552564</v>
      </c>
      <c r="AI115">
        <v>90.581289736603082</v>
      </c>
      <c r="AK115">
        <v>5.4484106322671</v>
      </c>
      <c r="AO115">
        <v>96.481939051653143</v>
      </c>
      <c r="AQ115">
        <v>0.1122619518468435</v>
      </c>
      <c r="AU115">
        <v>100.96638365431076</v>
      </c>
      <c r="AW115">
        <v>4.0311069409341096</v>
      </c>
      <c r="BA115">
        <v>99.277184160905094</v>
      </c>
      <c r="BC115">
        <v>1.2154204559557211</v>
      </c>
      <c r="BG115">
        <v>8.3254751635925945</v>
      </c>
      <c r="BH115">
        <v>20.138966542003423</v>
      </c>
      <c r="BI115">
        <v>11.813491378410827</v>
      </c>
      <c r="BJ115">
        <v>0.8237560809778337</v>
      </c>
    </row>
    <row r="116" spans="1:62" x14ac:dyDescent="0.35">
      <c r="A116">
        <v>115</v>
      </c>
      <c r="B116">
        <v>1</v>
      </c>
      <c r="C116" t="s">
        <v>71</v>
      </c>
      <c r="D116" t="s">
        <v>27</v>
      </c>
      <c r="G116">
        <v>0.3</v>
      </c>
      <c r="H116">
        <v>0.3</v>
      </c>
      <c r="I116">
        <v>5126</v>
      </c>
      <c r="J116">
        <v>12293</v>
      </c>
      <c r="L116">
        <v>4709</v>
      </c>
      <c r="M116">
        <v>7.2460000000000004</v>
      </c>
      <c r="N116">
        <v>17.821000000000002</v>
      </c>
      <c r="O116">
        <v>10.574999999999999</v>
      </c>
      <c r="Q116">
        <v>0.627</v>
      </c>
      <c r="R116">
        <v>1</v>
      </c>
      <c r="S116">
        <v>0</v>
      </c>
      <c r="T116">
        <v>0</v>
      </c>
      <c r="V116">
        <v>0</v>
      </c>
      <c r="Y116" s="10">
        <v>44874</v>
      </c>
      <c r="Z116">
        <v>0.63906249999999998</v>
      </c>
      <c r="AB116">
        <v>1</v>
      </c>
      <c r="AD116">
        <v>8.5522782005925624</v>
      </c>
      <c r="AE116">
        <v>20.127662343542504</v>
      </c>
      <c r="AF116">
        <v>11.575384142949941</v>
      </c>
      <c r="AG116">
        <v>0.81875003102014188</v>
      </c>
    </row>
    <row r="117" spans="1:62" x14ac:dyDescent="0.35">
      <c r="A117">
        <v>116</v>
      </c>
      <c r="B117">
        <v>6</v>
      </c>
      <c r="R117">
        <v>1</v>
      </c>
    </row>
    <row r="118" spans="1:62" x14ac:dyDescent="0.35">
      <c r="A118">
        <v>1</v>
      </c>
      <c r="B118">
        <v>1</v>
      </c>
      <c r="C118" t="s">
        <v>26</v>
      </c>
      <c r="D118" t="s">
        <v>27</v>
      </c>
      <c r="G118">
        <v>0.3</v>
      </c>
      <c r="H118">
        <v>0.3</v>
      </c>
      <c r="I118">
        <v>5714</v>
      </c>
      <c r="J118">
        <v>12557</v>
      </c>
      <c r="L118">
        <v>4798</v>
      </c>
      <c r="M118">
        <v>7.9980000000000002</v>
      </c>
      <c r="N118">
        <v>18.195</v>
      </c>
      <c r="O118">
        <v>10.196999999999999</v>
      </c>
      <c r="Q118">
        <v>0.64300000000000002</v>
      </c>
      <c r="R118">
        <v>1</v>
      </c>
      <c r="S118">
        <v>0</v>
      </c>
      <c r="T118">
        <v>0</v>
      </c>
      <c r="V118">
        <v>0</v>
      </c>
      <c r="Y118" s="10">
        <v>44874</v>
      </c>
      <c r="Z118">
        <v>0.66342592592592597</v>
      </c>
      <c r="AB118">
        <v>1</v>
      </c>
      <c r="AD118">
        <v>9.6918002259799447</v>
      </c>
      <c r="AE118">
        <v>20.799800884985263</v>
      </c>
      <c r="AF118">
        <v>11.108000659005318</v>
      </c>
      <c r="AG118">
        <v>0.84280244083849976</v>
      </c>
    </row>
    <row r="119" spans="1:62" x14ac:dyDescent="0.35">
      <c r="A119">
        <v>2</v>
      </c>
      <c r="B119">
        <v>1</v>
      </c>
      <c r="C119" t="s">
        <v>26</v>
      </c>
      <c r="D119" t="s">
        <v>27</v>
      </c>
      <c r="G119">
        <v>0.3</v>
      </c>
      <c r="H119">
        <v>0.3</v>
      </c>
      <c r="I119">
        <v>5799</v>
      </c>
      <c r="J119">
        <v>12605</v>
      </c>
      <c r="L119">
        <v>4773</v>
      </c>
      <c r="M119">
        <v>8.1059999999999999</v>
      </c>
      <c r="N119">
        <v>18.262</v>
      </c>
      <c r="O119">
        <v>10.156000000000001</v>
      </c>
      <c r="Q119">
        <v>0.63900000000000001</v>
      </c>
      <c r="R119">
        <v>1</v>
      </c>
      <c r="S119">
        <v>0</v>
      </c>
      <c r="T119">
        <v>0</v>
      </c>
      <c r="V119">
        <v>0</v>
      </c>
      <c r="Y119" s="10">
        <v>44874</v>
      </c>
      <c r="Z119">
        <v>0.67048611111111101</v>
      </c>
      <c r="AB119">
        <v>1</v>
      </c>
      <c r="AD119">
        <v>9.8325825789121097</v>
      </c>
      <c r="AE119">
        <v>20.878647711477836</v>
      </c>
      <c r="AF119">
        <v>11.046065132565726</v>
      </c>
      <c r="AG119">
        <v>0.83850239262445214</v>
      </c>
      <c r="AK119">
        <v>0.35436416460568143</v>
      </c>
      <c r="AQ119">
        <v>0.47317101032775039</v>
      </c>
      <c r="AW119">
        <v>0.57904474192642719</v>
      </c>
      <c r="BC119">
        <v>0.12315373943778943</v>
      </c>
      <c r="BG119">
        <v>9.8151918176675483</v>
      </c>
      <c r="BH119">
        <v>20.829368444919979</v>
      </c>
      <c r="BI119">
        <v>11.014176627252429</v>
      </c>
      <c r="BJ119">
        <v>0.83798638683876636</v>
      </c>
    </row>
    <row r="120" spans="1:62" x14ac:dyDescent="0.35">
      <c r="A120">
        <v>3</v>
      </c>
      <c r="B120">
        <v>1</v>
      </c>
      <c r="C120" t="s">
        <v>26</v>
      </c>
      <c r="D120" t="s">
        <v>27</v>
      </c>
      <c r="G120">
        <v>0.3</v>
      </c>
      <c r="H120">
        <v>0.3</v>
      </c>
      <c r="I120">
        <v>5778</v>
      </c>
      <c r="J120">
        <v>12545</v>
      </c>
      <c r="L120">
        <v>4767</v>
      </c>
      <c r="M120">
        <v>8.08</v>
      </c>
      <c r="N120">
        <v>18.178000000000001</v>
      </c>
      <c r="O120">
        <v>10.098000000000001</v>
      </c>
      <c r="Q120">
        <v>0.63800000000000001</v>
      </c>
      <c r="R120">
        <v>1</v>
      </c>
      <c r="S120">
        <v>0</v>
      </c>
      <c r="T120">
        <v>0</v>
      </c>
      <c r="V120">
        <v>0</v>
      </c>
      <c r="Y120" s="10">
        <v>44874</v>
      </c>
      <c r="Z120">
        <v>0.67796296296296299</v>
      </c>
      <c r="AB120">
        <v>1</v>
      </c>
      <c r="AD120">
        <v>9.7978010564229869</v>
      </c>
      <c r="AE120">
        <v>20.780089178362118</v>
      </c>
      <c r="AF120">
        <v>10.982288121939131</v>
      </c>
      <c r="AG120">
        <v>0.83747038105308058</v>
      </c>
    </row>
    <row r="121" spans="1:62" x14ac:dyDescent="0.35">
      <c r="A121">
        <v>4</v>
      </c>
      <c r="B121">
        <v>3</v>
      </c>
      <c r="C121" t="s">
        <v>85</v>
      </c>
      <c r="D121" t="s">
        <v>27</v>
      </c>
      <c r="G121">
        <v>0.5</v>
      </c>
      <c r="H121">
        <v>0.5</v>
      </c>
      <c r="I121">
        <v>3282</v>
      </c>
      <c r="J121">
        <v>1128</v>
      </c>
      <c r="L121">
        <v>432</v>
      </c>
      <c r="M121">
        <v>2.9329999999999998</v>
      </c>
      <c r="N121">
        <v>1.234</v>
      </c>
      <c r="O121">
        <v>0</v>
      </c>
      <c r="Q121">
        <v>0</v>
      </c>
      <c r="R121">
        <v>1</v>
      </c>
      <c r="S121">
        <v>0</v>
      </c>
      <c r="T121">
        <v>0</v>
      </c>
      <c r="V121">
        <v>0</v>
      </c>
      <c r="Y121" s="10">
        <v>44874</v>
      </c>
      <c r="Z121">
        <v>0.69032407407407403</v>
      </c>
      <c r="AB121">
        <v>1</v>
      </c>
      <c r="AD121">
        <v>3.3982612014866103</v>
      </c>
      <c r="AE121">
        <v>1.2156257811956661</v>
      </c>
      <c r="AF121">
        <v>-2.1826354202909442</v>
      </c>
      <c r="AG121">
        <v>5.510521244231599E-2</v>
      </c>
    </row>
    <row r="122" spans="1:62" x14ac:dyDescent="0.35">
      <c r="A122">
        <v>5</v>
      </c>
      <c r="B122">
        <v>3</v>
      </c>
      <c r="C122" t="s">
        <v>85</v>
      </c>
      <c r="D122" t="s">
        <v>27</v>
      </c>
      <c r="G122">
        <v>0.5</v>
      </c>
      <c r="H122">
        <v>0.5</v>
      </c>
      <c r="I122">
        <v>562</v>
      </c>
      <c r="J122">
        <v>1123</v>
      </c>
      <c r="L122">
        <v>452</v>
      </c>
      <c r="M122">
        <v>0.84599999999999997</v>
      </c>
      <c r="N122">
        <v>1.23</v>
      </c>
      <c r="O122">
        <v>0.38400000000000001</v>
      </c>
      <c r="Q122">
        <v>0</v>
      </c>
      <c r="R122">
        <v>1</v>
      </c>
      <c r="S122">
        <v>0</v>
      </c>
      <c r="T122">
        <v>0</v>
      </c>
      <c r="V122">
        <v>0</v>
      </c>
      <c r="Y122" s="10">
        <v>44874</v>
      </c>
      <c r="Z122">
        <v>0.69670138888888899</v>
      </c>
      <c r="AB122">
        <v>1</v>
      </c>
      <c r="AD122">
        <v>0.69524002518904082</v>
      </c>
      <c r="AE122">
        <v>1.2106978545398799</v>
      </c>
      <c r="AF122">
        <v>0.51545782935083906</v>
      </c>
      <c r="AG122">
        <v>5.7169235585058931E-2</v>
      </c>
      <c r="AK122">
        <v>13.912094334773839</v>
      </c>
      <c r="AQ122">
        <v>4.5349492868190584</v>
      </c>
      <c r="AW122">
        <v>24.901416139799704</v>
      </c>
      <c r="BC122">
        <v>8.3050837957030819</v>
      </c>
      <c r="BG122">
        <v>0.65002404595318075</v>
      </c>
      <c r="BH122">
        <v>1.2387870364778597</v>
      </c>
      <c r="BI122">
        <v>0.58876299052467895</v>
      </c>
      <c r="BJ122">
        <v>5.9646063356350462E-2</v>
      </c>
    </row>
    <row r="123" spans="1:62" x14ac:dyDescent="0.35">
      <c r="A123">
        <v>6</v>
      </c>
      <c r="B123">
        <v>3</v>
      </c>
      <c r="C123" t="s">
        <v>85</v>
      </c>
      <c r="D123" t="s">
        <v>27</v>
      </c>
      <c r="G123">
        <v>0.5</v>
      </c>
      <c r="H123">
        <v>0.5</v>
      </c>
      <c r="I123">
        <v>471</v>
      </c>
      <c r="J123">
        <v>1180</v>
      </c>
      <c r="L123">
        <v>500</v>
      </c>
      <c r="M123">
        <v>0.77600000000000002</v>
      </c>
      <c r="N123">
        <v>1.278</v>
      </c>
      <c r="O123">
        <v>0.502</v>
      </c>
      <c r="Q123">
        <v>0</v>
      </c>
      <c r="R123">
        <v>1</v>
      </c>
      <c r="S123">
        <v>0</v>
      </c>
      <c r="T123">
        <v>0</v>
      </c>
      <c r="V123">
        <v>0</v>
      </c>
      <c r="Y123" s="10">
        <v>44874</v>
      </c>
      <c r="Z123">
        <v>0.70354166666666673</v>
      </c>
      <c r="AB123">
        <v>1</v>
      </c>
      <c r="AD123">
        <v>0.60480806671732068</v>
      </c>
      <c r="AE123">
        <v>1.2668762184158395</v>
      </c>
      <c r="AF123">
        <v>0.66206815169851885</v>
      </c>
      <c r="AG123">
        <v>6.2122891127641987E-2</v>
      </c>
    </row>
    <row r="124" spans="1:62" x14ac:dyDescent="0.35">
      <c r="A124">
        <v>7</v>
      </c>
      <c r="B124">
        <v>3</v>
      </c>
      <c r="D124" t="s">
        <v>87</v>
      </c>
      <c r="Y124" s="10">
        <v>44874</v>
      </c>
      <c r="Z124">
        <v>0.70731481481481484</v>
      </c>
      <c r="AB124">
        <v>1</v>
      </c>
    </row>
    <row r="125" spans="1:62" x14ac:dyDescent="0.35">
      <c r="A125">
        <v>8</v>
      </c>
      <c r="B125">
        <v>3</v>
      </c>
      <c r="C125" t="s">
        <v>86</v>
      </c>
      <c r="D125" t="s">
        <v>27</v>
      </c>
      <c r="G125">
        <v>0.5</v>
      </c>
      <c r="H125">
        <v>0.5</v>
      </c>
      <c r="I125">
        <v>68</v>
      </c>
      <c r="J125">
        <v>207</v>
      </c>
      <c r="L125">
        <v>137</v>
      </c>
      <c r="M125">
        <v>0.46700000000000003</v>
      </c>
      <c r="N125">
        <v>0.45300000000000001</v>
      </c>
      <c r="O125">
        <v>0</v>
      </c>
      <c r="Q125">
        <v>0</v>
      </c>
      <c r="R125">
        <v>1</v>
      </c>
      <c r="S125">
        <v>0</v>
      </c>
      <c r="T125">
        <v>0</v>
      </c>
      <c r="V125">
        <v>0</v>
      </c>
      <c r="Y125" s="10">
        <v>44874</v>
      </c>
      <c r="Z125">
        <v>0.71797453703703706</v>
      </c>
      <c r="AB125">
        <v>1</v>
      </c>
      <c r="AD125">
        <v>0.20432367919970279</v>
      </c>
      <c r="AE125">
        <v>0.30790169119989663</v>
      </c>
      <c r="AF125">
        <v>0.10357801200019384</v>
      </c>
      <c r="AG125">
        <v>2.4660871086857619E-2</v>
      </c>
    </row>
    <row r="126" spans="1:62" x14ac:dyDescent="0.35">
      <c r="A126">
        <v>9</v>
      </c>
      <c r="B126">
        <v>3</v>
      </c>
      <c r="C126" t="s">
        <v>86</v>
      </c>
      <c r="D126" t="s">
        <v>27</v>
      </c>
      <c r="G126">
        <v>0.5</v>
      </c>
      <c r="H126">
        <v>0.5</v>
      </c>
      <c r="I126">
        <v>90</v>
      </c>
      <c r="J126">
        <v>191</v>
      </c>
      <c r="L126">
        <v>130</v>
      </c>
      <c r="M126">
        <v>0.48399999999999999</v>
      </c>
      <c r="N126">
        <v>0.44</v>
      </c>
      <c r="O126">
        <v>0</v>
      </c>
      <c r="Q126">
        <v>0</v>
      </c>
      <c r="R126">
        <v>1</v>
      </c>
      <c r="S126">
        <v>0</v>
      </c>
      <c r="T126">
        <v>0</v>
      </c>
      <c r="V126">
        <v>0</v>
      </c>
      <c r="Y126" s="10">
        <v>44874</v>
      </c>
      <c r="Z126">
        <v>0.72354166666666664</v>
      </c>
      <c r="AB126">
        <v>1</v>
      </c>
      <c r="AD126">
        <v>0.22618635047858021</v>
      </c>
      <c r="AE126">
        <v>0.29213232590138161</v>
      </c>
      <c r="AF126">
        <v>6.5945975422801395E-2</v>
      </c>
      <c r="AG126">
        <v>2.3938462986897589E-2</v>
      </c>
      <c r="AK126">
        <v>6.3461232849764242</v>
      </c>
      <c r="AQ126">
        <v>8.0931055611224547</v>
      </c>
      <c r="AW126">
        <v>45.237378368643419</v>
      </c>
      <c r="BC126">
        <v>2.1325667485919233</v>
      </c>
      <c r="BG126">
        <v>0.21923004598075557</v>
      </c>
      <c r="BH126">
        <v>0.30445214254084646</v>
      </c>
      <c r="BI126">
        <v>8.5222096560090874E-2</v>
      </c>
      <c r="BJ126">
        <v>2.4196465879740454E-2</v>
      </c>
    </row>
    <row r="127" spans="1:62" x14ac:dyDescent="0.35">
      <c r="A127">
        <v>10</v>
      </c>
      <c r="B127">
        <v>3</v>
      </c>
      <c r="C127" t="s">
        <v>86</v>
      </c>
      <c r="D127" t="s">
        <v>27</v>
      </c>
      <c r="G127">
        <v>0.5</v>
      </c>
      <c r="H127">
        <v>0.5</v>
      </c>
      <c r="I127">
        <v>76</v>
      </c>
      <c r="J127">
        <v>216</v>
      </c>
      <c r="L127">
        <v>135</v>
      </c>
      <c r="M127">
        <v>0.47399999999999998</v>
      </c>
      <c r="N127">
        <v>0.46100000000000002</v>
      </c>
      <c r="O127">
        <v>0</v>
      </c>
      <c r="Q127">
        <v>0</v>
      </c>
      <c r="R127">
        <v>1</v>
      </c>
      <c r="S127">
        <v>0</v>
      </c>
      <c r="T127">
        <v>0</v>
      </c>
      <c r="V127">
        <v>0</v>
      </c>
      <c r="Y127" s="10">
        <v>44874</v>
      </c>
      <c r="Z127">
        <v>0.72964120370370367</v>
      </c>
      <c r="AB127">
        <v>1</v>
      </c>
      <c r="AD127">
        <v>0.21227374148293096</v>
      </c>
      <c r="AE127">
        <v>0.31677195918031131</v>
      </c>
      <c r="AF127">
        <v>0.10449821769738035</v>
      </c>
      <c r="AG127">
        <v>2.4454468772583324E-2</v>
      </c>
    </row>
    <row r="128" spans="1:62" x14ac:dyDescent="0.35">
      <c r="A128">
        <v>11</v>
      </c>
      <c r="B128">
        <v>4</v>
      </c>
      <c r="C128" t="s">
        <v>61</v>
      </c>
      <c r="D128" t="s">
        <v>27</v>
      </c>
      <c r="G128">
        <v>0.2</v>
      </c>
      <c r="H128">
        <v>0.2</v>
      </c>
      <c r="I128">
        <v>420</v>
      </c>
      <c r="J128">
        <v>2186</v>
      </c>
      <c r="L128">
        <v>1081</v>
      </c>
      <c r="M128">
        <v>1.8420000000000001</v>
      </c>
      <c r="N128">
        <v>5.3259999999999996</v>
      </c>
      <c r="O128">
        <v>3.4830000000000001</v>
      </c>
      <c r="Q128">
        <v>0</v>
      </c>
      <c r="R128">
        <v>1</v>
      </c>
      <c r="S128">
        <v>0</v>
      </c>
      <c r="T128">
        <v>0</v>
      </c>
      <c r="V128">
        <v>0</v>
      </c>
      <c r="Y128" s="10">
        <v>44874</v>
      </c>
      <c r="Z128">
        <v>0.74083333333333334</v>
      </c>
      <c r="AB128">
        <v>1</v>
      </c>
      <c r="AD128">
        <v>1.3853160491543528</v>
      </c>
      <c r="AE128">
        <v>5.6459376538999235</v>
      </c>
      <c r="AF128">
        <v>4.2606216047455705</v>
      </c>
      <c r="AG128">
        <v>0.30520690856081101</v>
      </c>
    </row>
    <row r="129" spans="1:62" x14ac:dyDescent="0.35">
      <c r="A129">
        <v>12</v>
      </c>
      <c r="B129">
        <v>4</v>
      </c>
      <c r="C129" t="s">
        <v>61</v>
      </c>
      <c r="D129" t="s">
        <v>27</v>
      </c>
      <c r="G129">
        <v>0.2</v>
      </c>
      <c r="H129">
        <v>0.2</v>
      </c>
      <c r="I129">
        <v>1059</v>
      </c>
      <c r="J129">
        <v>2274</v>
      </c>
      <c r="L129">
        <v>1127</v>
      </c>
      <c r="M129">
        <v>3.069</v>
      </c>
      <c r="N129">
        <v>5.5129999999999999</v>
      </c>
      <c r="O129">
        <v>2.444</v>
      </c>
      <c r="Q129">
        <v>5.0000000000000001E-3</v>
      </c>
      <c r="R129">
        <v>1</v>
      </c>
      <c r="S129">
        <v>0</v>
      </c>
      <c r="T129">
        <v>0</v>
      </c>
      <c r="V129">
        <v>0</v>
      </c>
      <c r="Y129" s="10">
        <v>44874</v>
      </c>
      <c r="Z129">
        <v>0.7471875</v>
      </c>
      <c r="AB129">
        <v>1</v>
      </c>
      <c r="AD129">
        <v>2.9728441113364732</v>
      </c>
      <c r="AE129">
        <v>5.8627664267545052</v>
      </c>
      <c r="AF129">
        <v>2.889922315418032</v>
      </c>
      <c r="AG129">
        <v>0.31707504163158295</v>
      </c>
      <c r="AJ129">
        <v>1.4020751814859771</v>
      </c>
      <c r="AK129">
        <v>1.0078891490187829</v>
      </c>
      <c r="AP129">
        <v>3.0058821913936975</v>
      </c>
      <c r="AQ129">
        <v>1.481854749281873</v>
      </c>
      <c r="AV129">
        <v>4.6096892013014035</v>
      </c>
      <c r="AW129">
        <v>1.9717580133557289</v>
      </c>
      <c r="BB129">
        <v>4.315665115365686</v>
      </c>
      <c r="BC129">
        <v>2.6381760150281117</v>
      </c>
      <c r="BG129">
        <v>2.9579377445554207</v>
      </c>
      <c r="BH129">
        <v>5.8196470685163781</v>
      </c>
      <c r="BI129">
        <v>2.8617093239609579</v>
      </c>
      <c r="BJ129">
        <v>0.31294699534609705</v>
      </c>
    </row>
    <row r="130" spans="1:62" x14ac:dyDescent="0.35">
      <c r="A130">
        <v>13</v>
      </c>
      <c r="B130">
        <v>4</v>
      </c>
      <c r="C130" t="s">
        <v>61</v>
      </c>
      <c r="D130" t="s">
        <v>27</v>
      </c>
      <c r="G130">
        <v>0.2</v>
      </c>
      <c r="H130">
        <v>0.2</v>
      </c>
      <c r="I130">
        <v>1047</v>
      </c>
      <c r="J130">
        <v>2239</v>
      </c>
      <c r="L130">
        <v>1095</v>
      </c>
      <c r="M130">
        <v>3.0459999999999998</v>
      </c>
      <c r="N130">
        <v>5.4390000000000001</v>
      </c>
      <c r="O130">
        <v>2.3929999999999998</v>
      </c>
      <c r="Q130">
        <v>0</v>
      </c>
      <c r="R130">
        <v>1</v>
      </c>
      <c r="S130">
        <v>0</v>
      </c>
      <c r="T130">
        <v>0</v>
      </c>
      <c r="V130">
        <v>0</v>
      </c>
      <c r="Y130" s="10">
        <v>44874</v>
      </c>
      <c r="Z130">
        <v>0.75398148148148147</v>
      </c>
      <c r="AB130">
        <v>1</v>
      </c>
      <c r="AD130">
        <v>2.9430313777743682</v>
      </c>
      <c r="AE130">
        <v>5.776527710278252</v>
      </c>
      <c r="AF130">
        <v>2.8334963325038838</v>
      </c>
      <c r="AG130">
        <v>0.30881894906061108</v>
      </c>
    </row>
    <row r="131" spans="1:62" x14ac:dyDescent="0.35">
      <c r="A131">
        <v>14</v>
      </c>
      <c r="B131">
        <v>5</v>
      </c>
      <c r="C131" t="s">
        <v>61</v>
      </c>
      <c r="D131" t="s">
        <v>27</v>
      </c>
      <c r="G131">
        <v>0.6</v>
      </c>
      <c r="H131">
        <v>0.6</v>
      </c>
      <c r="I131">
        <v>3772</v>
      </c>
      <c r="J131">
        <v>7880</v>
      </c>
      <c r="L131">
        <v>3735</v>
      </c>
      <c r="M131">
        <v>2.7570000000000001</v>
      </c>
      <c r="N131">
        <v>5.7949999999999999</v>
      </c>
      <c r="O131">
        <v>3.0379999999999998</v>
      </c>
      <c r="Q131">
        <v>0.22900000000000001</v>
      </c>
      <c r="R131">
        <v>1</v>
      </c>
      <c r="S131">
        <v>0</v>
      </c>
      <c r="T131">
        <v>0</v>
      </c>
      <c r="V131">
        <v>0</v>
      </c>
      <c r="Y131" s="10">
        <v>44874</v>
      </c>
      <c r="Z131">
        <v>0.76722222222222225</v>
      </c>
      <c r="AB131">
        <v>1</v>
      </c>
      <c r="AD131">
        <v>3.237668763611945</v>
      </c>
      <c r="AE131">
        <v>6.5585816143074949</v>
      </c>
      <c r="AF131">
        <v>3.3209128506955499</v>
      </c>
      <c r="AG131">
        <v>0.32998219538859386</v>
      </c>
    </row>
    <row r="132" spans="1:62" x14ac:dyDescent="0.35">
      <c r="A132">
        <v>15</v>
      </c>
      <c r="B132">
        <v>5</v>
      </c>
      <c r="C132" t="s">
        <v>61</v>
      </c>
      <c r="D132" t="s">
        <v>27</v>
      </c>
      <c r="G132">
        <v>0.6</v>
      </c>
      <c r="H132">
        <v>0.6</v>
      </c>
      <c r="I132">
        <v>3737</v>
      </c>
      <c r="J132">
        <v>7917</v>
      </c>
      <c r="L132">
        <v>3731</v>
      </c>
      <c r="M132">
        <v>2.7349999999999999</v>
      </c>
      <c r="N132">
        <v>5.8209999999999997</v>
      </c>
      <c r="O132">
        <v>3.0859999999999999</v>
      </c>
      <c r="Q132">
        <v>0.22800000000000001</v>
      </c>
      <c r="R132">
        <v>1</v>
      </c>
      <c r="S132">
        <v>0</v>
      </c>
      <c r="T132">
        <v>0</v>
      </c>
      <c r="V132">
        <v>0</v>
      </c>
      <c r="Y132" s="10">
        <v>44874</v>
      </c>
      <c r="Z132">
        <v>0.77443287037037034</v>
      </c>
      <c r="AB132">
        <v>1</v>
      </c>
      <c r="AD132">
        <v>3.208684161537676</v>
      </c>
      <c r="AE132">
        <v>6.5889704953515071</v>
      </c>
      <c r="AF132">
        <v>3.3802863338138311</v>
      </c>
      <c r="AG132">
        <v>0.32963819153147</v>
      </c>
      <c r="AJ132">
        <v>6.7076992715716584</v>
      </c>
      <c r="AK132">
        <v>0.46564483733942269</v>
      </c>
      <c r="AP132">
        <v>9.1796510628194383</v>
      </c>
      <c r="AQ132">
        <v>1.1660118960069712</v>
      </c>
      <c r="AV132">
        <v>11.651602854067205</v>
      </c>
      <c r="AW132">
        <v>1.8353668856858278</v>
      </c>
      <c r="BB132">
        <v>9.6930617545479283</v>
      </c>
      <c r="BC132">
        <v>0.33973966927039473</v>
      </c>
      <c r="BG132">
        <v>3.2012309781471497</v>
      </c>
      <c r="BH132">
        <v>6.5507790637691663</v>
      </c>
      <c r="BI132">
        <v>3.3495480856220161</v>
      </c>
      <c r="BJ132">
        <v>0.32907918526364377</v>
      </c>
    </row>
    <row r="133" spans="1:62" x14ac:dyDescent="0.35">
      <c r="A133">
        <v>16</v>
      </c>
      <c r="B133">
        <v>5</v>
      </c>
      <c r="C133" t="s">
        <v>61</v>
      </c>
      <c r="D133" t="s">
        <v>27</v>
      </c>
      <c r="G133">
        <v>0.6</v>
      </c>
      <c r="H133">
        <v>0.6</v>
      </c>
      <c r="I133">
        <v>3719</v>
      </c>
      <c r="J133">
        <v>7824</v>
      </c>
      <c r="L133">
        <v>3718</v>
      </c>
      <c r="M133">
        <v>2.7229999999999999</v>
      </c>
      <c r="N133">
        <v>5.7560000000000002</v>
      </c>
      <c r="O133">
        <v>3.032</v>
      </c>
      <c r="Q133">
        <v>0.22700000000000001</v>
      </c>
      <c r="R133">
        <v>1</v>
      </c>
      <c r="S133">
        <v>0</v>
      </c>
      <c r="T133">
        <v>0</v>
      </c>
      <c r="V133">
        <v>0</v>
      </c>
      <c r="Y133" s="10">
        <v>44874</v>
      </c>
      <c r="Z133">
        <v>0.78211805555555547</v>
      </c>
      <c r="AB133">
        <v>1</v>
      </c>
      <c r="AD133">
        <v>3.1937777947566235</v>
      </c>
      <c r="AE133">
        <v>6.5125876321868246</v>
      </c>
      <c r="AF133">
        <v>3.3188098374302011</v>
      </c>
      <c r="AG133">
        <v>0.32852017899581759</v>
      </c>
    </row>
    <row r="134" spans="1:62" x14ac:dyDescent="0.35">
      <c r="A134">
        <v>17</v>
      </c>
      <c r="B134">
        <v>6</v>
      </c>
      <c r="C134" t="s">
        <v>65</v>
      </c>
      <c r="D134" t="s">
        <v>27</v>
      </c>
      <c r="G134">
        <v>0.33300000000000002</v>
      </c>
      <c r="H134">
        <v>0.33300000000000002</v>
      </c>
      <c r="I134">
        <v>4311</v>
      </c>
      <c r="J134">
        <v>11613</v>
      </c>
      <c r="L134">
        <v>5503</v>
      </c>
      <c r="M134">
        <v>5.5890000000000004</v>
      </c>
      <c r="N134">
        <v>15.191000000000001</v>
      </c>
      <c r="O134">
        <v>9.6010000000000009</v>
      </c>
      <c r="Q134">
        <v>0.69</v>
      </c>
      <c r="R134">
        <v>1</v>
      </c>
      <c r="S134">
        <v>0</v>
      </c>
      <c r="T134">
        <v>0</v>
      </c>
      <c r="V134">
        <v>0</v>
      </c>
      <c r="Y134" s="10">
        <v>44874</v>
      </c>
      <c r="Z134">
        <v>0.79546296296296293</v>
      </c>
      <c r="AB134">
        <v>1</v>
      </c>
      <c r="AD134">
        <v>6.6378948388390846</v>
      </c>
      <c r="AE134">
        <v>17.341573541109266</v>
      </c>
      <c r="AF134">
        <v>10.703678702270182</v>
      </c>
      <c r="AG134">
        <v>0.8685259463735564</v>
      </c>
    </row>
    <row r="135" spans="1:62" x14ac:dyDescent="0.35">
      <c r="A135">
        <v>18</v>
      </c>
      <c r="B135">
        <v>6</v>
      </c>
      <c r="C135" t="s">
        <v>65</v>
      </c>
      <c r="D135" t="s">
        <v>27</v>
      </c>
      <c r="G135">
        <v>0.33300000000000002</v>
      </c>
      <c r="H135">
        <v>0.33300000000000002</v>
      </c>
      <c r="I135">
        <v>5484</v>
      </c>
      <c r="J135">
        <v>11665</v>
      </c>
      <c r="L135">
        <v>5554</v>
      </c>
      <c r="M135">
        <v>6.9409999999999998</v>
      </c>
      <c r="N135">
        <v>15.257</v>
      </c>
      <c r="O135">
        <v>8.3160000000000007</v>
      </c>
      <c r="Q135">
        <v>0.69799999999999995</v>
      </c>
      <c r="R135">
        <v>1</v>
      </c>
      <c r="S135">
        <v>0</v>
      </c>
      <c r="T135">
        <v>0</v>
      </c>
      <c r="V135">
        <v>0</v>
      </c>
      <c r="Y135" s="10">
        <v>44874</v>
      </c>
      <c r="Z135">
        <v>0.80263888888888879</v>
      </c>
      <c r="AB135">
        <v>1</v>
      </c>
      <c r="AD135">
        <v>8.388161929347083</v>
      </c>
      <c r="AE135">
        <v>17.418526149547965</v>
      </c>
      <c r="AF135">
        <v>9.030364220200882</v>
      </c>
      <c r="AG135">
        <v>0.87642873768586027</v>
      </c>
      <c r="AJ135">
        <v>6.0023987546792448</v>
      </c>
      <c r="AK135">
        <v>1.69323901846438</v>
      </c>
      <c r="AP135">
        <v>3.1440852387713116</v>
      </c>
      <c r="AQ135">
        <v>0.17825455829018136</v>
      </c>
      <c r="AV135">
        <v>0.28577172286337787</v>
      </c>
      <c r="AW135">
        <v>1.2498756859165394</v>
      </c>
      <c r="BB135">
        <v>3.4196387234058068</v>
      </c>
      <c r="BC135">
        <v>1.6579138176910155</v>
      </c>
      <c r="BG135">
        <v>8.4597841120788679</v>
      </c>
      <c r="BH135">
        <v>17.434064657021164</v>
      </c>
      <c r="BI135">
        <v>8.974280544942296</v>
      </c>
      <c r="BJ135">
        <v>0.86922325148934776</v>
      </c>
    </row>
    <row r="136" spans="1:62" x14ac:dyDescent="0.35">
      <c r="A136">
        <v>19</v>
      </c>
      <c r="B136">
        <v>6</v>
      </c>
      <c r="C136" t="s">
        <v>65</v>
      </c>
      <c r="D136" t="s">
        <v>27</v>
      </c>
      <c r="G136">
        <v>0.33300000000000002</v>
      </c>
      <c r="H136">
        <v>0.33300000000000002</v>
      </c>
      <c r="I136">
        <v>5580</v>
      </c>
      <c r="J136">
        <v>11686</v>
      </c>
      <c r="L136">
        <v>5461</v>
      </c>
      <c r="M136">
        <v>7.05</v>
      </c>
      <c r="N136">
        <v>15.284000000000001</v>
      </c>
      <c r="O136">
        <v>8.2330000000000005</v>
      </c>
      <c r="Q136">
        <v>0.68300000000000005</v>
      </c>
      <c r="R136">
        <v>1</v>
      </c>
      <c r="S136">
        <v>0</v>
      </c>
      <c r="T136">
        <v>0</v>
      </c>
      <c r="V136">
        <v>0</v>
      </c>
      <c r="Y136" s="10">
        <v>44874</v>
      </c>
      <c r="Z136">
        <v>0.81030092592592595</v>
      </c>
      <c r="AB136">
        <v>1</v>
      </c>
      <c r="AD136">
        <v>8.5314062948106528</v>
      </c>
      <c r="AE136">
        <v>17.449603164494363</v>
      </c>
      <c r="AF136">
        <v>8.9181968696837099</v>
      </c>
      <c r="AG136">
        <v>0.86201776529283525</v>
      </c>
    </row>
    <row r="137" spans="1:62" x14ac:dyDescent="0.35">
      <c r="A137">
        <v>20</v>
      </c>
      <c r="B137">
        <v>7</v>
      </c>
      <c r="C137" t="s">
        <v>65</v>
      </c>
      <c r="D137" t="s">
        <v>27</v>
      </c>
      <c r="G137">
        <v>0.46700000000000003</v>
      </c>
      <c r="H137">
        <v>0.46700000000000003</v>
      </c>
      <c r="I137">
        <v>8543</v>
      </c>
      <c r="J137">
        <v>17238</v>
      </c>
      <c r="L137">
        <v>8128</v>
      </c>
      <c r="M137">
        <v>7.4610000000000003</v>
      </c>
      <c r="N137">
        <v>15.933999999999999</v>
      </c>
      <c r="O137">
        <v>8.4719999999999995</v>
      </c>
      <c r="Q137">
        <v>0.78600000000000003</v>
      </c>
      <c r="R137">
        <v>1</v>
      </c>
      <c r="S137">
        <v>0</v>
      </c>
      <c r="T137">
        <v>0</v>
      </c>
      <c r="V137">
        <v>0</v>
      </c>
      <c r="Y137" s="10">
        <v>44874</v>
      </c>
      <c r="Z137">
        <v>0.82424768518518521</v>
      </c>
      <c r="AB137">
        <v>1</v>
      </c>
      <c r="AD137">
        <v>9.2359966921782846</v>
      </c>
      <c r="AE137">
        <v>18.301290648969964</v>
      </c>
      <c r="AF137">
        <v>9.0652939567916793</v>
      </c>
      <c r="AG137">
        <v>0.90935901260149832</v>
      </c>
    </row>
    <row r="138" spans="1:62" x14ac:dyDescent="0.35">
      <c r="A138">
        <v>21</v>
      </c>
      <c r="B138">
        <v>7</v>
      </c>
      <c r="C138" t="s">
        <v>65</v>
      </c>
      <c r="D138" t="s">
        <v>27</v>
      </c>
      <c r="G138">
        <v>0.46700000000000003</v>
      </c>
      <c r="H138">
        <v>0.46700000000000003</v>
      </c>
      <c r="I138">
        <v>8487</v>
      </c>
      <c r="J138">
        <v>17148</v>
      </c>
      <c r="L138">
        <v>7937</v>
      </c>
      <c r="M138">
        <v>7.4160000000000004</v>
      </c>
      <c r="N138">
        <v>15.853</v>
      </c>
      <c r="O138">
        <v>8.4369999999999994</v>
      </c>
      <c r="Q138">
        <v>0.76500000000000001</v>
      </c>
      <c r="R138">
        <v>1</v>
      </c>
      <c r="S138">
        <v>0</v>
      </c>
      <c r="T138">
        <v>0</v>
      </c>
      <c r="V138">
        <v>0</v>
      </c>
      <c r="Y138" s="10">
        <v>44874</v>
      </c>
      <c r="Z138">
        <v>0.83194444444444438</v>
      </c>
      <c r="AB138">
        <v>1</v>
      </c>
      <c r="AD138">
        <v>9.1764137842740041</v>
      </c>
      <c r="AE138">
        <v>18.206319899714995</v>
      </c>
      <c r="AF138">
        <v>9.0299061154409905</v>
      </c>
      <c r="AG138">
        <v>0.88825470744818458</v>
      </c>
      <c r="AJ138">
        <v>1.9069541336855247</v>
      </c>
      <c r="AK138">
        <v>0.10440705517451283</v>
      </c>
      <c r="AP138">
        <v>1.1462216650833037</v>
      </c>
      <c r="AQ138">
        <v>0</v>
      </c>
      <c r="AV138">
        <v>0.3854891964810826</v>
      </c>
      <c r="AW138">
        <v>0.10598947186557339</v>
      </c>
      <c r="BB138">
        <v>1.1699845961083852</v>
      </c>
      <c r="BC138">
        <v>0.27329330891427694</v>
      </c>
      <c r="BG138">
        <v>9.1716258720316972</v>
      </c>
      <c r="BH138">
        <v>18.206319899714995</v>
      </c>
      <c r="BI138">
        <v>9.0346940276832974</v>
      </c>
      <c r="BJ138">
        <v>0.88947013863502455</v>
      </c>
    </row>
    <row r="139" spans="1:62" x14ac:dyDescent="0.35">
      <c r="A139">
        <v>22</v>
      </c>
      <c r="B139">
        <v>7</v>
      </c>
      <c r="C139" t="s">
        <v>65</v>
      </c>
      <c r="D139" t="s">
        <v>27</v>
      </c>
      <c r="G139">
        <v>0.46700000000000003</v>
      </c>
      <c r="H139">
        <v>0.46700000000000003</v>
      </c>
      <c r="I139">
        <v>8478</v>
      </c>
      <c r="J139">
        <v>17148</v>
      </c>
      <c r="L139">
        <v>7959</v>
      </c>
      <c r="M139">
        <v>7.4080000000000004</v>
      </c>
      <c r="N139">
        <v>15.852</v>
      </c>
      <c r="O139">
        <v>8.4440000000000008</v>
      </c>
      <c r="Q139">
        <v>0.76700000000000002</v>
      </c>
      <c r="R139">
        <v>1</v>
      </c>
      <c r="S139">
        <v>0</v>
      </c>
      <c r="T139">
        <v>0</v>
      </c>
      <c r="V139">
        <v>0</v>
      </c>
      <c r="Y139" s="10">
        <v>44874</v>
      </c>
      <c r="Z139">
        <v>0.83991898148148147</v>
      </c>
      <c r="AB139">
        <v>1</v>
      </c>
      <c r="AD139">
        <v>9.1668379597893921</v>
      </c>
      <c r="AE139">
        <v>18.206319899714995</v>
      </c>
      <c r="AF139">
        <v>9.0394819399256026</v>
      </c>
      <c r="AG139">
        <v>0.89068556982186464</v>
      </c>
    </row>
    <row r="140" spans="1:62" x14ac:dyDescent="0.35">
      <c r="A140">
        <v>23</v>
      </c>
      <c r="B140">
        <v>8</v>
      </c>
      <c r="C140" t="s">
        <v>65</v>
      </c>
      <c r="D140" t="s">
        <v>27</v>
      </c>
      <c r="G140">
        <v>0.6</v>
      </c>
      <c r="H140">
        <v>0.6</v>
      </c>
      <c r="I140">
        <v>11165</v>
      </c>
      <c r="J140">
        <v>22266</v>
      </c>
      <c r="L140">
        <v>10969</v>
      </c>
      <c r="M140">
        <v>7.484</v>
      </c>
      <c r="N140">
        <v>15.952</v>
      </c>
      <c r="O140">
        <v>8.468</v>
      </c>
      <c r="Q140">
        <v>0.85899999999999999</v>
      </c>
      <c r="R140">
        <v>1</v>
      </c>
      <c r="S140">
        <v>0</v>
      </c>
      <c r="T140">
        <v>0</v>
      </c>
      <c r="V140">
        <v>0</v>
      </c>
      <c r="Y140" s="10">
        <v>44874</v>
      </c>
      <c r="Z140">
        <v>0.85445601851851849</v>
      </c>
      <c r="AB140">
        <v>1</v>
      </c>
      <c r="AD140">
        <v>9.3600448531854532</v>
      </c>
      <c r="AE140">
        <v>18.374107092663575</v>
      </c>
      <c r="AF140">
        <v>9.0140622394781218</v>
      </c>
      <c r="AG140">
        <v>0.95211317099702841</v>
      </c>
    </row>
    <row r="141" spans="1:62" x14ac:dyDescent="0.35">
      <c r="A141">
        <v>24</v>
      </c>
      <c r="B141">
        <v>8</v>
      </c>
      <c r="C141" t="s">
        <v>65</v>
      </c>
      <c r="D141" t="s">
        <v>27</v>
      </c>
      <c r="G141">
        <v>0.6</v>
      </c>
      <c r="H141">
        <v>0.6</v>
      </c>
      <c r="I141">
        <v>10894</v>
      </c>
      <c r="J141">
        <v>22179</v>
      </c>
      <c r="L141">
        <v>10721</v>
      </c>
      <c r="M141">
        <v>7.3109999999999999</v>
      </c>
      <c r="N141">
        <v>15.89</v>
      </c>
      <c r="O141">
        <v>8.58</v>
      </c>
      <c r="Q141">
        <v>0.83799999999999997</v>
      </c>
      <c r="R141">
        <v>1</v>
      </c>
      <c r="S141">
        <v>0</v>
      </c>
      <c r="T141">
        <v>0</v>
      </c>
      <c r="V141">
        <v>0</v>
      </c>
      <c r="Y141" s="10">
        <v>44874</v>
      </c>
      <c r="Z141">
        <v>0.86245370370370367</v>
      </c>
      <c r="AB141">
        <v>1</v>
      </c>
      <c r="AD141">
        <v>9.135621219981827</v>
      </c>
      <c r="AE141">
        <v>18.302652156154675</v>
      </c>
      <c r="AF141">
        <v>9.1670309361728481</v>
      </c>
      <c r="AG141">
        <v>0.93078493185535149</v>
      </c>
      <c r="AJ141">
        <v>1.861158691816911</v>
      </c>
      <c r="AK141">
        <v>0.69556689149042317</v>
      </c>
      <c r="AP141">
        <v>1.7315927130941668</v>
      </c>
      <c r="AQ141">
        <v>9.8675041311396997E-2</v>
      </c>
      <c r="AV141">
        <v>1.6020267343714225</v>
      </c>
      <c r="AW141">
        <v>0.49973915796332719</v>
      </c>
      <c r="BB141">
        <v>4.3283359402269186</v>
      </c>
      <c r="BC141">
        <v>1.7402519614979362</v>
      </c>
      <c r="BG141">
        <v>9.167504282263522</v>
      </c>
      <c r="BH141">
        <v>18.31168668835695</v>
      </c>
      <c r="BI141">
        <v>9.144182406093428</v>
      </c>
      <c r="BJ141">
        <v>0.93895502346204229</v>
      </c>
    </row>
    <row r="142" spans="1:62" x14ac:dyDescent="0.35">
      <c r="A142">
        <v>25</v>
      </c>
      <c r="B142">
        <v>8</v>
      </c>
      <c r="C142" t="s">
        <v>65</v>
      </c>
      <c r="D142" t="s">
        <v>27</v>
      </c>
      <c r="G142">
        <v>0.6</v>
      </c>
      <c r="H142">
        <v>0.6</v>
      </c>
      <c r="I142">
        <v>10971</v>
      </c>
      <c r="J142">
        <v>22201</v>
      </c>
      <c r="L142">
        <v>10911</v>
      </c>
      <c r="M142">
        <v>7.36</v>
      </c>
      <c r="N142">
        <v>15.906000000000001</v>
      </c>
      <c r="O142">
        <v>8.5459999999999994</v>
      </c>
      <c r="Q142">
        <v>0.85399999999999998</v>
      </c>
      <c r="R142">
        <v>1</v>
      </c>
      <c r="S142">
        <v>0</v>
      </c>
      <c r="T142">
        <v>0</v>
      </c>
      <c r="V142">
        <v>0</v>
      </c>
      <c r="Y142" s="10">
        <v>44874</v>
      </c>
      <c r="Z142">
        <v>0.87079861111111112</v>
      </c>
      <c r="AB142">
        <v>1</v>
      </c>
      <c r="AD142">
        <v>9.1993873445452188</v>
      </c>
      <c r="AE142">
        <v>18.320721220559225</v>
      </c>
      <c r="AF142">
        <v>9.1213338760140061</v>
      </c>
      <c r="AG142">
        <v>0.94712511506873309</v>
      </c>
    </row>
    <row r="143" spans="1:62" x14ac:dyDescent="0.35">
      <c r="A143">
        <v>26</v>
      </c>
      <c r="B143">
        <v>1</v>
      </c>
      <c r="C143" t="s">
        <v>71</v>
      </c>
      <c r="D143" t="s">
        <v>27</v>
      </c>
      <c r="G143">
        <v>0.3</v>
      </c>
      <c r="H143">
        <v>0.3</v>
      </c>
      <c r="I143">
        <v>5556</v>
      </c>
      <c r="J143">
        <v>12132</v>
      </c>
      <c r="L143">
        <v>4635</v>
      </c>
      <c r="M143">
        <v>7.7960000000000003</v>
      </c>
      <c r="N143">
        <v>17.594000000000001</v>
      </c>
      <c r="O143">
        <v>9.798</v>
      </c>
      <c r="Q143">
        <v>0.61499999999999999</v>
      </c>
      <c r="R143">
        <v>1</v>
      </c>
      <c r="S143">
        <v>0</v>
      </c>
      <c r="T143">
        <v>0</v>
      </c>
      <c r="V143">
        <v>0</v>
      </c>
      <c r="Y143" s="10">
        <v>44874</v>
      </c>
      <c r="Z143">
        <v>0.88412037037037028</v>
      </c>
      <c r="AB143">
        <v>1</v>
      </c>
      <c r="AD143">
        <v>9.4301106758236841</v>
      </c>
      <c r="AE143">
        <v>20.101677942082254</v>
      </c>
      <c r="AF143">
        <v>10.67156726625857</v>
      </c>
      <c r="AG143">
        <v>0.81476612648290814</v>
      </c>
    </row>
    <row r="144" spans="1:62" x14ac:dyDescent="0.35">
      <c r="A144">
        <v>27</v>
      </c>
      <c r="B144">
        <v>1</v>
      </c>
      <c r="C144" t="s">
        <v>71</v>
      </c>
      <c r="D144" t="s">
        <v>27</v>
      </c>
      <c r="G144">
        <v>0.3</v>
      </c>
      <c r="H144">
        <v>0.3</v>
      </c>
      <c r="I144">
        <v>5485</v>
      </c>
      <c r="J144">
        <v>12228</v>
      </c>
      <c r="L144">
        <v>4644</v>
      </c>
      <c r="M144">
        <v>7.7050000000000001</v>
      </c>
      <c r="N144">
        <v>17.73</v>
      </c>
      <c r="O144">
        <v>10.025</v>
      </c>
      <c r="Q144">
        <v>0.61599999999999999</v>
      </c>
      <c r="R144">
        <v>1</v>
      </c>
      <c r="S144">
        <v>0</v>
      </c>
      <c r="T144">
        <v>0</v>
      </c>
      <c r="V144">
        <v>0</v>
      </c>
      <c r="Y144" s="10">
        <v>44874</v>
      </c>
      <c r="Z144">
        <v>0.89128472222222221</v>
      </c>
      <c r="AB144">
        <v>1</v>
      </c>
      <c r="AD144">
        <v>9.3125160045509343</v>
      </c>
      <c r="AE144">
        <v>20.259371595067407</v>
      </c>
      <c r="AF144">
        <v>10.946855590516472</v>
      </c>
      <c r="AG144">
        <v>0.81631414383996537</v>
      </c>
      <c r="AI144">
        <v>100</v>
      </c>
      <c r="AK144">
        <v>0.42593919107693268</v>
      </c>
      <c r="AO144">
        <v>100</v>
      </c>
      <c r="AQ144">
        <v>1.3139741249573342</v>
      </c>
      <c r="AU144">
        <v>100</v>
      </c>
      <c r="AW144">
        <v>2.8181826573814419</v>
      </c>
      <c r="BA144">
        <v>100</v>
      </c>
      <c r="BC144">
        <v>1.8930292760485552</v>
      </c>
      <c r="BG144">
        <v>9.3323911602590055</v>
      </c>
      <c r="BH144">
        <v>20.127138896470484</v>
      </c>
      <c r="BI144">
        <v>10.794747736211479</v>
      </c>
      <c r="BJ144">
        <v>0.80866005801896024</v>
      </c>
    </row>
    <row r="145" spans="1:62" x14ac:dyDescent="0.35">
      <c r="A145">
        <v>28</v>
      </c>
      <c r="B145">
        <v>1</v>
      </c>
      <c r="C145" t="s">
        <v>71</v>
      </c>
      <c r="D145" t="s">
        <v>27</v>
      </c>
      <c r="G145">
        <v>0.3</v>
      </c>
      <c r="H145">
        <v>0.3</v>
      </c>
      <c r="I145">
        <v>5509</v>
      </c>
      <c r="J145">
        <v>12067</v>
      </c>
      <c r="L145">
        <v>4555</v>
      </c>
      <c r="M145">
        <v>7.7359999999999998</v>
      </c>
      <c r="N145">
        <v>17.501999999999999</v>
      </c>
      <c r="O145">
        <v>9.7669999999999995</v>
      </c>
      <c r="Q145">
        <v>0.60099999999999998</v>
      </c>
      <c r="R145">
        <v>1</v>
      </c>
      <c r="S145">
        <v>0</v>
      </c>
      <c r="T145">
        <v>0</v>
      </c>
      <c r="V145">
        <v>0</v>
      </c>
      <c r="Y145" s="10">
        <v>44874</v>
      </c>
      <c r="Z145">
        <v>0.89876157407407409</v>
      </c>
      <c r="AB145">
        <v>1</v>
      </c>
      <c r="AD145">
        <v>9.3522663159670767</v>
      </c>
      <c r="AE145">
        <v>19.994906197873561</v>
      </c>
      <c r="AF145">
        <v>10.642639881906485</v>
      </c>
      <c r="AG145">
        <v>0.80100597219795522</v>
      </c>
    </row>
    <row r="146" spans="1:62" x14ac:dyDescent="0.35">
      <c r="A146">
        <v>29</v>
      </c>
      <c r="B146">
        <v>2</v>
      </c>
      <c r="C146" t="s">
        <v>70</v>
      </c>
      <c r="D146" t="s">
        <v>27</v>
      </c>
      <c r="G146">
        <v>0.5</v>
      </c>
      <c r="H146">
        <v>0.5</v>
      </c>
      <c r="I146">
        <v>5359</v>
      </c>
      <c r="J146">
        <v>7204</v>
      </c>
      <c r="L146">
        <v>3058</v>
      </c>
      <c r="M146">
        <v>4.5259999999999998</v>
      </c>
      <c r="N146">
        <v>6.3819999999999997</v>
      </c>
      <c r="O146">
        <v>1.8560000000000001</v>
      </c>
      <c r="Q146">
        <v>0.20399999999999999</v>
      </c>
      <c r="R146">
        <v>1</v>
      </c>
      <c r="S146">
        <v>0</v>
      </c>
      <c r="T146">
        <v>0</v>
      </c>
      <c r="V146">
        <v>0</v>
      </c>
      <c r="Y146" s="10">
        <v>44874</v>
      </c>
      <c r="Z146">
        <v>0.9119560185185186</v>
      </c>
      <c r="AB146">
        <v>1</v>
      </c>
      <c r="AD146">
        <v>5.4622961217697181</v>
      </c>
      <c r="AE146">
        <v>7.204042253306735</v>
      </c>
      <c r="AF146">
        <v>1.7417461315370169</v>
      </c>
      <c r="AG146">
        <v>0.3261114510844641</v>
      </c>
    </row>
    <row r="147" spans="1:62" x14ac:dyDescent="0.35">
      <c r="A147">
        <v>30</v>
      </c>
      <c r="B147">
        <v>2</v>
      </c>
      <c r="C147" t="s">
        <v>70</v>
      </c>
      <c r="D147" t="s">
        <v>27</v>
      </c>
      <c r="G147">
        <v>0.5</v>
      </c>
      <c r="H147">
        <v>0.5</v>
      </c>
      <c r="I147">
        <v>3567</v>
      </c>
      <c r="J147">
        <v>7121</v>
      </c>
      <c r="L147">
        <v>3051</v>
      </c>
      <c r="M147">
        <v>3.1520000000000001</v>
      </c>
      <c r="N147">
        <v>6.3109999999999999</v>
      </c>
      <c r="O147">
        <v>3.16</v>
      </c>
      <c r="Q147">
        <v>0.20300000000000001</v>
      </c>
      <c r="R147">
        <v>1</v>
      </c>
      <c r="S147">
        <v>0</v>
      </c>
      <c r="T147">
        <v>0</v>
      </c>
      <c r="V147">
        <v>0</v>
      </c>
      <c r="Y147" s="10">
        <v>44874</v>
      </c>
      <c r="Z147">
        <v>0.91920138888888892</v>
      </c>
      <c r="AB147">
        <v>1</v>
      </c>
      <c r="AD147">
        <v>3.6814821703266127</v>
      </c>
      <c r="AE147">
        <v>7.1222386708206873</v>
      </c>
      <c r="AF147">
        <v>3.4407565004940746</v>
      </c>
      <c r="AG147">
        <v>0.325389042984504</v>
      </c>
      <c r="AK147">
        <v>1.3588407220891816</v>
      </c>
      <c r="AQ147">
        <v>0.47160619289186428</v>
      </c>
      <c r="AW147">
        <v>0.46908416270411996</v>
      </c>
      <c r="BC147">
        <v>1.4374887647245875</v>
      </c>
      <c r="BG147">
        <v>3.6566382256915251</v>
      </c>
      <c r="BH147">
        <v>7.1054837201910157</v>
      </c>
      <c r="BI147">
        <v>3.4488454944994906</v>
      </c>
      <c r="BJ147">
        <v>0.32306701694891821</v>
      </c>
    </row>
    <row r="148" spans="1:62" x14ac:dyDescent="0.35">
      <c r="A148">
        <v>31</v>
      </c>
      <c r="B148">
        <v>2</v>
      </c>
      <c r="C148" t="s">
        <v>70</v>
      </c>
      <c r="D148" t="s">
        <v>27</v>
      </c>
      <c r="G148">
        <v>0.5</v>
      </c>
      <c r="H148">
        <v>0.5</v>
      </c>
      <c r="I148">
        <v>3517</v>
      </c>
      <c r="J148">
        <v>7087</v>
      </c>
      <c r="L148">
        <v>3006</v>
      </c>
      <c r="M148">
        <v>3.113</v>
      </c>
      <c r="N148">
        <v>6.282</v>
      </c>
      <c r="O148">
        <v>3.169</v>
      </c>
      <c r="Q148">
        <v>0.19800000000000001</v>
      </c>
      <c r="R148">
        <v>1</v>
      </c>
      <c r="S148">
        <v>0</v>
      </c>
      <c r="T148">
        <v>0</v>
      </c>
      <c r="V148">
        <v>0</v>
      </c>
      <c r="Y148" s="10">
        <v>44874</v>
      </c>
      <c r="Z148">
        <v>0.92686342592592597</v>
      </c>
      <c r="AB148">
        <v>1</v>
      </c>
      <c r="AD148">
        <v>3.631794281056437</v>
      </c>
      <c r="AE148">
        <v>7.0887287695613432</v>
      </c>
      <c r="AF148">
        <v>3.4569344885049063</v>
      </c>
      <c r="AG148">
        <v>0.32074499091333242</v>
      </c>
    </row>
    <row r="149" spans="1:62" x14ac:dyDescent="0.35">
      <c r="A149">
        <v>32</v>
      </c>
      <c r="B149">
        <v>3</v>
      </c>
      <c r="D149" t="s">
        <v>87</v>
      </c>
      <c r="Y149" s="10">
        <v>44874</v>
      </c>
      <c r="Z149">
        <v>0.93085648148148159</v>
      </c>
    </row>
    <row r="150" spans="1:62" x14ac:dyDescent="0.35">
      <c r="A150">
        <v>33</v>
      </c>
      <c r="B150">
        <v>9</v>
      </c>
      <c r="C150" t="s">
        <v>114</v>
      </c>
      <c r="D150" t="s">
        <v>27</v>
      </c>
      <c r="G150">
        <v>0.5</v>
      </c>
      <c r="H150">
        <v>0.5</v>
      </c>
      <c r="I150">
        <v>717</v>
      </c>
      <c r="J150">
        <v>1124</v>
      </c>
      <c r="L150">
        <v>180</v>
      </c>
      <c r="M150">
        <v>0.96499999999999997</v>
      </c>
      <c r="N150">
        <v>1.2310000000000001</v>
      </c>
      <c r="O150">
        <v>0.26600000000000001</v>
      </c>
      <c r="Q150">
        <v>0</v>
      </c>
      <c r="R150">
        <v>1</v>
      </c>
      <c r="S150">
        <v>0</v>
      </c>
      <c r="T150">
        <v>0</v>
      </c>
      <c r="V150">
        <v>0</v>
      </c>
      <c r="Y150" s="10">
        <v>44874</v>
      </c>
      <c r="Z150">
        <v>0.94216435185185177</v>
      </c>
      <c r="AB150">
        <v>3</v>
      </c>
      <c r="AC150" t="s">
        <v>112</v>
      </c>
      <c r="AD150">
        <v>0.84927248192658622</v>
      </c>
      <c r="AE150">
        <v>1.2116834398710372</v>
      </c>
      <c r="AF150">
        <v>0.362410957944451</v>
      </c>
      <c r="AG150">
        <v>2.909852084375494E-2</v>
      </c>
    </row>
    <row r="151" spans="1:62" x14ac:dyDescent="0.35">
      <c r="A151">
        <v>34</v>
      </c>
      <c r="B151">
        <v>9</v>
      </c>
      <c r="C151" t="s">
        <v>114</v>
      </c>
      <c r="D151" t="s">
        <v>27</v>
      </c>
      <c r="G151">
        <v>0.5</v>
      </c>
      <c r="H151">
        <v>0.5</v>
      </c>
      <c r="I151">
        <v>2545</v>
      </c>
      <c r="J151">
        <v>7127</v>
      </c>
      <c r="L151">
        <v>14196</v>
      </c>
      <c r="M151">
        <v>2.3679999999999999</v>
      </c>
      <c r="N151">
        <v>6.3159999999999998</v>
      </c>
      <c r="O151">
        <v>3.9489999999999998</v>
      </c>
      <c r="Q151">
        <v>1.369</v>
      </c>
      <c r="R151">
        <v>1</v>
      </c>
      <c r="S151">
        <v>0</v>
      </c>
      <c r="T151">
        <v>0</v>
      </c>
      <c r="V151">
        <v>0</v>
      </c>
      <c r="Y151" s="10">
        <v>44874</v>
      </c>
      <c r="Z151">
        <v>0.94899305555555558</v>
      </c>
      <c r="AB151">
        <v>3</v>
      </c>
      <c r="AC151" t="s">
        <v>112</v>
      </c>
      <c r="AD151">
        <v>2.6658617136442175</v>
      </c>
      <c r="AE151">
        <v>7.1281521828076313</v>
      </c>
      <c r="AF151">
        <v>4.4622904691634133</v>
      </c>
      <c r="AG151">
        <v>1.4755659392780076</v>
      </c>
      <c r="AK151">
        <v>58.776968580083995</v>
      </c>
      <c r="AQ151">
        <v>0.44147644098065864</v>
      </c>
      <c r="AW151">
        <v>64.939985102726311</v>
      </c>
      <c r="BC151">
        <v>4.8570956320417951</v>
      </c>
      <c r="BG151">
        <v>3.7753922810472451</v>
      </c>
      <c r="BH151">
        <v>7.143921548106146</v>
      </c>
      <c r="BI151">
        <v>3.3685292670589004</v>
      </c>
      <c r="BJ151">
        <v>1.4405807470085148</v>
      </c>
    </row>
    <row r="152" spans="1:62" x14ac:dyDescent="0.35">
      <c r="A152">
        <v>35</v>
      </c>
      <c r="B152">
        <v>9</v>
      </c>
      <c r="C152" t="s">
        <v>114</v>
      </c>
      <c r="D152" t="s">
        <v>27</v>
      </c>
      <c r="G152">
        <v>0.5</v>
      </c>
      <c r="H152">
        <v>0.5</v>
      </c>
      <c r="I152">
        <v>4778</v>
      </c>
      <c r="J152">
        <v>7159</v>
      </c>
      <c r="L152">
        <v>13518</v>
      </c>
      <c r="M152">
        <v>4.0810000000000004</v>
      </c>
      <c r="N152">
        <v>6.343</v>
      </c>
      <c r="O152">
        <v>2.2629999999999999</v>
      </c>
      <c r="Q152">
        <v>1.298</v>
      </c>
      <c r="R152">
        <v>1</v>
      </c>
      <c r="S152">
        <v>0</v>
      </c>
      <c r="T152">
        <v>0</v>
      </c>
      <c r="V152">
        <v>0</v>
      </c>
      <c r="Y152" s="10">
        <v>44874</v>
      </c>
      <c r="Z152">
        <v>0.9565393518518519</v>
      </c>
      <c r="AB152">
        <v>3</v>
      </c>
      <c r="AC152" t="s">
        <v>112</v>
      </c>
      <c r="AD152">
        <v>4.8849228484502731</v>
      </c>
      <c r="AE152">
        <v>7.1596909134046607</v>
      </c>
      <c r="AF152">
        <v>2.2747680649543875</v>
      </c>
      <c r="AG152">
        <v>1.405595554739022</v>
      </c>
    </row>
    <row r="153" spans="1:62" x14ac:dyDescent="0.35">
      <c r="A153">
        <v>36</v>
      </c>
      <c r="B153">
        <v>10</v>
      </c>
      <c r="C153" t="s">
        <v>115</v>
      </c>
      <c r="D153" t="s">
        <v>27</v>
      </c>
      <c r="G153">
        <v>0.5</v>
      </c>
      <c r="H153">
        <v>0.5</v>
      </c>
      <c r="I153">
        <v>4677</v>
      </c>
      <c r="J153">
        <v>7263</v>
      </c>
      <c r="L153">
        <v>3858</v>
      </c>
      <c r="M153">
        <v>4.0030000000000001</v>
      </c>
      <c r="N153">
        <v>6.431</v>
      </c>
      <c r="O153">
        <v>2.4289999999999998</v>
      </c>
      <c r="Q153">
        <v>0.28799999999999998</v>
      </c>
      <c r="R153">
        <v>1</v>
      </c>
      <c r="S153">
        <v>0</v>
      </c>
      <c r="T153">
        <v>0</v>
      </c>
      <c r="V153">
        <v>0</v>
      </c>
      <c r="Y153" s="10">
        <v>44874</v>
      </c>
      <c r="Z153">
        <v>0.96947916666666656</v>
      </c>
      <c r="AB153">
        <v>1</v>
      </c>
      <c r="AD153">
        <v>4.7845533121245181</v>
      </c>
      <c r="AE153">
        <v>7.2621917878450084</v>
      </c>
      <c r="AF153">
        <v>2.4776384757204903</v>
      </c>
      <c r="AG153">
        <v>0.40867237679418167</v>
      </c>
    </row>
    <row r="154" spans="1:62" x14ac:dyDescent="0.35">
      <c r="A154">
        <v>37</v>
      </c>
      <c r="B154">
        <v>10</v>
      </c>
      <c r="C154" t="s">
        <v>115</v>
      </c>
      <c r="D154" t="s">
        <v>27</v>
      </c>
      <c r="G154">
        <v>0.5</v>
      </c>
      <c r="H154">
        <v>0.5</v>
      </c>
      <c r="I154">
        <v>4553</v>
      </c>
      <c r="J154">
        <v>7129</v>
      </c>
      <c r="L154">
        <v>3890</v>
      </c>
      <c r="M154">
        <v>3.9079999999999999</v>
      </c>
      <c r="N154">
        <v>6.3179999999999996</v>
      </c>
      <c r="O154">
        <v>2.41</v>
      </c>
      <c r="Q154">
        <v>0.29099999999999998</v>
      </c>
      <c r="R154">
        <v>1</v>
      </c>
      <c r="S154">
        <v>0</v>
      </c>
      <c r="T154">
        <v>0</v>
      </c>
      <c r="V154">
        <v>0</v>
      </c>
      <c r="Y154" s="10">
        <v>44874</v>
      </c>
      <c r="Z154">
        <v>0.97668981481481476</v>
      </c>
      <c r="AB154">
        <v>1</v>
      </c>
      <c r="AD154">
        <v>4.661327346734482</v>
      </c>
      <c r="AE154">
        <v>7.1301233534699451</v>
      </c>
      <c r="AF154">
        <v>2.4687960067354631</v>
      </c>
      <c r="AG154">
        <v>0.4119748138225704</v>
      </c>
      <c r="AK154">
        <v>3.4156819157504148</v>
      </c>
      <c r="AQ154">
        <v>2.3765930483427486</v>
      </c>
      <c r="AW154">
        <v>0.38444042048253019</v>
      </c>
      <c r="BC154">
        <v>2.3571400466237646</v>
      </c>
      <c r="BG154">
        <v>4.7423186062448686</v>
      </c>
      <c r="BH154">
        <v>7.2158692772806212</v>
      </c>
      <c r="BI154">
        <v>2.4735506710357522</v>
      </c>
      <c r="BJ154">
        <v>0.40717596001569306</v>
      </c>
    </row>
    <row r="155" spans="1:62" x14ac:dyDescent="0.35">
      <c r="A155">
        <v>38</v>
      </c>
      <c r="B155">
        <v>10</v>
      </c>
      <c r="C155" t="s">
        <v>115</v>
      </c>
      <c r="D155" t="s">
        <v>27</v>
      </c>
      <c r="G155">
        <v>0.5</v>
      </c>
      <c r="H155">
        <v>0.5</v>
      </c>
      <c r="I155">
        <v>4716</v>
      </c>
      <c r="J155">
        <v>7303</v>
      </c>
      <c r="L155">
        <v>3797</v>
      </c>
      <c r="M155">
        <v>4.0330000000000004</v>
      </c>
      <c r="N155">
        <v>6.4660000000000002</v>
      </c>
      <c r="O155">
        <v>2.4329999999999998</v>
      </c>
      <c r="Q155">
        <v>0.28100000000000003</v>
      </c>
      <c r="R155">
        <v>1</v>
      </c>
      <c r="S155">
        <v>0</v>
      </c>
      <c r="T155">
        <v>0</v>
      </c>
      <c r="V155">
        <v>0</v>
      </c>
      <c r="Y155" s="10">
        <v>44874</v>
      </c>
      <c r="Z155">
        <v>0.98425925925925928</v>
      </c>
      <c r="AB155">
        <v>1</v>
      </c>
      <c r="AD155">
        <v>4.8233098657552551</v>
      </c>
      <c r="AE155">
        <v>7.3016152010912965</v>
      </c>
      <c r="AF155">
        <v>2.4783053353360414</v>
      </c>
      <c r="AG155">
        <v>0.40237710620881573</v>
      </c>
    </row>
    <row r="156" spans="1:62" x14ac:dyDescent="0.35">
      <c r="A156">
        <v>39</v>
      </c>
      <c r="B156">
        <v>11</v>
      </c>
      <c r="C156" t="s">
        <v>116</v>
      </c>
      <c r="D156" t="s">
        <v>27</v>
      </c>
      <c r="G156">
        <v>0.5</v>
      </c>
      <c r="H156">
        <v>0.5</v>
      </c>
      <c r="I156">
        <v>1469</v>
      </c>
      <c r="J156">
        <v>1363</v>
      </c>
      <c r="L156">
        <v>55</v>
      </c>
      <c r="M156">
        <v>1.542</v>
      </c>
      <c r="N156">
        <v>1.4330000000000001</v>
      </c>
      <c r="O156">
        <v>0</v>
      </c>
      <c r="Q156">
        <v>0</v>
      </c>
      <c r="R156">
        <v>1</v>
      </c>
      <c r="S156">
        <v>0</v>
      </c>
      <c r="T156">
        <v>0</v>
      </c>
      <c r="V156">
        <v>0</v>
      </c>
      <c r="Y156" s="10">
        <v>44874</v>
      </c>
      <c r="Z156">
        <v>0.99571759259259263</v>
      </c>
      <c r="AB156">
        <v>3</v>
      </c>
      <c r="AC156" t="s">
        <v>112</v>
      </c>
      <c r="AD156">
        <v>1.5965783365500317</v>
      </c>
      <c r="AE156">
        <v>1.4472383340176047</v>
      </c>
      <c r="AF156">
        <v>-0.14934000253242696</v>
      </c>
      <c r="AG156">
        <v>1.6198376201611565E-2</v>
      </c>
    </row>
    <row r="157" spans="1:62" x14ac:dyDescent="0.35">
      <c r="A157">
        <v>40</v>
      </c>
      <c r="B157">
        <v>11</v>
      </c>
      <c r="C157" t="s">
        <v>116</v>
      </c>
      <c r="D157" t="s">
        <v>27</v>
      </c>
      <c r="G157">
        <v>0.5</v>
      </c>
      <c r="H157">
        <v>0.5</v>
      </c>
      <c r="I157">
        <v>2959</v>
      </c>
      <c r="J157">
        <v>7344</v>
      </c>
      <c r="L157">
        <v>10875</v>
      </c>
      <c r="M157">
        <v>2.6850000000000001</v>
      </c>
      <c r="N157">
        <v>6.5</v>
      </c>
      <c r="O157">
        <v>3.8159999999999998</v>
      </c>
      <c r="Q157">
        <v>1.0209999999999999</v>
      </c>
      <c r="R157">
        <v>1</v>
      </c>
      <c r="S157">
        <v>0</v>
      </c>
      <c r="T157">
        <v>0</v>
      </c>
      <c r="V157">
        <v>0</v>
      </c>
      <c r="Y157" s="10">
        <v>44875</v>
      </c>
      <c r="Z157">
        <v>2.615740740740741E-3</v>
      </c>
      <c r="AB157">
        <v>3</v>
      </c>
      <c r="AC157" t="s">
        <v>112</v>
      </c>
      <c r="AD157">
        <v>3.0772774368012743</v>
      </c>
      <c r="AE157">
        <v>7.3420241996687405</v>
      </c>
      <c r="AF157">
        <v>4.2647467628674658</v>
      </c>
      <c r="AG157">
        <v>1.1328348964255424</v>
      </c>
      <c r="AK157">
        <v>57.055715642582761</v>
      </c>
      <c r="AQ157">
        <v>0.4709425167574291</v>
      </c>
      <c r="AW157">
        <v>82.50705000403785</v>
      </c>
      <c r="BC157">
        <v>0.89678226062100197</v>
      </c>
      <c r="BG157">
        <v>4.3055620595600228</v>
      </c>
      <c r="BH157">
        <v>7.3247764563734901</v>
      </c>
      <c r="BI157">
        <v>3.0192143968134673</v>
      </c>
      <c r="BJ157">
        <v>1.1277780397258221</v>
      </c>
    </row>
    <row r="158" spans="1:62" x14ac:dyDescent="0.35">
      <c r="A158">
        <v>41</v>
      </c>
      <c r="B158">
        <v>11</v>
      </c>
      <c r="C158" t="s">
        <v>116</v>
      </c>
      <c r="D158" t="s">
        <v>27</v>
      </c>
      <c r="G158">
        <v>0.5</v>
      </c>
      <c r="H158">
        <v>0.5</v>
      </c>
      <c r="I158">
        <v>5431</v>
      </c>
      <c r="J158">
        <v>7309</v>
      </c>
      <c r="L158">
        <v>10777</v>
      </c>
      <c r="M158">
        <v>4.5819999999999999</v>
      </c>
      <c r="N158">
        <v>6.47</v>
      </c>
      <c r="O158">
        <v>1.889</v>
      </c>
      <c r="Q158">
        <v>1.0109999999999999</v>
      </c>
      <c r="R158">
        <v>1</v>
      </c>
      <c r="S158">
        <v>0</v>
      </c>
      <c r="T158">
        <v>0</v>
      </c>
      <c r="V158">
        <v>0</v>
      </c>
      <c r="Y158" s="10">
        <v>44875</v>
      </c>
      <c r="Z158">
        <v>1.0162037037037037E-2</v>
      </c>
      <c r="AB158">
        <v>3</v>
      </c>
      <c r="AC158" t="s">
        <v>112</v>
      </c>
      <c r="AD158">
        <v>5.5338466823187709</v>
      </c>
      <c r="AE158">
        <v>7.3075287130782396</v>
      </c>
      <c r="AF158">
        <v>1.7736820307594687</v>
      </c>
      <c r="AG158">
        <v>1.1227211830261019</v>
      </c>
    </row>
    <row r="159" spans="1:62" x14ac:dyDescent="0.35">
      <c r="A159">
        <v>42</v>
      </c>
      <c r="B159">
        <v>12</v>
      </c>
      <c r="C159" t="s">
        <v>117</v>
      </c>
      <c r="D159" t="s">
        <v>27</v>
      </c>
      <c r="G159">
        <v>0.5</v>
      </c>
      <c r="H159">
        <v>0.5</v>
      </c>
      <c r="I159">
        <v>4418</v>
      </c>
      <c r="J159">
        <v>8916</v>
      </c>
      <c r="L159">
        <v>14954</v>
      </c>
      <c r="M159">
        <v>3.8039999999999998</v>
      </c>
      <c r="N159">
        <v>7.8319999999999999</v>
      </c>
      <c r="O159">
        <v>4.0279999999999996</v>
      </c>
      <c r="Q159">
        <v>1.448</v>
      </c>
      <c r="R159">
        <v>1</v>
      </c>
      <c r="S159">
        <v>0</v>
      </c>
      <c r="T159">
        <v>0</v>
      </c>
      <c r="V159">
        <v>0</v>
      </c>
      <c r="Y159" s="10">
        <v>44875</v>
      </c>
      <c r="Z159">
        <v>2.3043981481481481E-2</v>
      </c>
      <c r="AB159">
        <v>3</v>
      </c>
      <c r="AC159" t="s">
        <v>112</v>
      </c>
      <c r="AD159">
        <v>4.5271700457050068</v>
      </c>
      <c r="AE159">
        <v>8.8913643402478399</v>
      </c>
      <c r="AF159">
        <v>4.3641942945428331</v>
      </c>
      <c r="AG159">
        <v>1.5537924163879648</v>
      </c>
    </row>
    <row r="160" spans="1:62" x14ac:dyDescent="0.35">
      <c r="A160">
        <v>43</v>
      </c>
      <c r="B160">
        <v>12</v>
      </c>
      <c r="C160" t="s">
        <v>117</v>
      </c>
      <c r="D160" t="s">
        <v>27</v>
      </c>
      <c r="G160">
        <v>0.5</v>
      </c>
      <c r="H160">
        <v>0.5</v>
      </c>
      <c r="I160">
        <v>6736</v>
      </c>
      <c r="J160">
        <v>8547</v>
      </c>
      <c r="L160">
        <v>15668</v>
      </c>
      <c r="M160">
        <v>5.5830000000000002</v>
      </c>
      <c r="N160">
        <v>7.52</v>
      </c>
      <c r="O160">
        <v>1.9370000000000001</v>
      </c>
      <c r="Q160">
        <v>1.5229999999999999</v>
      </c>
      <c r="R160">
        <v>1</v>
      </c>
      <c r="S160">
        <v>0</v>
      </c>
      <c r="T160">
        <v>0</v>
      </c>
      <c r="V160">
        <v>0</v>
      </c>
      <c r="Y160" s="10">
        <v>44875</v>
      </c>
      <c r="Z160">
        <v>3.0243055555555554E-2</v>
      </c>
      <c r="AB160">
        <v>3</v>
      </c>
      <c r="AC160" t="s">
        <v>112</v>
      </c>
      <c r="AD160">
        <v>6.8307005922703627</v>
      </c>
      <c r="AE160">
        <v>8.5276833530508362</v>
      </c>
      <c r="AF160">
        <v>1.6969827607804735</v>
      </c>
      <c r="AG160">
        <v>1.627478042583888</v>
      </c>
      <c r="AK160">
        <v>10.634184287409234</v>
      </c>
      <c r="AQ160">
        <v>3.4666431317748977E-2</v>
      </c>
      <c r="AW160">
        <v>58.121630737086782</v>
      </c>
      <c r="BC160">
        <v>0.35447616438652962</v>
      </c>
      <c r="BG160">
        <v>7.2142910974361207</v>
      </c>
      <c r="BH160">
        <v>8.5291617310475729</v>
      </c>
      <c r="BI160">
        <v>1.3148706336114526</v>
      </c>
      <c r="BJ160">
        <v>1.6303676749837281</v>
      </c>
    </row>
    <row r="161" spans="1:62" x14ac:dyDescent="0.35">
      <c r="A161">
        <v>44</v>
      </c>
      <c r="B161">
        <v>12</v>
      </c>
      <c r="C161" t="s">
        <v>117</v>
      </c>
      <c r="D161" t="s">
        <v>27</v>
      </c>
      <c r="G161">
        <v>0.5</v>
      </c>
      <c r="H161">
        <v>0.5</v>
      </c>
      <c r="I161">
        <v>7508</v>
      </c>
      <c r="J161">
        <v>8550</v>
      </c>
      <c r="L161">
        <v>15724</v>
      </c>
      <c r="M161">
        <v>6.1749999999999998</v>
      </c>
      <c r="N161">
        <v>7.5220000000000002</v>
      </c>
      <c r="O161">
        <v>1.347</v>
      </c>
      <c r="Q161">
        <v>1.528</v>
      </c>
      <c r="R161">
        <v>1</v>
      </c>
      <c r="S161">
        <v>0</v>
      </c>
      <c r="T161">
        <v>0</v>
      </c>
      <c r="V161">
        <v>0</v>
      </c>
      <c r="Y161" s="10">
        <v>44875</v>
      </c>
      <c r="Z161">
        <v>3.7916666666666668E-2</v>
      </c>
      <c r="AB161">
        <v>3</v>
      </c>
      <c r="AC161" t="s">
        <v>112</v>
      </c>
      <c r="AD161">
        <v>7.5978816026018778</v>
      </c>
      <c r="AE161">
        <v>8.5306401090443096</v>
      </c>
      <c r="AF161">
        <v>0.93275850644243175</v>
      </c>
      <c r="AG161">
        <v>1.6332573073835681</v>
      </c>
    </row>
    <row r="162" spans="1:62" x14ac:dyDescent="0.35">
      <c r="A162">
        <v>45</v>
      </c>
      <c r="B162">
        <v>13</v>
      </c>
      <c r="C162" t="s">
        <v>118</v>
      </c>
      <c r="D162" t="s">
        <v>27</v>
      </c>
      <c r="G162">
        <v>0.5</v>
      </c>
      <c r="H162">
        <v>0.5</v>
      </c>
      <c r="I162">
        <v>9088</v>
      </c>
      <c r="J162">
        <v>11928</v>
      </c>
      <c r="L162">
        <v>1984</v>
      </c>
      <c r="M162">
        <v>7.3869999999999996</v>
      </c>
      <c r="N162">
        <v>10.384</v>
      </c>
      <c r="O162">
        <v>2.9969999999999999</v>
      </c>
      <c r="Q162">
        <v>9.1999999999999998E-2</v>
      </c>
      <c r="R162">
        <v>1</v>
      </c>
      <c r="S162">
        <v>0</v>
      </c>
      <c r="T162">
        <v>0</v>
      </c>
      <c r="V162">
        <v>0</v>
      </c>
      <c r="Y162" s="10">
        <v>44875</v>
      </c>
      <c r="Z162">
        <v>5.1307870370370372E-2</v>
      </c>
      <c r="AB162">
        <v>1</v>
      </c>
      <c r="AD162">
        <v>9.168018903539437</v>
      </c>
      <c r="AE162">
        <v>11.859947357693285</v>
      </c>
      <c r="AF162">
        <v>2.6919284541538477</v>
      </c>
      <c r="AG162">
        <v>0.21527340831916816</v>
      </c>
    </row>
    <row r="163" spans="1:62" x14ac:dyDescent="0.35">
      <c r="A163">
        <v>46</v>
      </c>
      <c r="B163">
        <v>13</v>
      </c>
      <c r="C163" t="s">
        <v>118</v>
      </c>
      <c r="D163" t="s">
        <v>27</v>
      </c>
      <c r="G163">
        <v>0.5</v>
      </c>
      <c r="H163">
        <v>0.5</v>
      </c>
      <c r="I163">
        <v>9782</v>
      </c>
      <c r="J163">
        <v>11992</v>
      </c>
      <c r="L163">
        <v>1972</v>
      </c>
      <c r="M163">
        <v>7.92</v>
      </c>
      <c r="N163">
        <v>10.438000000000001</v>
      </c>
      <c r="O163">
        <v>2.5179999999999998</v>
      </c>
      <c r="Q163">
        <v>0.09</v>
      </c>
      <c r="R163">
        <v>1</v>
      </c>
      <c r="S163">
        <v>0</v>
      </c>
      <c r="T163">
        <v>0</v>
      </c>
      <c r="V163">
        <v>0</v>
      </c>
      <c r="Y163" s="10">
        <v>44875</v>
      </c>
      <c r="Z163">
        <v>5.8611111111111114E-2</v>
      </c>
      <c r="AB163">
        <v>1</v>
      </c>
      <c r="AD163">
        <v>9.8576868066094789</v>
      </c>
      <c r="AE163">
        <v>11.923024818887345</v>
      </c>
      <c r="AF163">
        <v>2.0653380122778664</v>
      </c>
      <c r="AG163">
        <v>0.21403499443352239</v>
      </c>
      <c r="AK163">
        <v>1.585106965260576</v>
      </c>
      <c r="AQ163">
        <v>1.1640083718166883</v>
      </c>
      <c r="AW163">
        <v>0.82186198480510175</v>
      </c>
      <c r="BC163">
        <v>1.1639415280614724</v>
      </c>
      <c r="BG163">
        <v>9.7801736993480048</v>
      </c>
      <c r="BH163">
        <v>11.854033845706343</v>
      </c>
      <c r="BI163">
        <v>2.0738601463583377</v>
      </c>
      <c r="BJ163">
        <v>0.21279658054787665</v>
      </c>
    </row>
    <row r="164" spans="1:62" x14ac:dyDescent="0.35">
      <c r="A164">
        <v>47</v>
      </c>
      <c r="B164">
        <v>13</v>
      </c>
      <c r="C164" t="s">
        <v>118</v>
      </c>
      <c r="D164" t="s">
        <v>27</v>
      </c>
      <c r="G164">
        <v>0.5</v>
      </c>
      <c r="H164">
        <v>0.5</v>
      </c>
      <c r="I164">
        <v>9626</v>
      </c>
      <c r="J164">
        <v>11852</v>
      </c>
      <c r="L164">
        <v>1948</v>
      </c>
      <c r="M164">
        <v>7.8</v>
      </c>
      <c r="N164">
        <v>10.319000000000001</v>
      </c>
      <c r="O164">
        <v>2.5190000000000001</v>
      </c>
      <c r="Q164">
        <v>8.7999999999999995E-2</v>
      </c>
      <c r="R164">
        <v>1</v>
      </c>
      <c r="S164">
        <v>0</v>
      </c>
      <c r="T164">
        <v>0</v>
      </c>
      <c r="V164">
        <v>0</v>
      </c>
      <c r="Y164" s="10">
        <v>44875</v>
      </c>
      <c r="Z164">
        <v>6.6412037037037033E-2</v>
      </c>
      <c r="AB164">
        <v>1</v>
      </c>
      <c r="AD164">
        <v>9.7026605920865308</v>
      </c>
      <c r="AE164">
        <v>11.78504287252534</v>
      </c>
      <c r="AF164">
        <v>2.082382280438809</v>
      </c>
      <c r="AG164">
        <v>0.21155816666223087</v>
      </c>
    </row>
    <row r="165" spans="1:62" x14ac:dyDescent="0.35">
      <c r="A165">
        <v>48</v>
      </c>
      <c r="B165">
        <v>14</v>
      </c>
      <c r="C165" t="s">
        <v>119</v>
      </c>
      <c r="D165" t="s">
        <v>27</v>
      </c>
      <c r="G165">
        <v>0.5</v>
      </c>
      <c r="H165">
        <v>0.5</v>
      </c>
      <c r="I165">
        <v>2473</v>
      </c>
      <c r="J165">
        <v>4226</v>
      </c>
      <c r="L165">
        <v>936</v>
      </c>
      <c r="M165">
        <v>2.3119999999999998</v>
      </c>
      <c r="N165">
        <v>3.8580000000000001</v>
      </c>
      <c r="O165">
        <v>1.546</v>
      </c>
      <c r="Q165">
        <v>0</v>
      </c>
      <c r="R165">
        <v>1</v>
      </c>
      <c r="S165">
        <v>0</v>
      </c>
      <c r="T165">
        <v>0</v>
      </c>
      <c r="V165">
        <v>0</v>
      </c>
      <c r="Y165" s="10">
        <v>44875</v>
      </c>
      <c r="Z165">
        <v>7.8611111111111118E-2</v>
      </c>
      <c r="AB165">
        <v>3</v>
      </c>
      <c r="AC165" t="s">
        <v>112</v>
      </c>
      <c r="AD165">
        <v>2.5943111530951644</v>
      </c>
      <c r="AE165">
        <v>4.2689691371206315</v>
      </c>
      <c r="AF165">
        <v>1.6746579840254672</v>
      </c>
      <c r="AG165">
        <v>0.10711859563943808</v>
      </c>
    </row>
    <row r="166" spans="1:62" x14ac:dyDescent="0.35">
      <c r="A166">
        <v>49</v>
      </c>
      <c r="B166">
        <v>14</v>
      </c>
      <c r="C166" t="s">
        <v>119</v>
      </c>
      <c r="D166" t="s">
        <v>27</v>
      </c>
      <c r="G166">
        <v>0.5</v>
      </c>
      <c r="H166">
        <v>0.5</v>
      </c>
      <c r="I166">
        <v>2761</v>
      </c>
      <c r="J166">
        <v>6193</v>
      </c>
      <c r="L166">
        <v>1116</v>
      </c>
      <c r="M166">
        <v>2.5329999999999999</v>
      </c>
      <c r="N166">
        <v>5.5259999999999998</v>
      </c>
      <c r="O166">
        <v>2.992</v>
      </c>
      <c r="Q166">
        <v>1E-3</v>
      </c>
      <c r="R166">
        <v>1</v>
      </c>
      <c r="S166">
        <v>0</v>
      </c>
      <c r="T166">
        <v>0</v>
      </c>
      <c r="V166">
        <v>0</v>
      </c>
      <c r="Y166" s="10">
        <v>44875</v>
      </c>
      <c r="Z166">
        <v>8.5474537037037043E-2</v>
      </c>
      <c r="AB166">
        <v>3</v>
      </c>
      <c r="AC166" t="s">
        <v>112</v>
      </c>
      <c r="AD166">
        <v>2.8805133952913771</v>
      </c>
      <c r="AE166">
        <v>6.2076154835068182</v>
      </c>
      <c r="AF166">
        <v>3.3271020882154412</v>
      </c>
      <c r="AG166">
        <v>0.12569480392412458</v>
      </c>
      <c r="AK166">
        <v>45.658974673692654</v>
      </c>
      <c r="AQ166">
        <v>1.1979099051126809</v>
      </c>
      <c r="AW166">
        <v>72.937526769975989</v>
      </c>
      <c r="BC166">
        <v>0.41136714380739819</v>
      </c>
      <c r="BG166">
        <v>3.7326606962748938</v>
      </c>
      <c r="BH166">
        <v>6.1706560335884237</v>
      </c>
      <c r="BI166">
        <v>2.4379953373135299</v>
      </c>
      <c r="BJ166">
        <v>0.12543680103128169</v>
      </c>
    </row>
    <row r="167" spans="1:62" x14ac:dyDescent="0.35">
      <c r="A167">
        <v>50</v>
      </c>
      <c r="B167">
        <v>14</v>
      </c>
      <c r="C167" t="s">
        <v>119</v>
      </c>
      <c r="D167" t="s">
        <v>27</v>
      </c>
      <c r="G167">
        <v>0.5</v>
      </c>
      <c r="H167">
        <v>0.5</v>
      </c>
      <c r="I167">
        <v>4476</v>
      </c>
      <c r="J167">
        <v>6118</v>
      </c>
      <c r="L167">
        <v>1111</v>
      </c>
      <c r="M167">
        <v>3.8490000000000002</v>
      </c>
      <c r="N167">
        <v>5.4610000000000003</v>
      </c>
      <c r="O167">
        <v>1.613</v>
      </c>
      <c r="Q167">
        <v>0</v>
      </c>
      <c r="R167">
        <v>1</v>
      </c>
      <c r="S167">
        <v>0</v>
      </c>
      <c r="T167">
        <v>0</v>
      </c>
      <c r="V167">
        <v>0</v>
      </c>
      <c r="Y167" s="10">
        <v>44875</v>
      </c>
      <c r="Z167">
        <v>9.297453703703705E-2</v>
      </c>
      <c r="AB167">
        <v>3</v>
      </c>
      <c r="AC167" t="s">
        <v>112</v>
      </c>
      <c r="AD167">
        <v>4.5848079972584106</v>
      </c>
      <c r="AE167">
        <v>6.1336965836700292</v>
      </c>
      <c r="AF167">
        <v>1.5488885864116186</v>
      </c>
      <c r="AG167">
        <v>0.12517879813843882</v>
      </c>
    </row>
    <row r="168" spans="1:62" x14ac:dyDescent="0.35">
      <c r="A168">
        <v>51</v>
      </c>
      <c r="B168">
        <v>15</v>
      </c>
      <c r="C168" t="s">
        <v>120</v>
      </c>
      <c r="D168" t="s">
        <v>27</v>
      </c>
      <c r="G168">
        <v>0.5</v>
      </c>
      <c r="H168">
        <v>0.5</v>
      </c>
      <c r="I168">
        <v>960</v>
      </c>
      <c r="J168">
        <v>4305</v>
      </c>
      <c r="L168">
        <v>1305</v>
      </c>
      <c r="M168">
        <v>1.1519999999999999</v>
      </c>
      <c r="N168">
        <v>3.9260000000000002</v>
      </c>
      <c r="O168">
        <v>2.774</v>
      </c>
      <c r="Q168">
        <v>0.02</v>
      </c>
      <c r="R168">
        <v>1</v>
      </c>
      <c r="S168">
        <v>0</v>
      </c>
      <c r="T168">
        <v>0</v>
      </c>
      <c r="V168">
        <v>0</v>
      </c>
      <c r="Y168" s="10">
        <v>44875</v>
      </c>
      <c r="Z168">
        <v>0.10467592592592594</v>
      </c>
      <c r="AB168">
        <v>3</v>
      </c>
      <c r="AC168" t="s">
        <v>112</v>
      </c>
      <c r="AD168">
        <v>1.0907556237796412</v>
      </c>
      <c r="AE168">
        <v>4.346830378282049</v>
      </c>
      <c r="AF168">
        <v>3.256074754502408</v>
      </c>
      <c r="AG168">
        <v>0.14519982262304532</v>
      </c>
    </row>
    <row r="169" spans="1:62" x14ac:dyDescent="0.35">
      <c r="A169">
        <v>52</v>
      </c>
      <c r="B169">
        <v>15</v>
      </c>
      <c r="C169" t="s">
        <v>120</v>
      </c>
      <c r="D169" t="s">
        <v>27</v>
      </c>
      <c r="G169">
        <v>0.5</v>
      </c>
      <c r="H169">
        <v>0.5</v>
      </c>
      <c r="I169">
        <v>2589</v>
      </c>
      <c r="J169">
        <v>6738</v>
      </c>
      <c r="L169">
        <v>2006</v>
      </c>
      <c r="M169">
        <v>2.4009999999999998</v>
      </c>
      <c r="N169">
        <v>5.9859999999999998</v>
      </c>
      <c r="O169">
        <v>3.5859999999999999</v>
      </c>
      <c r="Q169">
        <v>9.4E-2</v>
      </c>
      <c r="R169">
        <v>1</v>
      </c>
      <c r="S169">
        <v>0</v>
      </c>
      <c r="T169">
        <v>0</v>
      </c>
      <c r="V169">
        <v>0</v>
      </c>
      <c r="Y169" s="10">
        <v>44875</v>
      </c>
      <c r="Z169">
        <v>0.11155092592592593</v>
      </c>
      <c r="AB169">
        <v>3</v>
      </c>
      <c r="AC169" t="s">
        <v>112</v>
      </c>
      <c r="AD169">
        <v>2.7095870562019724</v>
      </c>
      <c r="AE169">
        <v>6.7447594889874853</v>
      </c>
      <c r="AF169">
        <v>4.0351724327855134</v>
      </c>
      <c r="AG169">
        <v>0.21754383377618541</v>
      </c>
      <c r="AK169">
        <v>45.632020314740522</v>
      </c>
      <c r="AQ169">
        <v>1.3065434051642255</v>
      </c>
      <c r="AW169">
        <v>46.155543260671074</v>
      </c>
      <c r="BC169">
        <v>1.5778457076478101</v>
      </c>
      <c r="BG169">
        <v>3.510555831237208</v>
      </c>
      <c r="BH169">
        <v>6.7891108288895587</v>
      </c>
      <c r="BI169">
        <v>3.2785549976523511</v>
      </c>
      <c r="BJ169">
        <v>0.21584101468342248</v>
      </c>
    </row>
    <row r="170" spans="1:62" x14ac:dyDescent="0.35">
      <c r="A170">
        <v>53</v>
      </c>
      <c r="B170">
        <v>15</v>
      </c>
      <c r="C170" t="s">
        <v>120</v>
      </c>
      <c r="D170" t="s">
        <v>27</v>
      </c>
      <c r="G170">
        <v>0.5</v>
      </c>
      <c r="H170">
        <v>0.5</v>
      </c>
      <c r="I170">
        <v>4201</v>
      </c>
      <c r="J170">
        <v>6828</v>
      </c>
      <c r="L170">
        <v>1973</v>
      </c>
      <c r="M170">
        <v>3.6379999999999999</v>
      </c>
      <c r="N170">
        <v>6.0629999999999997</v>
      </c>
      <c r="O170">
        <v>2.4249999999999998</v>
      </c>
      <c r="Q170">
        <v>0.09</v>
      </c>
      <c r="R170">
        <v>1</v>
      </c>
      <c r="S170">
        <v>0</v>
      </c>
      <c r="T170">
        <v>0</v>
      </c>
      <c r="V170">
        <v>0</v>
      </c>
      <c r="Y170" s="10">
        <v>44875</v>
      </c>
      <c r="Z170">
        <v>0.1190625</v>
      </c>
      <c r="AB170">
        <v>3</v>
      </c>
      <c r="AC170" t="s">
        <v>112</v>
      </c>
      <c r="AD170">
        <v>4.3115246062724433</v>
      </c>
      <c r="AE170">
        <v>6.8334621687916322</v>
      </c>
      <c r="AF170">
        <v>2.5219375625191889</v>
      </c>
      <c r="AG170">
        <v>0.21413819559065955</v>
      </c>
    </row>
    <row r="171" spans="1:62" x14ac:dyDescent="0.35">
      <c r="A171">
        <v>54</v>
      </c>
      <c r="B171">
        <v>16</v>
      </c>
      <c r="C171" t="s">
        <v>121</v>
      </c>
      <c r="D171" t="s">
        <v>27</v>
      </c>
      <c r="G171">
        <v>0.5</v>
      </c>
      <c r="H171">
        <v>0.5</v>
      </c>
      <c r="I171">
        <v>6110</v>
      </c>
      <c r="J171">
        <v>8964</v>
      </c>
      <c r="L171">
        <v>13045</v>
      </c>
      <c r="M171">
        <v>5.1020000000000003</v>
      </c>
      <c r="N171">
        <v>7.8730000000000002</v>
      </c>
      <c r="O171">
        <v>2.7709999999999999</v>
      </c>
      <c r="Q171">
        <v>1.248</v>
      </c>
      <c r="R171">
        <v>1</v>
      </c>
      <c r="S171">
        <v>0</v>
      </c>
      <c r="T171">
        <v>0</v>
      </c>
      <c r="V171">
        <v>0</v>
      </c>
      <c r="Y171" s="10">
        <v>44875</v>
      </c>
      <c r="Z171">
        <v>0.1320138888888889</v>
      </c>
      <c r="AB171">
        <v>1</v>
      </c>
      <c r="AD171">
        <v>6.2086082186077594</v>
      </c>
      <c r="AE171">
        <v>8.9386724361433831</v>
      </c>
      <c r="AF171">
        <v>2.7300642175356238</v>
      </c>
      <c r="AG171">
        <v>1.3567814074131515</v>
      </c>
    </row>
    <row r="172" spans="1:62" x14ac:dyDescent="0.35">
      <c r="A172">
        <v>55</v>
      </c>
      <c r="B172">
        <v>16</v>
      </c>
      <c r="C172" t="s">
        <v>121</v>
      </c>
      <c r="D172" t="s">
        <v>27</v>
      </c>
      <c r="G172">
        <v>0.5</v>
      </c>
      <c r="H172">
        <v>0.5</v>
      </c>
      <c r="I172">
        <v>6883</v>
      </c>
      <c r="J172">
        <v>8766</v>
      </c>
      <c r="L172">
        <v>12850</v>
      </c>
      <c r="M172">
        <v>5.6950000000000003</v>
      </c>
      <c r="N172">
        <v>7.7050000000000001</v>
      </c>
      <c r="O172">
        <v>2.0099999999999998</v>
      </c>
      <c r="Q172">
        <v>1.228</v>
      </c>
      <c r="R172">
        <v>1</v>
      </c>
      <c r="S172">
        <v>0</v>
      </c>
      <c r="T172">
        <v>0</v>
      </c>
      <c r="V172">
        <v>0</v>
      </c>
      <c r="Y172" s="10">
        <v>44875</v>
      </c>
      <c r="Z172">
        <v>0.13908564814814814</v>
      </c>
      <c r="AB172">
        <v>1</v>
      </c>
      <c r="AD172">
        <v>6.9767829867246798</v>
      </c>
      <c r="AE172">
        <v>8.7435265405742602</v>
      </c>
      <c r="AF172">
        <v>1.7667435538495804</v>
      </c>
      <c r="AG172">
        <v>1.3366571817714077</v>
      </c>
      <c r="AK172">
        <v>1.0907895100400629</v>
      </c>
      <c r="AQ172">
        <v>0.14643094446185936</v>
      </c>
      <c r="AW172">
        <v>3.6720906468446639</v>
      </c>
      <c r="BC172">
        <v>2.3651557473560296</v>
      </c>
      <c r="BG172">
        <v>7.015042661462715</v>
      </c>
      <c r="BH172">
        <v>8.7499328452267822</v>
      </c>
      <c r="BI172">
        <v>1.7348901837640671</v>
      </c>
      <c r="BJ172">
        <v>1.3526533611276654</v>
      </c>
    </row>
    <row r="173" spans="1:62" x14ac:dyDescent="0.35">
      <c r="A173">
        <v>56</v>
      </c>
      <c r="B173">
        <v>16</v>
      </c>
      <c r="C173" t="s">
        <v>121</v>
      </c>
      <c r="D173" t="s">
        <v>27</v>
      </c>
      <c r="G173">
        <v>0.5</v>
      </c>
      <c r="H173">
        <v>0.5</v>
      </c>
      <c r="I173">
        <v>6960</v>
      </c>
      <c r="J173">
        <v>8779</v>
      </c>
      <c r="L173">
        <v>13160</v>
      </c>
      <c r="M173">
        <v>5.7539999999999996</v>
      </c>
      <c r="N173">
        <v>7.7160000000000002</v>
      </c>
      <c r="O173">
        <v>1.962</v>
      </c>
      <c r="Q173">
        <v>1.26</v>
      </c>
      <c r="R173">
        <v>1</v>
      </c>
      <c r="S173">
        <v>0</v>
      </c>
      <c r="T173">
        <v>0</v>
      </c>
      <c r="V173">
        <v>0</v>
      </c>
      <c r="Y173" s="10">
        <v>44875</v>
      </c>
      <c r="Z173">
        <v>0.14674768518518519</v>
      </c>
      <c r="AB173">
        <v>1</v>
      </c>
      <c r="AD173">
        <v>7.0533023362007503</v>
      </c>
      <c r="AE173">
        <v>8.7563391498793042</v>
      </c>
      <c r="AF173">
        <v>1.7030368136785539</v>
      </c>
      <c r="AG173">
        <v>1.3686495404839232</v>
      </c>
    </row>
    <row r="174" spans="1:62" x14ac:dyDescent="0.35">
      <c r="A174">
        <v>57</v>
      </c>
      <c r="B174">
        <v>17</v>
      </c>
      <c r="C174" t="s">
        <v>122</v>
      </c>
      <c r="D174" t="s">
        <v>27</v>
      </c>
      <c r="G174">
        <v>0.5</v>
      </c>
      <c r="H174">
        <v>0.5</v>
      </c>
      <c r="I174">
        <v>6264</v>
      </c>
      <c r="J174">
        <v>9541</v>
      </c>
      <c r="L174">
        <v>31489</v>
      </c>
      <c r="M174">
        <v>5.2210000000000001</v>
      </c>
      <c r="N174">
        <v>8.3620000000000001</v>
      </c>
      <c r="O174">
        <v>3.141</v>
      </c>
      <c r="Q174">
        <v>3.177</v>
      </c>
      <c r="R174">
        <v>1</v>
      </c>
      <c r="S174">
        <v>0</v>
      </c>
      <c r="T174">
        <v>0</v>
      </c>
      <c r="V174">
        <v>0</v>
      </c>
      <c r="Y174" s="10">
        <v>44875</v>
      </c>
      <c r="Z174">
        <v>0.15993055555555555</v>
      </c>
      <c r="AB174">
        <v>1</v>
      </c>
      <c r="AD174">
        <v>6.3616469175599013</v>
      </c>
      <c r="AE174">
        <v>9.5073551722210823</v>
      </c>
      <c r="AF174">
        <v>3.145708254661181</v>
      </c>
      <c r="AG174">
        <v>3.2602235496506911</v>
      </c>
    </row>
    <row r="175" spans="1:62" x14ac:dyDescent="0.35">
      <c r="A175">
        <v>58</v>
      </c>
      <c r="B175">
        <v>17</v>
      </c>
      <c r="C175" t="s">
        <v>122</v>
      </c>
      <c r="D175" t="s">
        <v>27</v>
      </c>
      <c r="G175">
        <v>0.5</v>
      </c>
      <c r="H175">
        <v>0.5</v>
      </c>
      <c r="I175">
        <v>6761</v>
      </c>
      <c r="J175">
        <v>9647</v>
      </c>
      <c r="L175">
        <v>31617</v>
      </c>
      <c r="M175">
        <v>5.6020000000000003</v>
      </c>
      <c r="N175">
        <v>8.4510000000000005</v>
      </c>
      <c r="O175">
        <v>2.85</v>
      </c>
      <c r="Q175">
        <v>3.1909999999999998</v>
      </c>
      <c r="R175">
        <v>1</v>
      </c>
      <c r="S175">
        <v>0</v>
      </c>
      <c r="T175">
        <v>0</v>
      </c>
      <c r="V175">
        <v>0</v>
      </c>
      <c r="Y175" s="10">
        <v>44875</v>
      </c>
      <c r="Z175">
        <v>0.1673611111111111</v>
      </c>
      <c r="AB175">
        <v>1</v>
      </c>
      <c r="AD175">
        <v>6.8555445369054508</v>
      </c>
      <c r="AE175">
        <v>9.6118272173237429</v>
      </c>
      <c r="AF175">
        <v>2.7562826804182921</v>
      </c>
      <c r="AG175">
        <v>3.2734332977642455</v>
      </c>
      <c r="AK175">
        <v>0.55235712331663955</v>
      </c>
      <c r="AQ175">
        <v>1.0253355382797929E-2</v>
      </c>
      <c r="AW175">
        <v>1.3960076110718629</v>
      </c>
      <c r="BC175">
        <v>1.7097779065034129</v>
      </c>
      <c r="BG175">
        <v>6.8366631389827841</v>
      </c>
      <c r="BH175">
        <v>9.6123200099893218</v>
      </c>
      <c r="BI175">
        <v>2.7756568710065372</v>
      </c>
      <c r="BJ175">
        <v>3.3016588142412555</v>
      </c>
    </row>
    <row r="176" spans="1:62" x14ac:dyDescent="0.35">
      <c r="A176">
        <v>59</v>
      </c>
      <c r="B176">
        <v>17</v>
      </c>
      <c r="C176" t="s">
        <v>122</v>
      </c>
      <c r="D176" t="s">
        <v>27</v>
      </c>
      <c r="G176">
        <v>0.5</v>
      </c>
      <c r="H176">
        <v>0.5</v>
      </c>
      <c r="I176">
        <v>6723</v>
      </c>
      <c r="J176">
        <v>9648</v>
      </c>
      <c r="L176">
        <v>32164</v>
      </c>
      <c r="M176">
        <v>5.5730000000000004</v>
      </c>
      <c r="N176">
        <v>8.452</v>
      </c>
      <c r="O176">
        <v>2.879</v>
      </c>
      <c r="Q176">
        <v>3.2480000000000002</v>
      </c>
      <c r="R176">
        <v>1</v>
      </c>
      <c r="S176">
        <v>0</v>
      </c>
      <c r="T176">
        <v>0</v>
      </c>
      <c r="V176">
        <v>0</v>
      </c>
      <c r="Y176" s="10">
        <v>44875</v>
      </c>
      <c r="Z176">
        <v>0.17532407407407405</v>
      </c>
      <c r="AB176">
        <v>1</v>
      </c>
      <c r="AD176">
        <v>6.8177817410601165</v>
      </c>
      <c r="AE176">
        <v>9.6128128026548989</v>
      </c>
      <c r="AF176">
        <v>2.7950310615947824</v>
      </c>
      <c r="AG176">
        <v>3.3298843307182651</v>
      </c>
    </row>
    <row r="177" spans="1:62" x14ac:dyDescent="0.35">
      <c r="A177">
        <v>60</v>
      </c>
      <c r="B177">
        <v>18</v>
      </c>
      <c r="C177" t="s">
        <v>123</v>
      </c>
      <c r="D177" t="s">
        <v>27</v>
      </c>
      <c r="G177">
        <v>0.5</v>
      </c>
      <c r="H177">
        <v>0.5</v>
      </c>
      <c r="I177">
        <v>1185</v>
      </c>
      <c r="J177">
        <v>3659</v>
      </c>
      <c r="L177">
        <v>2738</v>
      </c>
      <c r="M177">
        <v>1.3240000000000001</v>
      </c>
      <c r="N177">
        <v>3.3780000000000001</v>
      </c>
      <c r="O177">
        <v>2.0539999999999998</v>
      </c>
      <c r="Q177">
        <v>0.17</v>
      </c>
      <c r="R177">
        <v>1</v>
      </c>
      <c r="S177">
        <v>0</v>
      </c>
      <c r="T177">
        <v>0</v>
      </c>
      <c r="V177">
        <v>0</v>
      </c>
      <c r="Y177" s="10">
        <v>44875</v>
      </c>
      <c r="Z177">
        <v>0.18753472222222223</v>
      </c>
      <c r="AB177">
        <v>3</v>
      </c>
      <c r="AC177" t="s">
        <v>112</v>
      </c>
      <c r="AD177">
        <v>1.3143511254954328</v>
      </c>
      <c r="AE177">
        <v>3.7101422543545062</v>
      </c>
      <c r="AF177">
        <v>2.3957911288590736</v>
      </c>
      <c r="AG177">
        <v>0.29308708080057705</v>
      </c>
    </row>
    <row r="178" spans="1:62" x14ac:dyDescent="0.35">
      <c r="A178">
        <v>61</v>
      </c>
      <c r="B178">
        <v>18</v>
      </c>
      <c r="C178" t="s">
        <v>123</v>
      </c>
      <c r="D178" t="s">
        <v>27</v>
      </c>
      <c r="G178">
        <v>0.5</v>
      </c>
      <c r="H178">
        <v>0.5</v>
      </c>
      <c r="I178">
        <v>2261</v>
      </c>
      <c r="J178">
        <v>6083</v>
      </c>
      <c r="L178">
        <v>3980</v>
      </c>
      <c r="M178">
        <v>2.15</v>
      </c>
      <c r="N178">
        <v>5.4320000000000004</v>
      </c>
      <c r="O178">
        <v>3.282</v>
      </c>
      <c r="Q178">
        <v>0.3</v>
      </c>
      <c r="R178">
        <v>1</v>
      </c>
      <c r="S178">
        <v>0</v>
      </c>
      <c r="T178">
        <v>0</v>
      </c>
      <c r="V178">
        <v>0</v>
      </c>
      <c r="Y178" s="10">
        <v>44875</v>
      </c>
      <c r="Z178">
        <v>0.19445601851851854</v>
      </c>
      <c r="AB178">
        <v>3</v>
      </c>
      <c r="AC178" t="s">
        <v>112</v>
      </c>
      <c r="AD178">
        <v>2.3836345025896182</v>
      </c>
      <c r="AE178">
        <v>6.0992010970795283</v>
      </c>
      <c r="AF178">
        <v>3.7155665944899101</v>
      </c>
      <c r="AG178">
        <v>0.42126291796491361</v>
      </c>
      <c r="AK178">
        <v>47.85755577412678</v>
      </c>
      <c r="AQ178">
        <v>0.81123990351441211</v>
      </c>
      <c r="AW178">
        <v>52.661943878603843</v>
      </c>
      <c r="BC178">
        <v>1.6521057637653989</v>
      </c>
      <c r="BG178">
        <v>3.1334247516765728</v>
      </c>
      <c r="BH178">
        <v>6.0745614638005989</v>
      </c>
      <c r="BI178">
        <v>2.9411367121240257</v>
      </c>
      <c r="BJ178">
        <v>0.42477175730757666</v>
      </c>
    </row>
    <row r="179" spans="1:62" x14ac:dyDescent="0.35">
      <c r="A179">
        <v>62</v>
      </c>
      <c r="B179">
        <v>18</v>
      </c>
      <c r="C179" t="s">
        <v>123</v>
      </c>
      <c r="D179" t="s">
        <v>27</v>
      </c>
      <c r="G179">
        <v>0.5</v>
      </c>
      <c r="H179">
        <v>0.5</v>
      </c>
      <c r="I179">
        <v>3770</v>
      </c>
      <c r="J179">
        <v>6033</v>
      </c>
      <c r="L179">
        <v>4048</v>
      </c>
      <c r="M179">
        <v>3.3069999999999999</v>
      </c>
      <c r="N179">
        <v>5.3890000000000002</v>
      </c>
      <c r="O179">
        <v>2.0819999999999999</v>
      </c>
      <c r="Q179">
        <v>0.307</v>
      </c>
      <c r="R179">
        <v>1</v>
      </c>
      <c r="S179">
        <v>0</v>
      </c>
      <c r="T179">
        <v>0</v>
      </c>
      <c r="V179">
        <v>0</v>
      </c>
      <c r="Y179" s="10">
        <v>44875</v>
      </c>
      <c r="Z179">
        <v>0.20195601851851852</v>
      </c>
      <c r="AB179">
        <v>3</v>
      </c>
      <c r="AC179" t="s">
        <v>112</v>
      </c>
      <c r="AD179">
        <v>3.8832150007635273</v>
      </c>
      <c r="AE179">
        <v>6.0499218305216687</v>
      </c>
      <c r="AF179">
        <v>2.1667068297581413</v>
      </c>
      <c r="AG179">
        <v>0.42828059665023965</v>
      </c>
    </row>
    <row r="180" spans="1:62" x14ac:dyDescent="0.35">
      <c r="A180">
        <v>63</v>
      </c>
      <c r="B180">
        <v>19</v>
      </c>
      <c r="C180" t="s">
        <v>62</v>
      </c>
      <c r="D180" t="s">
        <v>27</v>
      </c>
      <c r="G180">
        <v>0.5</v>
      </c>
      <c r="H180">
        <v>0.5</v>
      </c>
      <c r="I180">
        <v>10438</v>
      </c>
      <c r="J180">
        <v>17776</v>
      </c>
      <c r="L180">
        <v>4372</v>
      </c>
      <c r="M180">
        <v>8.423</v>
      </c>
      <c r="N180">
        <v>15.337999999999999</v>
      </c>
      <c r="O180">
        <v>6.915</v>
      </c>
      <c r="Q180">
        <v>0.34100000000000003</v>
      </c>
      <c r="R180">
        <v>1</v>
      </c>
      <c r="S180">
        <v>0</v>
      </c>
      <c r="T180">
        <v>0</v>
      </c>
      <c r="V180">
        <v>0</v>
      </c>
      <c r="Y180" s="10">
        <v>44875</v>
      </c>
      <c r="Z180">
        <v>0.21550925925925926</v>
      </c>
      <c r="AB180">
        <v>1</v>
      </c>
      <c r="AD180">
        <v>10.509591913834187</v>
      </c>
      <c r="AE180">
        <v>17.623650374300514</v>
      </c>
      <c r="AF180">
        <v>7.1140584604663264</v>
      </c>
      <c r="AG180">
        <v>0.46171777156267524</v>
      </c>
    </row>
    <row r="181" spans="1:62" x14ac:dyDescent="0.35">
      <c r="A181">
        <v>64</v>
      </c>
      <c r="B181">
        <v>19</v>
      </c>
      <c r="C181" t="s">
        <v>62</v>
      </c>
      <c r="D181" t="s">
        <v>27</v>
      </c>
      <c r="G181">
        <v>0.5</v>
      </c>
      <c r="H181">
        <v>0.5</v>
      </c>
      <c r="I181">
        <v>12578</v>
      </c>
      <c r="J181">
        <v>17741</v>
      </c>
      <c r="L181">
        <v>4328</v>
      </c>
      <c r="M181">
        <v>10.064</v>
      </c>
      <c r="N181">
        <v>15.308</v>
      </c>
      <c r="O181">
        <v>5.2439999999999998</v>
      </c>
      <c r="Q181">
        <v>0.33700000000000002</v>
      </c>
      <c r="R181">
        <v>1</v>
      </c>
      <c r="S181">
        <v>0</v>
      </c>
      <c r="T181">
        <v>0</v>
      </c>
      <c r="V181">
        <v>0</v>
      </c>
      <c r="Y181" s="10">
        <v>44875</v>
      </c>
      <c r="Z181">
        <v>0.22318287037037035</v>
      </c>
      <c r="AB181">
        <v>1</v>
      </c>
      <c r="AD181">
        <v>12.636233574597718</v>
      </c>
      <c r="AE181">
        <v>17.589154887710016</v>
      </c>
      <c r="AF181">
        <v>4.9529213131122987</v>
      </c>
      <c r="AG181">
        <v>0.45717692064864079</v>
      </c>
      <c r="AK181">
        <v>1.0949812445615281</v>
      </c>
      <c r="AM181">
        <v>101.33250299347139</v>
      </c>
      <c r="AQ181">
        <v>0.63118248464784232</v>
      </c>
      <c r="AS181">
        <v>99.160169622405647</v>
      </c>
      <c r="AW181">
        <v>0.56194981131027755</v>
      </c>
      <c r="AY181">
        <v>96.987836251339914</v>
      </c>
      <c r="BC181">
        <v>0.96597537093116881</v>
      </c>
      <c r="BE181">
        <v>83.577908896318874</v>
      </c>
      <c r="BG181">
        <v>12.705796619575963</v>
      </c>
      <c r="BH181">
        <v>17.644840458920399</v>
      </c>
      <c r="BI181">
        <v>4.9390438393444347</v>
      </c>
      <c r="BJ181">
        <v>0.45939574552708945</v>
      </c>
    </row>
    <row r="182" spans="1:62" x14ac:dyDescent="0.35">
      <c r="A182">
        <v>65</v>
      </c>
      <c r="B182">
        <v>19</v>
      </c>
      <c r="C182" t="s">
        <v>62</v>
      </c>
      <c r="D182" t="s">
        <v>27</v>
      </c>
      <c r="G182">
        <v>0.5</v>
      </c>
      <c r="H182">
        <v>0.5</v>
      </c>
      <c r="I182">
        <v>12718</v>
      </c>
      <c r="J182">
        <v>17854</v>
      </c>
      <c r="L182">
        <v>4371</v>
      </c>
      <c r="M182">
        <v>10.172000000000001</v>
      </c>
      <c r="N182">
        <v>15.404</v>
      </c>
      <c r="O182">
        <v>5.2320000000000002</v>
      </c>
      <c r="Q182">
        <v>0.34100000000000003</v>
      </c>
      <c r="R182">
        <v>1</v>
      </c>
      <c r="S182">
        <v>0</v>
      </c>
      <c r="T182">
        <v>0</v>
      </c>
      <c r="V182">
        <v>0</v>
      </c>
      <c r="Y182" s="10">
        <v>44875</v>
      </c>
      <c r="Z182">
        <v>0.23123842592592592</v>
      </c>
      <c r="AB182">
        <v>1</v>
      </c>
      <c r="AD182">
        <v>12.775359664554207</v>
      </c>
      <c r="AE182">
        <v>17.700526030130778</v>
      </c>
      <c r="AF182">
        <v>4.9251663655765707</v>
      </c>
      <c r="AG182">
        <v>0.4616145704055381</v>
      </c>
    </row>
    <row r="183" spans="1:62" x14ac:dyDescent="0.35">
      <c r="A183">
        <v>66</v>
      </c>
      <c r="B183">
        <v>20</v>
      </c>
      <c r="C183" t="s">
        <v>63</v>
      </c>
      <c r="D183" t="s">
        <v>27</v>
      </c>
      <c r="G183">
        <v>0.5</v>
      </c>
      <c r="H183">
        <v>0.5</v>
      </c>
      <c r="I183">
        <v>5121</v>
      </c>
      <c r="J183">
        <v>7098</v>
      </c>
      <c r="L183">
        <v>2582</v>
      </c>
      <c r="M183">
        <v>4.3440000000000003</v>
      </c>
      <c r="N183">
        <v>6.2919999999999998</v>
      </c>
      <c r="O183">
        <v>1.948</v>
      </c>
      <c r="Q183">
        <v>0.154</v>
      </c>
      <c r="R183">
        <v>1</v>
      </c>
      <c r="S183">
        <v>0</v>
      </c>
      <c r="T183">
        <v>0</v>
      </c>
      <c r="V183">
        <v>0</v>
      </c>
      <c r="Y183" s="10">
        <v>44875</v>
      </c>
      <c r="Z183">
        <v>0.24412037037037038</v>
      </c>
      <c r="AB183">
        <v>1</v>
      </c>
      <c r="AD183">
        <v>5.2257817688436798</v>
      </c>
      <c r="AE183">
        <v>7.0995702082040726</v>
      </c>
      <c r="AF183">
        <v>1.8737884393603927</v>
      </c>
      <c r="AG183">
        <v>0.27698770028718211</v>
      </c>
    </row>
    <row r="184" spans="1:62" x14ac:dyDescent="0.35">
      <c r="A184">
        <v>67</v>
      </c>
      <c r="B184">
        <v>20</v>
      </c>
      <c r="C184" t="s">
        <v>63</v>
      </c>
      <c r="D184" t="s">
        <v>27</v>
      </c>
      <c r="G184">
        <v>0.5</v>
      </c>
      <c r="H184">
        <v>0.5</v>
      </c>
      <c r="I184">
        <v>4375</v>
      </c>
      <c r="J184">
        <v>7120</v>
      </c>
      <c r="L184">
        <v>2494</v>
      </c>
      <c r="M184">
        <v>3.7709999999999999</v>
      </c>
      <c r="N184">
        <v>6.31</v>
      </c>
      <c r="O184">
        <v>2.5390000000000001</v>
      </c>
      <c r="Q184">
        <v>0.14499999999999999</v>
      </c>
      <c r="R184">
        <v>1</v>
      </c>
      <c r="S184">
        <v>0</v>
      </c>
      <c r="T184">
        <v>0</v>
      </c>
      <c r="V184">
        <v>0</v>
      </c>
      <c r="Y184" s="10">
        <v>44875</v>
      </c>
      <c r="Z184">
        <v>0.25119212962962961</v>
      </c>
      <c r="AB184">
        <v>1</v>
      </c>
      <c r="AD184">
        <v>4.4844384609326564</v>
      </c>
      <c r="AE184">
        <v>7.1212530854895304</v>
      </c>
      <c r="AF184">
        <v>2.636814624556874</v>
      </c>
      <c r="AG184">
        <v>0.26790599845911317</v>
      </c>
      <c r="AK184">
        <v>0.70661903607382248</v>
      </c>
      <c r="AL184">
        <v>35.812318864165</v>
      </c>
      <c r="AQ184">
        <v>0.59689849561289521</v>
      </c>
      <c r="AR184">
        <v>15.567829501616387</v>
      </c>
      <c r="AW184">
        <v>2.8533954573834293</v>
      </c>
      <c r="AX184">
        <v>12.323438140665514</v>
      </c>
      <c r="BC184">
        <v>3.3706257730396225</v>
      </c>
      <c r="BD184">
        <v>43.676986560028027</v>
      </c>
      <c r="BG184">
        <v>4.5003385854991125</v>
      </c>
      <c r="BH184">
        <v>7.1000630008696515</v>
      </c>
      <c r="BI184">
        <v>2.5997244153705386</v>
      </c>
      <c r="BJ184">
        <v>0.27249844995171618</v>
      </c>
    </row>
    <row r="185" spans="1:62" x14ac:dyDescent="0.35">
      <c r="A185">
        <v>68</v>
      </c>
      <c r="B185">
        <v>20</v>
      </c>
      <c r="C185" t="s">
        <v>63</v>
      </c>
      <c r="D185" t="s">
        <v>27</v>
      </c>
      <c r="G185">
        <v>0.5</v>
      </c>
      <c r="H185">
        <v>0.5</v>
      </c>
      <c r="I185">
        <v>4407</v>
      </c>
      <c r="J185">
        <v>7077</v>
      </c>
      <c r="L185">
        <v>2583</v>
      </c>
      <c r="M185">
        <v>3.7959999999999998</v>
      </c>
      <c r="N185">
        <v>6.274</v>
      </c>
      <c r="O185">
        <v>2.4780000000000002</v>
      </c>
      <c r="Q185">
        <v>0.154</v>
      </c>
      <c r="R185">
        <v>1</v>
      </c>
      <c r="S185">
        <v>0</v>
      </c>
      <c r="T185">
        <v>0</v>
      </c>
      <c r="V185">
        <v>0</v>
      </c>
      <c r="Y185" s="10">
        <v>44875</v>
      </c>
      <c r="Z185">
        <v>0.25871527777777775</v>
      </c>
      <c r="AB185">
        <v>1</v>
      </c>
      <c r="AD185">
        <v>4.5162387100655685</v>
      </c>
      <c r="AE185">
        <v>7.0788729162497717</v>
      </c>
      <c r="AF185">
        <v>2.5626342061842031</v>
      </c>
      <c r="AG185">
        <v>0.27709090144431919</v>
      </c>
    </row>
    <row r="186" spans="1:62" x14ac:dyDescent="0.35">
      <c r="A186">
        <v>69</v>
      </c>
      <c r="B186">
        <v>3</v>
      </c>
      <c r="C186" t="s">
        <v>28</v>
      </c>
      <c r="D186" t="s">
        <v>27</v>
      </c>
      <c r="G186">
        <v>0.5</v>
      </c>
      <c r="H186">
        <v>0.5</v>
      </c>
      <c r="I186">
        <v>535</v>
      </c>
      <c r="J186">
        <v>97</v>
      </c>
      <c r="L186">
        <v>129</v>
      </c>
      <c r="M186">
        <v>0.82599999999999996</v>
      </c>
      <c r="N186">
        <v>0.36099999999999999</v>
      </c>
      <c r="O186">
        <v>0</v>
      </c>
      <c r="Q186">
        <v>0</v>
      </c>
      <c r="R186">
        <v>1</v>
      </c>
      <c r="S186">
        <v>0</v>
      </c>
      <c r="T186">
        <v>0</v>
      </c>
      <c r="V186">
        <v>0</v>
      </c>
      <c r="Y186" s="10">
        <v>44875</v>
      </c>
      <c r="Z186">
        <v>0.26997685185185188</v>
      </c>
      <c r="AB186">
        <v>1</v>
      </c>
      <c r="AD186">
        <v>0.66840856498314583</v>
      </c>
      <c r="AE186">
        <v>0.19948730477260607</v>
      </c>
      <c r="AF186">
        <v>-0.46892126021053976</v>
      </c>
      <c r="AG186">
        <v>2.3835261829760441E-2</v>
      </c>
    </row>
    <row r="187" spans="1:62" x14ac:dyDescent="0.35">
      <c r="A187">
        <v>70</v>
      </c>
      <c r="B187">
        <v>3</v>
      </c>
      <c r="C187" t="s">
        <v>28</v>
      </c>
      <c r="D187" t="s">
        <v>27</v>
      </c>
      <c r="G187">
        <v>0.5</v>
      </c>
      <c r="H187">
        <v>0.5</v>
      </c>
      <c r="I187">
        <v>365</v>
      </c>
      <c r="J187">
        <v>142</v>
      </c>
      <c r="L187">
        <v>62</v>
      </c>
      <c r="M187">
        <v>0.69499999999999995</v>
      </c>
      <c r="N187">
        <v>0.39900000000000002</v>
      </c>
      <c r="O187">
        <v>0</v>
      </c>
      <c r="Q187">
        <v>0</v>
      </c>
      <c r="R187">
        <v>1</v>
      </c>
      <c r="S187">
        <v>0</v>
      </c>
      <c r="T187">
        <v>0</v>
      </c>
      <c r="V187">
        <v>0</v>
      </c>
      <c r="Y187" s="10">
        <v>44875</v>
      </c>
      <c r="Z187">
        <v>0.27557870370370369</v>
      </c>
      <c r="AB187">
        <v>1</v>
      </c>
      <c r="AD187">
        <v>0.49946974146454776</v>
      </c>
      <c r="AE187">
        <v>0.24383864467467947</v>
      </c>
      <c r="AF187">
        <v>-0.25563109678986828</v>
      </c>
      <c r="AG187">
        <v>1.6920784301571592E-2</v>
      </c>
      <c r="AK187">
        <v>8.2883152972716623</v>
      </c>
      <c r="AQ187">
        <v>157.95668732308661</v>
      </c>
      <c r="AW187">
        <v>275.14742145351016</v>
      </c>
      <c r="BC187">
        <v>155.77390130726107</v>
      </c>
      <c r="BG187">
        <v>0.4795945857564774</v>
      </c>
      <c r="BH187">
        <v>1.1599402099852849</v>
      </c>
      <c r="BI187">
        <v>0.68034562422880751</v>
      </c>
      <c r="BJ187">
        <v>7.6519452548273997E-2</v>
      </c>
    </row>
    <row r="188" spans="1:62" x14ac:dyDescent="0.35">
      <c r="A188">
        <v>71</v>
      </c>
      <c r="B188">
        <v>3</v>
      </c>
      <c r="C188" t="s">
        <v>28</v>
      </c>
      <c r="D188" t="s">
        <v>27</v>
      </c>
      <c r="G188">
        <v>0.5</v>
      </c>
      <c r="H188">
        <v>0.5</v>
      </c>
      <c r="I188">
        <v>325</v>
      </c>
      <c r="J188">
        <v>2001</v>
      </c>
      <c r="L188">
        <v>1217</v>
      </c>
      <c r="M188">
        <v>0.66400000000000003</v>
      </c>
      <c r="N188">
        <v>1.974</v>
      </c>
      <c r="O188">
        <v>1.31</v>
      </c>
      <c r="Q188">
        <v>1.0999999999999999E-2</v>
      </c>
      <c r="R188">
        <v>1</v>
      </c>
      <c r="S188">
        <v>0</v>
      </c>
      <c r="T188">
        <v>0</v>
      </c>
      <c r="V188">
        <v>0</v>
      </c>
      <c r="Y188" s="10">
        <v>44875</v>
      </c>
      <c r="Z188">
        <v>0.28209490740740745</v>
      </c>
      <c r="AB188">
        <v>1</v>
      </c>
      <c r="AD188">
        <v>0.45971943004840699</v>
      </c>
      <c r="AE188">
        <v>2.0760417752958902</v>
      </c>
      <c r="AF188">
        <v>1.6163223452474833</v>
      </c>
      <c r="AG188">
        <v>0.1361181207949764</v>
      </c>
    </row>
    <row r="189" spans="1:62" x14ac:dyDescent="0.35">
      <c r="A189">
        <v>72</v>
      </c>
      <c r="B189">
        <v>1</v>
      </c>
      <c r="C189" t="s">
        <v>71</v>
      </c>
      <c r="D189" t="s">
        <v>27</v>
      </c>
      <c r="G189">
        <v>0.3</v>
      </c>
      <c r="H189">
        <v>0.3</v>
      </c>
      <c r="I189">
        <v>2950</v>
      </c>
      <c r="J189">
        <v>10979</v>
      </c>
      <c r="L189">
        <v>5530</v>
      </c>
      <c r="M189">
        <v>4.4640000000000004</v>
      </c>
      <c r="N189">
        <v>15.965999999999999</v>
      </c>
      <c r="O189">
        <v>11.502000000000001</v>
      </c>
      <c r="Q189">
        <v>0.77100000000000002</v>
      </c>
      <c r="R189">
        <v>1</v>
      </c>
      <c r="S189">
        <v>0</v>
      </c>
      <c r="T189">
        <v>0</v>
      </c>
      <c r="V189">
        <v>0</v>
      </c>
      <c r="Y189" s="10">
        <v>44875</v>
      </c>
      <c r="Z189">
        <v>0.29474537037037035</v>
      </c>
      <c r="AB189">
        <v>1</v>
      </c>
      <c r="AD189">
        <v>5.1138893612210703</v>
      </c>
      <c r="AE189">
        <v>18.207711464041861</v>
      </c>
      <c r="AF189">
        <v>13.093822102820791</v>
      </c>
      <c r="AG189">
        <v>0.96870785254581926</v>
      </c>
    </row>
    <row r="190" spans="1:62" x14ac:dyDescent="0.35">
      <c r="A190">
        <v>73</v>
      </c>
      <c r="B190">
        <v>1</v>
      </c>
      <c r="C190" t="s">
        <v>71</v>
      </c>
      <c r="D190" t="s">
        <v>27</v>
      </c>
      <c r="G190">
        <v>0.3</v>
      </c>
      <c r="H190">
        <v>0.3</v>
      </c>
      <c r="I190">
        <v>4363</v>
      </c>
      <c r="J190">
        <v>10816</v>
      </c>
      <c r="L190">
        <v>5478</v>
      </c>
      <c r="M190">
        <v>6.2709999999999999</v>
      </c>
      <c r="N190">
        <v>15.736000000000001</v>
      </c>
      <c r="O190">
        <v>9.4659999999999993</v>
      </c>
      <c r="Q190">
        <v>0.76200000000000001</v>
      </c>
      <c r="R190">
        <v>1</v>
      </c>
      <c r="S190">
        <v>0</v>
      </c>
      <c r="T190">
        <v>0</v>
      </c>
      <c r="V190">
        <v>0</v>
      </c>
      <c r="Y190" s="10">
        <v>44875</v>
      </c>
      <c r="Z190">
        <v>0.30168981481481483</v>
      </c>
      <c r="AB190">
        <v>1</v>
      </c>
      <c r="AD190">
        <v>7.4541889458463562</v>
      </c>
      <c r="AE190">
        <v>17.939960782410825</v>
      </c>
      <c r="AF190">
        <v>10.485771836564469</v>
      </c>
      <c r="AG190">
        <v>0.95976375226059973</v>
      </c>
      <c r="AI190">
        <v>80.953247225759512</v>
      </c>
      <c r="AK190">
        <v>3.7928269648082855</v>
      </c>
      <c r="AO190">
        <v>89.434039925910682</v>
      </c>
      <c r="AQ190">
        <v>0.87516142248630024</v>
      </c>
      <c r="AU190">
        <v>96.443876400270653</v>
      </c>
      <c r="AW190">
        <v>1.2522989005606975</v>
      </c>
      <c r="BA190">
        <v>118.49114034134145</v>
      </c>
      <c r="BC190">
        <v>1.0086529363868537</v>
      </c>
      <c r="BG190">
        <v>7.598283824729867</v>
      </c>
      <c r="BH190">
        <v>18.018807608903401</v>
      </c>
      <c r="BI190">
        <v>10.420523784173533</v>
      </c>
      <c r="BJ190">
        <v>0.95494769826086623</v>
      </c>
    </row>
    <row r="191" spans="1:62" x14ac:dyDescent="0.35">
      <c r="A191">
        <v>74</v>
      </c>
      <c r="B191">
        <v>1</v>
      </c>
      <c r="C191" t="s">
        <v>71</v>
      </c>
      <c r="D191" t="s">
        <v>27</v>
      </c>
      <c r="G191">
        <v>0.3</v>
      </c>
      <c r="H191">
        <v>0.3</v>
      </c>
      <c r="I191">
        <v>4537</v>
      </c>
      <c r="J191">
        <v>10912</v>
      </c>
      <c r="L191">
        <v>5422</v>
      </c>
      <c r="M191">
        <v>6.492</v>
      </c>
      <c r="N191">
        <v>15.872</v>
      </c>
      <c r="O191">
        <v>9.3800000000000008</v>
      </c>
      <c r="Q191">
        <v>0.752</v>
      </c>
      <c r="R191">
        <v>1</v>
      </c>
      <c r="S191">
        <v>0</v>
      </c>
      <c r="T191">
        <v>0</v>
      </c>
      <c r="V191">
        <v>0</v>
      </c>
      <c r="Y191" s="10">
        <v>44875</v>
      </c>
      <c r="Z191">
        <v>0.30903935185185188</v>
      </c>
      <c r="AB191">
        <v>1</v>
      </c>
      <c r="AD191">
        <v>7.7423787036133769</v>
      </c>
      <c r="AE191">
        <v>18.097654435395974</v>
      </c>
      <c r="AF191">
        <v>10.355275731782598</v>
      </c>
      <c r="AG191">
        <v>0.95013164426113284</v>
      </c>
    </row>
    <row r="192" spans="1:62" x14ac:dyDescent="0.35">
      <c r="A192">
        <v>75</v>
      </c>
      <c r="B192">
        <v>3</v>
      </c>
      <c r="D192" t="s">
        <v>87</v>
      </c>
      <c r="Y192" s="10">
        <v>44875</v>
      </c>
      <c r="Z192">
        <v>0.31336805555555552</v>
      </c>
    </row>
    <row r="193" spans="1:62" x14ac:dyDescent="0.35">
      <c r="A193">
        <v>76</v>
      </c>
      <c r="B193">
        <v>21</v>
      </c>
      <c r="C193" t="s">
        <v>124</v>
      </c>
      <c r="D193" t="s">
        <v>27</v>
      </c>
      <c r="G193">
        <v>0.5</v>
      </c>
      <c r="H193">
        <v>0.5</v>
      </c>
      <c r="I193">
        <v>695</v>
      </c>
      <c r="J193">
        <v>1208</v>
      </c>
      <c r="L193">
        <v>286</v>
      </c>
      <c r="M193">
        <v>0.94799999999999995</v>
      </c>
      <c r="N193">
        <v>1.302</v>
      </c>
      <c r="O193">
        <v>0.35399999999999998</v>
      </c>
      <c r="Q193">
        <v>0</v>
      </c>
      <c r="R193">
        <v>1</v>
      </c>
      <c r="S193">
        <v>0</v>
      </c>
      <c r="T193">
        <v>0</v>
      </c>
      <c r="V193">
        <v>0</v>
      </c>
      <c r="Y193" s="10">
        <v>44875</v>
      </c>
      <c r="Z193">
        <v>0.32503472222222224</v>
      </c>
      <c r="AB193">
        <v>3</v>
      </c>
      <c r="AC193" t="s">
        <v>112</v>
      </c>
      <c r="AD193">
        <v>0.8274098106477088</v>
      </c>
      <c r="AE193">
        <v>1.2944726076882409</v>
      </c>
      <c r="AF193">
        <v>0.46706279704053211</v>
      </c>
      <c r="AG193">
        <v>4.0037843500292526E-2</v>
      </c>
    </row>
    <row r="194" spans="1:62" x14ac:dyDescent="0.35">
      <c r="A194">
        <v>77</v>
      </c>
      <c r="B194">
        <v>21</v>
      </c>
      <c r="C194" t="s">
        <v>124</v>
      </c>
      <c r="D194" t="s">
        <v>27</v>
      </c>
      <c r="G194">
        <v>0.5</v>
      </c>
      <c r="H194">
        <v>0.5</v>
      </c>
      <c r="I194">
        <v>1991</v>
      </c>
      <c r="J194">
        <v>6702</v>
      </c>
      <c r="L194">
        <v>2411</v>
      </c>
      <c r="M194">
        <v>1.9430000000000001</v>
      </c>
      <c r="N194">
        <v>5.9569999999999999</v>
      </c>
      <c r="O194">
        <v>4.0140000000000002</v>
      </c>
      <c r="Q194">
        <v>0.13600000000000001</v>
      </c>
      <c r="R194">
        <v>1</v>
      </c>
      <c r="S194">
        <v>0</v>
      </c>
      <c r="T194">
        <v>0</v>
      </c>
      <c r="V194">
        <v>0</v>
      </c>
      <c r="Y194" s="10">
        <v>44875</v>
      </c>
      <c r="Z194">
        <v>0.33216435185185184</v>
      </c>
      <c r="AB194">
        <v>3</v>
      </c>
      <c r="AC194" t="s">
        <v>112</v>
      </c>
      <c r="AD194">
        <v>2.1153199005306682</v>
      </c>
      <c r="AE194">
        <v>6.7092784170658266</v>
      </c>
      <c r="AF194">
        <v>4.5939585165351584</v>
      </c>
      <c r="AG194">
        <v>0.25934030241672995</v>
      </c>
      <c r="AK194">
        <v>30.363318346577639</v>
      </c>
      <c r="AQ194">
        <v>2.1379560997888261</v>
      </c>
      <c r="AW194">
        <v>21.696101214306108</v>
      </c>
      <c r="BC194">
        <v>3.3994894900501005</v>
      </c>
      <c r="BG194">
        <v>2.4939416167694084</v>
      </c>
      <c r="BH194">
        <v>6.6383162732225092</v>
      </c>
      <c r="BI194">
        <v>4.1443746564531008</v>
      </c>
      <c r="BJ194">
        <v>0.25500585381696972</v>
      </c>
    </row>
    <row r="195" spans="1:62" x14ac:dyDescent="0.35">
      <c r="A195">
        <v>78</v>
      </c>
      <c r="B195">
        <v>21</v>
      </c>
      <c r="C195" t="s">
        <v>124</v>
      </c>
      <c r="D195" t="s">
        <v>27</v>
      </c>
      <c r="G195">
        <v>0.5</v>
      </c>
      <c r="H195">
        <v>0.5</v>
      </c>
      <c r="I195">
        <v>2753</v>
      </c>
      <c r="J195">
        <v>6558</v>
      </c>
      <c r="L195">
        <v>2327</v>
      </c>
      <c r="M195">
        <v>2.5270000000000001</v>
      </c>
      <c r="N195">
        <v>5.8339999999999996</v>
      </c>
      <c r="O195">
        <v>3.3069999999999999</v>
      </c>
      <c r="Q195">
        <v>0.127</v>
      </c>
      <c r="R195">
        <v>1</v>
      </c>
      <c r="S195">
        <v>0</v>
      </c>
      <c r="T195">
        <v>0</v>
      </c>
      <c r="V195">
        <v>0</v>
      </c>
      <c r="Y195" s="10">
        <v>44875</v>
      </c>
      <c r="Z195">
        <v>0.33966435185185184</v>
      </c>
      <c r="AB195">
        <v>3</v>
      </c>
      <c r="AC195" t="s">
        <v>112</v>
      </c>
      <c r="AD195">
        <v>2.872563333008149</v>
      </c>
      <c r="AE195">
        <v>6.5673541293791917</v>
      </c>
      <c r="AF195">
        <v>3.6947907963710427</v>
      </c>
      <c r="AG195">
        <v>0.25067140521720954</v>
      </c>
    </row>
    <row r="196" spans="1:62" x14ac:dyDescent="0.35">
      <c r="A196">
        <v>79</v>
      </c>
      <c r="B196">
        <v>22</v>
      </c>
      <c r="C196" t="s">
        <v>125</v>
      </c>
      <c r="D196" t="s">
        <v>27</v>
      </c>
      <c r="G196">
        <v>0.5</v>
      </c>
      <c r="H196">
        <v>0.5</v>
      </c>
      <c r="I196">
        <v>858</v>
      </c>
      <c r="J196">
        <v>2434</v>
      </c>
      <c r="L196">
        <v>725</v>
      </c>
      <c r="M196">
        <v>1.073</v>
      </c>
      <c r="N196">
        <v>2.34</v>
      </c>
      <c r="O196">
        <v>1.2669999999999999</v>
      </c>
      <c r="Q196">
        <v>0</v>
      </c>
      <c r="R196">
        <v>1</v>
      </c>
      <c r="S196">
        <v>0</v>
      </c>
      <c r="T196">
        <v>0</v>
      </c>
      <c r="V196">
        <v>0</v>
      </c>
      <c r="Y196" s="10">
        <v>44875</v>
      </c>
      <c r="Z196">
        <v>0.35180555555555554</v>
      </c>
      <c r="AB196">
        <v>3</v>
      </c>
      <c r="AC196" t="s">
        <v>112</v>
      </c>
      <c r="AD196">
        <v>0.98939232966848212</v>
      </c>
      <c r="AE196">
        <v>2.5028002236869522</v>
      </c>
      <c r="AF196">
        <v>1.5134078940184701</v>
      </c>
      <c r="AG196">
        <v>8.5343151483500079E-2</v>
      </c>
    </row>
    <row r="197" spans="1:62" x14ac:dyDescent="0.35">
      <c r="A197">
        <v>80</v>
      </c>
      <c r="B197">
        <v>22</v>
      </c>
      <c r="C197" t="s">
        <v>125</v>
      </c>
      <c r="D197" t="s">
        <v>27</v>
      </c>
      <c r="G197">
        <v>0.5</v>
      </c>
      <c r="H197">
        <v>0.5</v>
      </c>
      <c r="I197">
        <v>2403</v>
      </c>
      <c r="J197">
        <v>6699</v>
      </c>
      <c r="L197">
        <v>2045</v>
      </c>
      <c r="M197">
        <v>2.2589999999999999</v>
      </c>
      <c r="N197">
        <v>5.9539999999999997</v>
      </c>
      <c r="O197">
        <v>3.6949999999999998</v>
      </c>
      <c r="Q197">
        <v>9.8000000000000004E-2</v>
      </c>
      <c r="R197">
        <v>1</v>
      </c>
      <c r="S197">
        <v>0</v>
      </c>
      <c r="T197">
        <v>0</v>
      </c>
      <c r="V197">
        <v>0</v>
      </c>
      <c r="Y197" s="10">
        <v>44875</v>
      </c>
      <c r="Z197">
        <v>0.35877314814814815</v>
      </c>
      <c r="AB197">
        <v>3</v>
      </c>
      <c r="AC197" t="s">
        <v>112</v>
      </c>
      <c r="AD197">
        <v>2.5247481081169179</v>
      </c>
      <c r="AE197">
        <v>6.7063216610723551</v>
      </c>
      <c r="AF197">
        <v>4.1815735529554372</v>
      </c>
      <c r="AG197">
        <v>0.22156867890453413</v>
      </c>
      <c r="AK197">
        <v>35.511879527840691</v>
      </c>
      <c r="AQ197">
        <v>0.57480540330735352</v>
      </c>
      <c r="AW197">
        <v>31.199978670902095</v>
      </c>
      <c r="BC197">
        <v>2.6906347150966003</v>
      </c>
      <c r="BG197">
        <v>3.0698242534107476</v>
      </c>
      <c r="BH197">
        <v>6.6871027471147899</v>
      </c>
      <c r="BI197">
        <v>3.6172784937040423</v>
      </c>
      <c r="BJ197">
        <v>0.21862744592612543</v>
      </c>
    </row>
    <row r="198" spans="1:62" x14ac:dyDescent="0.35">
      <c r="A198">
        <v>81</v>
      </c>
      <c r="B198">
        <v>22</v>
      </c>
      <c r="C198" t="s">
        <v>125</v>
      </c>
      <c r="D198" t="s">
        <v>27</v>
      </c>
      <c r="G198">
        <v>0.5</v>
      </c>
      <c r="H198">
        <v>0.5</v>
      </c>
      <c r="I198">
        <v>3500</v>
      </c>
      <c r="J198">
        <v>6660</v>
      </c>
      <c r="L198">
        <v>1988</v>
      </c>
      <c r="M198">
        <v>3.1</v>
      </c>
      <c r="N198">
        <v>5.9210000000000003</v>
      </c>
      <c r="O198">
        <v>2.8210000000000002</v>
      </c>
      <c r="Q198">
        <v>9.1999999999999998E-2</v>
      </c>
      <c r="R198">
        <v>1</v>
      </c>
      <c r="S198">
        <v>0</v>
      </c>
      <c r="T198">
        <v>0</v>
      </c>
      <c r="V198">
        <v>0</v>
      </c>
      <c r="Y198" s="10">
        <v>44875</v>
      </c>
      <c r="Z198">
        <v>0.36638888888888888</v>
      </c>
      <c r="AB198">
        <v>3</v>
      </c>
      <c r="AC198" t="s">
        <v>112</v>
      </c>
      <c r="AD198">
        <v>3.6149003987045774</v>
      </c>
      <c r="AE198">
        <v>6.6678838331572248</v>
      </c>
      <c r="AF198">
        <v>3.0529834344526474</v>
      </c>
      <c r="AG198">
        <v>0.21568621294771675</v>
      </c>
    </row>
    <row r="199" spans="1:62" x14ac:dyDescent="0.35">
      <c r="A199">
        <v>82</v>
      </c>
      <c r="B199">
        <v>23</v>
      </c>
      <c r="C199" t="s">
        <v>126</v>
      </c>
      <c r="D199" t="s">
        <v>27</v>
      </c>
      <c r="G199">
        <v>0.5</v>
      </c>
      <c r="H199">
        <v>0.5</v>
      </c>
      <c r="I199">
        <v>3198</v>
      </c>
      <c r="J199">
        <v>7125</v>
      </c>
      <c r="L199">
        <v>1168</v>
      </c>
      <c r="M199">
        <v>2.8679999999999999</v>
      </c>
      <c r="N199">
        <v>6.3150000000000004</v>
      </c>
      <c r="O199">
        <v>3.4470000000000001</v>
      </c>
      <c r="Q199">
        <v>6.0000000000000001E-3</v>
      </c>
      <c r="R199">
        <v>1</v>
      </c>
      <c r="S199">
        <v>0</v>
      </c>
      <c r="T199">
        <v>0</v>
      </c>
      <c r="V199">
        <v>0</v>
      </c>
      <c r="Y199" s="10">
        <v>44875</v>
      </c>
      <c r="Z199">
        <v>0.37915509259259261</v>
      </c>
      <c r="AB199">
        <v>1</v>
      </c>
      <c r="AD199">
        <v>3.3147855475127148</v>
      </c>
      <c r="AE199">
        <v>7.1261810121453166</v>
      </c>
      <c r="AF199">
        <v>3.8113954646326018</v>
      </c>
      <c r="AG199">
        <v>0.1310612640952562</v>
      </c>
    </row>
    <row r="200" spans="1:62" x14ac:dyDescent="0.35">
      <c r="A200">
        <v>83</v>
      </c>
      <c r="B200">
        <v>23</v>
      </c>
      <c r="C200" t="s">
        <v>126</v>
      </c>
      <c r="D200" t="s">
        <v>27</v>
      </c>
      <c r="G200">
        <v>0.5</v>
      </c>
      <c r="H200">
        <v>0.5</v>
      </c>
      <c r="I200">
        <v>5084</v>
      </c>
      <c r="J200">
        <v>6940</v>
      </c>
      <c r="L200">
        <v>1271</v>
      </c>
      <c r="M200">
        <v>4.3150000000000004</v>
      </c>
      <c r="N200">
        <v>6.1580000000000004</v>
      </c>
      <c r="O200">
        <v>1.843</v>
      </c>
      <c r="Q200">
        <v>1.7000000000000001E-2</v>
      </c>
      <c r="R200">
        <v>1</v>
      </c>
      <c r="S200">
        <v>0</v>
      </c>
      <c r="T200">
        <v>0</v>
      </c>
      <c r="V200">
        <v>0</v>
      </c>
      <c r="Y200" s="10">
        <v>44875</v>
      </c>
      <c r="Z200">
        <v>0.38640046296296293</v>
      </c>
      <c r="AB200">
        <v>1</v>
      </c>
      <c r="AD200">
        <v>5.1890127307837499</v>
      </c>
      <c r="AE200">
        <v>6.9438477258812377</v>
      </c>
      <c r="AF200">
        <v>1.7548349950974877</v>
      </c>
      <c r="AG200">
        <v>0.14169098328038232</v>
      </c>
      <c r="AK200">
        <v>4.1997844017180173</v>
      </c>
      <c r="AQ200">
        <v>0.35421276339759816</v>
      </c>
      <c r="AW200">
        <v>11.955288198833893</v>
      </c>
      <c r="BC200">
        <v>1.837614761623763</v>
      </c>
      <c r="BG200">
        <v>5.3003136027489441</v>
      </c>
      <c r="BH200">
        <v>6.9561675425207028</v>
      </c>
      <c r="BI200">
        <v>1.6558539397717582</v>
      </c>
      <c r="BJ200">
        <v>0.14040096881616798</v>
      </c>
    </row>
    <row r="201" spans="1:62" x14ac:dyDescent="0.35">
      <c r="A201">
        <v>84</v>
      </c>
      <c r="B201">
        <v>23</v>
      </c>
      <c r="C201" t="s">
        <v>126</v>
      </c>
      <c r="D201" t="s">
        <v>27</v>
      </c>
      <c r="G201">
        <v>0.5</v>
      </c>
      <c r="H201">
        <v>0.5</v>
      </c>
      <c r="I201">
        <v>5308</v>
      </c>
      <c r="J201">
        <v>6965</v>
      </c>
      <c r="L201">
        <v>1246</v>
      </c>
      <c r="M201">
        <v>4.4870000000000001</v>
      </c>
      <c r="N201">
        <v>6.18</v>
      </c>
      <c r="O201">
        <v>1.6930000000000001</v>
      </c>
      <c r="Q201">
        <v>1.4E-2</v>
      </c>
      <c r="R201">
        <v>1</v>
      </c>
      <c r="S201">
        <v>0</v>
      </c>
      <c r="T201">
        <v>0</v>
      </c>
      <c r="V201">
        <v>0</v>
      </c>
      <c r="Y201" s="10">
        <v>44875</v>
      </c>
      <c r="Z201">
        <v>0.39416666666666672</v>
      </c>
      <c r="AB201">
        <v>1</v>
      </c>
      <c r="AD201">
        <v>5.4116144747141384</v>
      </c>
      <c r="AE201">
        <v>6.968487359160167</v>
      </c>
      <c r="AF201">
        <v>1.5568728844460287</v>
      </c>
      <c r="AG201">
        <v>0.13911095435195364</v>
      </c>
    </row>
    <row r="202" spans="1:62" x14ac:dyDescent="0.35">
      <c r="A202">
        <v>85</v>
      </c>
      <c r="B202">
        <v>24</v>
      </c>
      <c r="C202" t="s">
        <v>127</v>
      </c>
      <c r="D202" t="s">
        <v>27</v>
      </c>
      <c r="G202">
        <v>0.5</v>
      </c>
      <c r="H202">
        <v>0.5</v>
      </c>
      <c r="I202">
        <v>8701</v>
      </c>
      <c r="J202">
        <v>11394</v>
      </c>
      <c r="L202">
        <v>1293</v>
      </c>
      <c r="M202">
        <v>7.09</v>
      </c>
      <c r="N202">
        <v>9.9309999999999992</v>
      </c>
      <c r="O202">
        <v>2.8410000000000002</v>
      </c>
      <c r="Q202">
        <v>1.9E-2</v>
      </c>
      <c r="R202">
        <v>1</v>
      </c>
      <c r="S202">
        <v>0</v>
      </c>
      <c r="T202">
        <v>0</v>
      </c>
      <c r="V202">
        <v>0</v>
      </c>
      <c r="Y202" s="10">
        <v>44875</v>
      </c>
      <c r="Z202">
        <v>0.40740740740740744</v>
      </c>
      <c r="AB202">
        <v>1</v>
      </c>
      <c r="AD202">
        <v>8.7834346405882773</v>
      </c>
      <c r="AE202">
        <v>11.333644790855349</v>
      </c>
      <c r="AF202">
        <v>2.5502101502670715</v>
      </c>
      <c r="AG202">
        <v>0.14396140873739957</v>
      </c>
    </row>
    <row r="203" spans="1:62" x14ac:dyDescent="0.35">
      <c r="A203">
        <v>86</v>
      </c>
      <c r="B203">
        <v>24</v>
      </c>
      <c r="C203" t="s">
        <v>127</v>
      </c>
      <c r="D203" t="s">
        <v>27</v>
      </c>
      <c r="G203">
        <v>0.5</v>
      </c>
      <c r="H203">
        <v>0.5</v>
      </c>
      <c r="I203">
        <v>9688</v>
      </c>
      <c r="J203">
        <v>11267</v>
      </c>
      <c r="L203">
        <v>1317</v>
      </c>
      <c r="M203">
        <v>7.8470000000000004</v>
      </c>
      <c r="N203">
        <v>9.8239999999999998</v>
      </c>
      <c r="O203">
        <v>1.9770000000000001</v>
      </c>
      <c r="Q203">
        <v>2.1999999999999999E-2</v>
      </c>
      <c r="R203">
        <v>1</v>
      </c>
      <c r="S203">
        <v>0</v>
      </c>
      <c r="T203">
        <v>0</v>
      </c>
      <c r="V203">
        <v>0</v>
      </c>
      <c r="Y203" s="10">
        <v>44875</v>
      </c>
      <c r="Z203">
        <v>0.41472222222222221</v>
      </c>
      <c r="AB203">
        <v>1</v>
      </c>
      <c r="AD203">
        <v>9.7642735747815497</v>
      </c>
      <c r="AE203">
        <v>11.208475453798386</v>
      </c>
      <c r="AF203">
        <v>1.4442018790168358</v>
      </c>
      <c r="AG203">
        <v>0.14643823650869112</v>
      </c>
      <c r="AK203">
        <v>1.1837184537178318</v>
      </c>
      <c r="AQ203">
        <v>0.37739475939661188</v>
      </c>
      <c r="AW203">
        <v>5.2506034547451215</v>
      </c>
      <c r="BC203">
        <v>0.8492813930615235</v>
      </c>
      <c r="BG203">
        <v>9.8224084052276552</v>
      </c>
      <c r="BH203">
        <v>11.229665538418264</v>
      </c>
      <c r="BI203">
        <v>1.4072571331906092</v>
      </c>
      <c r="BJ203">
        <v>0.14581902956586823</v>
      </c>
    </row>
    <row r="204" spans="1:62" x14ac:dyDescent="0.35">
      <c r="A204">
        <v>87</v>
      </c>
      <c r="B204">
        <v>24</v>
      </c>
      <c r="C204" t="s">
        <v>127</v>
      </c>
      <c r="D204" t="s">
        <v>27</v>
      </c>
      <c r="G204">
        <v>0.5</v>
      </c>
      <c r="H204">
        <v>0.5</v>
      </c>
      <c r="I204">
        <v>9805</v>
      </c>
      <c r="J204">
        <v>11310</v>
      </c>
      <c r="L204">
        <v>1305</v>
      </c>
      <c r="M204">
        <v>7.9370000000000003</v>
      </c>
      <c r="N204">
        <v>9.86</v>
      </c>
      <c r="O204">
        <v>1.923</v>
      </c>
      <c r="Q204">
        <v>0.02</v>
      </c>
      <c r="R204">
        <v>1</v>
      </c>
      <c r="S204">
        <v>0</v>
      </c>
      <c r="T204">
        <v>0</v>
      </c>
      <c r="V204">
        <v>0</v>
      </c>
      <c r="Y204" s="10">
        <v>44875</v>
      </c>
      <c r="Z204">
        <v>0.42255787037037035</v>
      </c>
      <c r="AB204">
        <v>1</v>
      </c>
      <c r="AD204">
        <v>9.8805432356737608</v>
      </c>
      <c r="AE204">
        <v>11.250855623038143</v>
      </c>
      <c r="AF204">
        <v>1.3703123873643825</v>
      </c>
      <c r="AG204">
        <v>0.14519982262304532</v>
      </c>
    </row>
    <row r="205" spans="1:62" x14ac:dyDescent="0.35">
      <c r="A205">
        <v>88</v>
      </c>
      <c r="B205">
        <v>25</v>
      </c>
      <c r="C205" t="s">
        <v>128</v>
      </c>
      <c r="D205" t="s">
        <v>27</v>
      </c>
      <c r="G205">
        <v>0.5</v>
      </c>
      <c r="H205">
        <v>0.5</v>
      </c>
      <c r="I205">
        <v>3270</v>
      </c>
      <c r="J205">
        <v>8593</v>
      </c>
      <c r="L205">
        <v>1164</v>
      </c>
      <c r="M205">
        <v>2.923</v>
      </c>
      <c r="N205">
        <v>7.5579999999999998</v>
      </c>
      <c r="O205">
        <v>4.6349999999999998</v>
      </c>
      <c r="Q205">
        <v>6.0000000000000001E-3</v>
      </c>
      <c r="R205">
        <v>1</v>
      </c>
      <c r="S205">
        <v>0</v>
      </c>
      <c r="T205">
        <v>0</v>
      </c>
      <c r="V205">
        <v>0</v>
      </c>
      <c r="Y205" s="10">
        <v>44875</v>
      </c>
      <c r="Z205">
        <v>0.43537037037037035</v>
      </c>
      <c r="AB205">
        <v>3</v>
      </c>
      <c r="AC205" t="s">
        <v>112</v>
      </c>
      <c r="AD205">
        <v>3.386336108061768</v>
      </c>
      <c r="AE205">
        <v>8.5730202782840674</v>
      </c>
      <c r="AF205">
        <v>5.1866841702222999</v>
      </c>
      <c r="AG205">
        <v>0.13064845946670761</v>
      </c>
    </row>
    <row r="206" spans="1:62" x14ac:dyDescent="0.35">
      <c r="A206">
        <v>89</v>
      </c>
      <c r="B206">
        <v>25</v>
      </c>
      <c r="C206" t="s">
        <v>128</v>
      </c>
      <c r="D206" t="s">
        <v>27</v>
      </c>
      <c r="G206">
        <v>0.5</v>
      </c>
      <c r="H206">
        <v>0.5</v>
      </c>
      <c r="I206">
        <v>4481</v>
      </c>
      <c r="J206">
        <v>11084</v>
      </c>
      <c r="L206">
        <v>1375</v>
      </c>
      <c r="M206">
        <v>3.8519999999999999</v>
      </c>
      <c r="N206">
        <v>9.6690000000000005</v>
      </c>
      <c r="O206">
        <v>5.8170000000000002</v>
      </c>
      <c r="Q206">
        <v>2.8000000000000001E-2</v>
      </c>
      <c r="R206">
        <v>1</v>
      </c>
      <c r="S206">
        <v>0</v>
      </c>
      <c r="T206">
        <v>0</v>
      </c>
      <c r="V206">
        <v>0</v>
      </c>
      <c r="Y206" s="10">
        <v>44875</v>
      </c>
      <c r="Z206">
        <v>0.4424305555555556</v>
      </c>
      <c r="AB206">
        <v>3</v>
      </c>
      <c r="AC206" t="s">
        <v>112</v>
      </c>
      <c r="AD206">
        <v>4.5897767861854284</v>
      </c>
      <c r="AE206">
        <v>11.02811333819662</v>
      </c>
      <c r="AF206">
        <v>6.4383365520111919</v>
      </c>
      <c r="AG206">
        <v>0.15242390362264563</v>
      </c>
      <c r="AK206">
        <v>62.277222107967312</v>
      </c>
      <c r="AQ206">
        <v>1.1727698925153902</v>
      </c>
      <c r="AW206">
        <v>90.806228325051507</v>
      </c>
      <c r="BC206">
        <v>4.823387217738011</v>
      </c>
      <c r="BG206">
        <v>6.6652399210006763</v>
      </c>
      <c r="BH206">
        <v>11.093161970052995</v>
      </c>
      <c r="BI206">
        <v>4.4279220490523183</v>
      </c>
      <c r="BJ206">
        <v>0.15619074585815151</v>
      </c>
    </row>
    <row r="207" spans="1:62" x14ac:dyDescent="0.35">
      <c r="A207">
        <v>90</v>
      </c>
      <c r="B207">
        <v>25</v>
      </c>
      <c r="C207" t="s">
        <v>128</v>
      </c>
      <c r="D207" t="s">
        <v>27</v>
      </c>
      <c r="G207">
        <v>0.5</v>
      </c>
      <c r="H207">
        <v>0.5</v>
      </c>
      <c r="I207">
        <v>8658</v>
      </c>
      <c r="J207">
        <v>11216</v>
      </c>
      <c r="L207">
        <v>1448</v>
      </c>
      <c r="M207">
        <v>7.0570000000000004</v>
      </c>
      <c r="N207">
        <v>9.7810000000000006</v>
      </c>
      <c r="O207">
        <v>2.7229999999999999</v>
      </c>
      <c r="Q207">
        <v>3.5000000000000003E-2</v>
      </c>
      <c r="R207">
        <v>1</v>
      </c>
      <c r="S207">
        <v>0</v>
      </c>
      <c r="T207">
        <v>0</v>
      </c>
      <c r="V207">
        <v>0</v>
      </c>
      <c r="Y207" s="10">
        <v>44875</v>
      </c>
      <c r="Z207">
        <v>0.45013888888888887</v>
      </c>
      <c r="AB207">
        <v>3</v>
      </c>
      <c r="AC207" t="s">
        <v>112</v>
      </c>
      <c r="AD207">
        <v>8.7407030558159242</v>
      </c>
      <c r="AE207">
        <v>11.158210601909369</v>
      </c>
      <c r="AF207">
        <v>2.4175075460934448</v>
      </c>
      <c r="AG207">
        <v>0.15995758809365737</v>
      </c>
    </row>
    <row r="208" spans="1:62" x14ac:dyDescent="0.35">
      <c r="A208">
        <v>91</v>
      </c>
      <c r="B208">
        <v>26</v>
      </c>
      <c r="C208" t="s">
        <v>129</v>
      </c>
      <c r="D208" t="s">
        <v>27</v>
      </c>
      <c r="G208">
        <v>0.5</v>
      </c>
      <c r="H208">
        <v>0.5</v>
      </c>
      <c r="I208">
        <v>1844</v>
      </c>
      <c r="J208">
        <v>657</v>
      </c>
      <c r="L208">
        <v>54</v>
      </c>
      <c r="M208">
        <v>1.829</v>
      </c>
      <c r="N208">
        <v>0.83499999999999996</v>
      </c>
      <c r="O208">
        <v>0</v>
      </c>
      <c r="Q208">
        <v>0</v>
      </c>
      <c r="R208">
        <v>1</v>
      </c>
      <c r="S208">
        <v>0</v>
      </c>
      <c r="T208">
        <v>0</v>
      </c>
      <c r="V208">
        <v>0</v>
      </c>
      <c r="Y208" s="10">
        <v>44875</v>
      </c>
      <c r="Z208">
        <v>0.46173611111111112</v>
      </c>
      <c r="AB208">
        <v>3</v>
      </c>
      <c r="AC208" t="s">
        <v>112</v>
      </c>
      <c r="AD208">
        <v>1.9692375060763514</v>
      </c>
      <c r="AE208">
        <v>0.7514150902206308</v>
      </c>
      <c r="AF208">
        <v>-1.2178224158557205</v>
      </c>
      <c r="AG208">
        <v>1.6095175044474417E-2</v>
      </c>
    </row>
    <row r="209" spans="1:62" x14ac:dyDescent="0.35">
      <c r="A209">
        <v>92</v>
      </c>
      <c r="B209">
        <v>26</v>
      </c>
      <c r="C209" t="s">
        <v>129</v>
      </c>
      <c r="D209" t="s">
        <v>27</v>
      </c>
      <c r="G209">
        <v>0.5</v>
      </c>
      <c r="H209">
        <v>0.5</v>
      </c>
      <c r="I209">
        <v>1606</v>
      </c>
      <c r="J209">
        <v>7551</v>
      </c>
      <c r="L209">
        <v>12468</v>
      </c>
      <c r="M209">
        <v>1.647</v>
      </c>
      <c r="N209">
        <v>6.6760000000000002</v>
      </c>
      <c r="O209">
        <v>5.0289999999999999</v>
      </c>
      <c r="Q209">
        <v>1.1879999999999999</v>
      </c>
      <c r="R209">
        <v>1</v>
      </c>
      <c r="S209">
        <v>0</v>
      </c>
      <c r="T209">
        <v>0</v>
      </c>
      <c r="V209">
        <v>0</v>
      </c>
      <c r="Y209" s="10">
        <v>44875</v>
      </c>
      <c r="Z209">
        <v>0.46825231481481483</v>
      </c>
      <c r="AB209">
        <v>3</v>
      </c>
      <c r="AC209" t="s">
        <v>112</v>
      </c>
      <c r="AD209">
        <v>1.7327231531503138</v>
      </c>
      <c r="AE209">
        <v>7.5460403632182791</v>
      </c>
      <c r="AF209">
        <v>5.8133172100679653</v>
      </c>
      <c r="AG209">
        <v>1.2972343397450175</v>
      </c>
      <c r="AK209">
        <v>87.039415639156744</v>
      </c>
      <c r="AQ209">
        <v>0.48209066380200827</v>
      </c>
      <c r="AW209">
        <v>58.57438987953968</v>
      </c>
      <c r="BC209">
        <v>3.4803837981686567</v>
      </c>
      <c r="BG209">
        <v>3.0678367378399405</v>
      </c>
      <c r="BH209">
        <v>7.5642736918446865</v>
      </c>
      <c r="BI209">
        <v>4.4964369540047464</v>
      </c>
      <c r="BJ209">
        <v>1.2750460909605308</v>
      </c>
    </row>
    <row r="210" spans="1:62" x14ac:dyDescent="0.35">
      <c r="A210">
        <v>93</v>
      </c>
      <c r="B210">
        <v>26</v>
      </c>
      <c r="C210" t="s">
        <v>129</v>
      </c>
      <c r="D210" t="s">
        <v>27</v>
      </c>
      <c r="G210">
        <v>0.5</v>
      </c>
      <c r="H210">
        <v>0.5</v>
      </c>
      <c r="I210">
        <v>4293</v>
      </c>
      <c r="J210">
        <v>7588</v>
      </c>
      <c r="L210">
        <v>12038</v>
      </c>
      <c r="M210">
        <v>3.7080000000000002</v>
      </c>
      <c r="N210">
        <v>6.7069999999999999</v>
      </c>
      <c r="O210">
        <v>2.9980000000000002</v>
      </c>
      <c r="Q210">
        <v>1.143</v>
      </c>
      <c r="R210">
        <v>1</v>
      </c>
      <c r="S210">
        <v>0</v>
      </c>
      <c r="T210">
        <v>0</v>
      </c>
      <c r="V210">
        <v>0</v>
      </c>
      <c r="Y210" s="10">
        <v>44875</v>
      </c>
      <c r="Z210">
        <v>0.47571759259259255</v>
      </c>
      <c r="AB210">
        <v>3</v>
      </c>
      <c r="AC210" t="s">
        <v>112</v>
      </c>
      <c r="AD210">
        <v>4.4029503225295672</v>
      </c>
      <c r="AE210">
        <v>7.5825070204710938</v>
      </c>
      <c r="AF210">
        <v>3.1795566979415266</v>
      </c>
      <c r="AG210">
        <v>1.2528578421760443</v>
      </c>
    </row>
    <row r="211" spans="1:62" x14ac:dyDescent="0.35">
      <c r="A211">
        <v>94</v>
      </c>
      <c r="B211">
        <v>27</v>
      </c>
      <c r="C211" t="s">
        <v>130</v>
      </c>
      <c r="D211" t="s">
        <v>27</v>
      </c>
      <c r="G211">
        <v>0.5</v>
      </c>
      <c r="H211">
        <v>0.5</v>
      </c>
      <c r="I211">
        <v>4766</v>
      </c>
      <c r="J211">
        <v>6896</v>
      </c>
      <c r="L211">
        <v>2668</v>
      </c>
      <c r="M211">
        <v>4.0720000000000001</v>
      </c>
      <c r="N211">
        <v>6.1210000000000004</v>
      </c>
      <c r="O211">
        <v>2.0489999999999999</v>
      </c>
      <c r="Q211">
        <v>0.16300000000000001</v>
      </c>
      <c r="R211">
        <v>1</v>
      </c>
      <c r="S211">
        <v>0</v>
      </c>
      <c r="T211">
        <v>0</v>
      </c>
      <c r="V211">
        <v>0</v>
      </c>
      <c r="Y211" s="10">
        <v>44875</v>
      </c>
      <c r="Z211">
        <v>0.48907407407407405</v>
      </c>
      <c r="AB211">
        <v>1</v>
      </c>
      <c r="AD211">
        <v>4.8729977550254313</v>
      </c>
      <c r="AE211">
        <v>6.9004819713103211</v>
      </c>
      <c r="AF211">
        <v>2.0274842162848898</v>
      </c>
      <c r="AG211">
        <v>0.28586299980097674</v>
      </c>
    </row>
    <row r="212" spans="1:62" x14ac:dyDescent="0.35">
      <c r="A212">
        <v>95</v>
      </c>
      <c r="B212">
        <v>27</v>
      </c>
      <c r="C212" t="s">
        <v>130</v>
      </c>
      <c r="D212" t="s">
        <v>27</v>
      </c>
      <c r="G212">
        <v>0.5</v>
      </c>
      <c r="H212">
        <v>0.5</v>
      </c>
      <c r="I212">
        <v>4285</v>
      </c>
      <c r="J212">
        <v>6802</v>
      </c>
      <c r="L212">
        <v>2831</v>
      </c>
      <c r="M212">
        <v>3.702</v>
      </c>
      <c r="N212">
        <v>6.0410000000000004</v>
      </c>
      <c r="O212">
        <v>2.339</v>
      </c>
      <c r="Q212">
        <v>0.18</v>
      </c>
      <c r="R212">
        <v>1</v>
      </c>
      <c r="S212">
        <v>0</v>
      </c>
      <c r="T212">
        <v>0</v>
      </c>
      <c r="V212">
        <v>0</v>
      </c>
      <c r="Y212" s="10">
        <v>44875</v>
      </c>
      <c r="Z212">
        <v>0.49613425925925925</v>
      </c>
      <c r="AB212">
        <v>1</v>
      </c>
      <c r="AD212">
        <v>4.3950002602463387</v>
      </c>
      <c r="AE212">
        <v>6.8078369501815459</v>
      </c>
      <c r="AF212">
        <v>2.4128366899352072</v>
      </c>
      <c r="AG212">
        <v>0.30268478841433172</v>
      </c>
      <c r="AK212">
        <v>4.3789739934179543</v>
      </c>
      <c r="AQ212">
        <v>0.89357713846166542</v>
      </c>
      <c r="AW212">
        <v>5.7849594420303836</v>
      </c>
      <c r="BC212">
        <v>1.354573382712843</v>
      </c>
      <c r="BG212">
        <v>4.4933822810012867</v>
      </c>
      <c r="BH212">
        <v>6.8383900954474184</v>
      </c>
      <c r="BI212">
        <v>2.3450078144461313</v>
      </c>
      <c r="BJ212">
        <v>0.30474881155707467</v>
      </c>
    </row>
    <row r="213" spans="1:62" x14ac:dyDescent="0.35">
      <c r="A213">
        <v>96</v>
      </c>
      <c r="B213">
        <v>27</v>
      </c>
      <c r="C213" t="s">
        <v>130</v>
      </c>
      <c r="D213" t="s">
        <v>27</v>
      </c>
      <c r="G213">
        <v>0.5</v>
      </c>
      <c r="H213">
        <v>0.5</v>
      </c>
      <c r="I213">
        <v>4483</v>
      </c>
      <c r="J213">
        <v>6864</v>
      </c>
      <c r="L213">
        <v>2871</v>
      </c>
      <c r="M213">
        <v>3.8540000000000001</v>
      </c>
      <c r="N213">
        <v>6.093</v>
      </c>
      <c r="O213">
        <v>2.2389999999999999</v>
      </c>
      <c r="Q213">
        <v>0.184</v>
      </c>
      <c r="R213">
        <v>1</v>
      </c>
      <c r="S213">
        <v>0</v>
      </c>
      <c r="T213">
        <v>0</v>
      </c>
      <c r="V213">
        <v>0</v>
      </c>
      <c r="Y213" s="10">
        <v>44875</v>
      </c>
      <c r="Z213">
        <v>0.50366898148148154</v>
      </c>
      <c r="AB213">
        <v>1</v>
      </c>
      <c r="AD213">
        <v>4.5917643017562355</v>
      </c>
      <c r="AE213">
        <v>6.8689432407132909</v>
      </c>
      <c r="AF213">
        <v>2.2771789389570554</v>
      </c>
      <c r="AG213">
        <v>0.30681283469981757</v>
      </c>
    </row>
    <row r="214" spans="1:62" x14ac:dyDescent="0.35">
      <c r="A214">
        <v>97</v>
      </c>
      <c r="B214">
        <v>28</v>
      </c>
      <c r="C214" t="s">
        <v>131</v>
      </c>
      <c r="D214" t="s">
        <v>27</v>
      </c>
      <c r="G214">
        <v>0.5</v>
      </c>
      <c r="H214">
        <v>0.5</v>
      </c>
      <c r="I214">
        <v>1714</v>
      </c>
      <c r="J214">
        <v>6357</v>
      </c>
      <c r="L214">
        <v>3714</v>
      </c>
      <c r="M214">
        <v>1.73</v>
      </c>
      <c r="N214">
        <v>5.6639999999999997</v>
      </c>
      <c r="O214">
        <v>3.9350000000000001</v>
      </c>
      <c r="Q214">
        <v>0.27200000000000002</v>
      </c>
      <c r="R214">
        <v>1</v>
      </c>
      <c r="S214">
        <v>0</v>
      </c>
      <c r="T214">
        <v>0</v>
      </c>
      <c r="V214">
        <v>0</v>
      </c>
      <c r="Y214" s="10">
        <v>44875</v>
      </c>
      <c r="Z214">
        <v>0.51612268518518511</v>
      </c>
      <c r="AB214">
        <v>3</v>
      </c>
      <c r="AC214" t="s">
        <v>112</v>
      </c>
      <c r="AD214">
        <v>1.8400489939738938</v>
      </c>
      <c r="AE214">
        <v>6.3692514778165972</v>
      </c>
      <c r="AF214">
        <v>4.5292024838427034</v>
      </c>
      <c r="AG214">
        <v>0.39381141016643251</v>
      </c>
    </row>
    <row r="215" spans="1:62" x14ac:dyDescent="0.35">
      <c r="A215">
        <v>98</v>
      </c>
      <c r="B215">
        <v>28</v>
      </c>
      <c r="C215" t="s">
        <v>131</v>
      </c>
      <c r="D215" t="s">
        <v>27</v>
      </c>
      <c r="G215">
        <v>0.5</v>
      </c>
      <c r="H215">
        <v>0.5</v>
      </c>
      <c r="I215">
        <v>2161</v>
      </c>
      <c r="J215">
        <v>6276</v>
      </c>
      <c r="L215">
        <v>3749</v>
      </c>
      <c r="M215">
        <v>2.073</v>
      </c>
      <c r="N215">
        <v>5.5960000000000001</v>
      </c>
      <c r="O215">
        <v>3.5230000000000001</v>
      </c>
      <c r="Q215">
        <v>0.27600000000000002</v>
      </c>
      <c r="R215">
        <v>1</v>
      </c>
      <c r="S215">
        <v>0</v>
      </c>
      <c r="T215">
        <v>0</v>
      </c>
      <c r="V215">
        <v>0</v>
      </c>
      <c r="Y215" s="10">
        <v>44875</v>
      </c>
      <c r="Z215">
        <v>0.52325231481481482</v>
      </c>
      <c r="AB215">
        <v>3</v>
      </c>
      <c r="AC215" t="s">
        <v>112</v>
      </c>
      <c r="AD215">
        <v>2.2842587240492662</v>
      </c>
      <c r="AE215">
        <v>6.289419065992865</v>
      </c>
      <c r="AF215">
        <v>4.0051603419435988</v>
      </c>
      <c r="AG215">
        <v>0.39742345066623269</v>
      </c>
      <c r="AK215">
        <v>42.350981905502671</v>
      </c>
      <c r="AQ215">
        <v>0.76491925389057291</v>
      </c>
      <c r="AW215">
        <v>34.517386966738897</v>
      </c>
      <c r="BC215">
        <v>0.1819382492584925</v>
      </c>
      <c r="BG215">
        <v>2.8979041565359389</v>
      </c>
      <c r="BH215">
        <v>6.3135659066062164</v>
      </c>
      <c r="BI215">
        <v>3.4156617500702771</v>
      </c>
      <c r="BJ215">
        <v>0.39706224661625267</v>
      </c>
    </row>
    <row r="216" spans="1:62" x14ac:dyDescent="0.35">
      <c r="A216">
        <v>99</v>
      </c>
      <c r="B216">
        <v>28</v>
      </c>
      <c r="C216" t="s">
        <v>131</v>
      </c>
      <c r="D216" t="s">
        <v>27</v>
      </c>
      <c r="G216">
        <v>0.5</v>
      </c>
      <c r="H216">
        <v>0.5</v>
      </c>
      <c r="I216">
        <v>3396</v>
      </c>
      <c r="J216">
        <v>6325</v>
      </c>
      <c r="L216">
        <v>3742</v>
      </c>
      <c r="M216">
        <v>3.0209999999999999</v>
      </c>
      <c r="N216">
        <v>5.6369999999999996</v>
      </c>
      <c r="O216">
        <v>2.6160000000000001</v>
      </c>
      <c r="Q216">
        <v>0.27500000000000002</v>
      </c>
      <c r="R216">
        <v>1</v>
      </c>
      <c r="S216">
        <v>0</v>
      </c>
      <c r="T216">
        <v>0</v>
      </c>
      <c r="V216">
        <v>0</v>
      </c>
      <c r="Y216" s="10">
        <v>44875</v>
      </c>
      <c r="Z216">
        <v>0.53083333333333338</v>
      </c>
      <c r="AB216">
        <v>3</v>
      </c>
      <c r="AC216" t="s">
        <v>112</v>
      </c>
      <c r="AD216">
        <v>3.5115495890226116</v>
      </c>
      <c r="AE216">
        <v>6.3377127472195669</v>
      </c>
      <c r="AF216">
        <v>2.8261631581969553</v>
      </c>
      <c r="AG216">
        <v>0.39670104256627264</v>
      </c>
    </row>
    <row r="217" spans="1:62" x14ac:dyDescent="0.35">
      <c r="A217">
        <v>100</v>
      </c>
      <c r="B217">
        <v>29</v>
      </c>
      <c r="C217" t="s">
        <v>132</v>
      </c>
      <c r="D217" t="s">
        <v>27</v>
      </c>
      <c r="G217">
        <v>0.5</v>
      </c>
      <c r="H217">
        <v>0.5</v>
      </c>
      <c r="I217">
        <v>4480</v>
      </c>
      <c r="J217">
        <v>7426</v>
      </c>
      <c r="L217">
        <v>3441</v>
      </c>
      <c r="M217">
        <v>3.8519999999999999</v>
      </c>
      <c r="N217">
        <v>6.57</v>
      </c>
      <c r="O217">
        <v>2.7189999999999999</v>
      </c>
      <c r="Q217">
        <v>0.24399999999999999</v>
      </c>
      <c r="R217">
        <v>1</v>
      </c>
      <c r="S217">
        <v>0</v>
      </c>
      <c r="T217">
        <v>0</v>
      </c>
      <c r="V217">
        <v>0</v>
      </c>
      <c r="Y217" s="10">
        <v>44875</v>
      </c>
      <c r="Z217">
        <v>0.54377314814814814</v>
      </c>
      <c r="AB217">
        <v>1</v>
      </c>
      <c r="AD217">
        <v>4.5887830284000257</v>
      </c>
      <c r="AE217">
        <v>7.4228421968236304</v>
      </c>
      <c r="AF217">
        <v>2.8340591684236047</v>
      </c>
      <c r="AG217">
        <v>0.36563749426799136</v>
      </c>
    </row>
    <row r="218" spans="1:62" x14ac:dyDescent="0.35">
      <c r="A218">
        <v>101</v>
      </c>
      <c r="B218">
        <v>29</v>
      </c>
      <c r="C218" t="s">
        <v>132</v>
      </c>
      <c r="D218" t="s">
        <v>27</v>
      </c>
      <c r="G218">
        <v>0.5</v>
      </c>
      <c r="H218">
        <v>0.5</v>
      </c>
      <c r="I218">
        <v>4866</v>
      </c>
      <c r="J218">
        <v>7340</v>
      </c>
      <c r="L218">
        <v>3522</v>
      </c>
      <c r="M218">
        <v>4.1479999999999997</v>
      </c>
      <c r="N218">
        <v>6.4969999999999999</v>
      </c>
      <c r="O218">
        <v>2.3490000000000002</v>
      </c>
      <c r="Q218">
        <v>0.252</v>
      </c>
      <c r="R218">
        <v>1</v>
      </c>
      <c r="S218">
        <v>0</v>
      </c>
      <c r="T218">
        <v>0</v>
      </c>
      <c r="V218">
        <v>0</v>
      </c>
      <c r="Y218" s="10">
        <v>44875</v>
      </c>
      <c r="Z218">
        <v>0.5510532407407408</v>
      </c>
      <c r="AB218">
        <v>1</v>
      </c>
      <c r="AD218">
        <v>4.9723735335657828</v>
      </c>
      <c r="AE218">
        <v>7.3380818583441121</v>
      </c>
      <c r="AF218">
        <v>2.3657083247783293</v>
      </c>
      <c r="AG218">
        <v>0.37399678799610031</v>
      </c>
      <c r="AK218">
        <v>0.7019504221773305</v>
      </c>
      <c r="AQ218">
        <v>6.7178071790438249E-2</v>
      </c>
      <c r="AW218">
        <v>1.2540181209937296</v>
      </c>
      <c r="BC218">
        <v>0.38706546115542284</v>
      </c>
      <c r="BG218">
        <v>4.9549827723212214</v>
      </c>
      <c r="BH218">
        <v>7.3356178950162185</v>
      </c>
      <c r="BI218">
        <v>2.3806351226949976</v>
      </c>
      <c r="BJ218">
        <v>0.37327437989614032</v>
      </c>
    </row>
    <row r="219" spans="1:62" x14ac:dyDescent="0.35">
      <c r="A219">
        <v>102</v>
      </c>
      <c r="B219">
        <v>29</v>
      </c>
      <c r="C219" t="s">
        <v>132</v>
      </c>
      <c r="D219" t="s">
        <v>27</v>
      </c>
      <c r="G219">
        <v>0.5</v>
      </c>
      <c r="H219">
        <v>0.5</v>
      </c>
      <c r="I219">
        <v>4831</v>
      </c>
      <c r="J219">
        <v>7335</v>
      </c>
      <c r="L219">
        <v>3508</v>
      </c>
      <c r="M219">
        <v>4.1210000000000004</v>
      </c>
      <c r="N219">
        <v>6.4930000000000003</v>
      </c>
      <c r="O219">
        <v>2.3719999999999999</v>
      </c>
      <c r="Q219">
        <v>0.251</v>
      </c>
      <c r="R219">
        <v>1</v>
      </c>
      <c r="S219">
        <v>0</v>
      </c>
      <c r="T219">
        <v>0</v>
      </c>
      <c r="V219">
        <v>0</v>
      </c>
      <c r="Y219" s="10">
        <v>44875</v>
      </c>
      <c r="Z219">
        <v>0.55863425925925925</v>
      </c>
      <c r="AB219">
        <v>1</v>
      </c>
      <c r="AD219">
        <v>4.93759201107666</v>
      </c>
      <c r="AE219">
        <v>7.3331539316883259</v>
      </c>
      <c r="AF219">
        <v>2.3955619206116658</v>
      </c>
      <c r="AG219">
        <v>0.37255197179618027</v>
      </c>
    </row>
    <row r="220" spans="1:62" x14ac:dyDescent="0.35">
      <c r="A220">
        <v>103</v>
      </c>
      <c r="B220">
        <v>30</v>
      </c>
      <c r="C220" t="s">
        <v>133</v>
      </c>
      <c r="D220" t="s">
        <v>27</v>
      </c>
      <c r="G220">
        <v>0.5</v>
      </c>
      <c r="H220">
        <v>0.5</v>
      </c>
      <c r="I220">
        <v>4815</v>
      </c>
      <c r="J220">
        <v>7730</v>
      </c>
      <c r="L220">
        <v>2360</v>
      </c>
      <c r="M220">
        <v>4.109</v>
      </c>
      <c r="N220">
        <v>6.827</v>
      </c>
      <c r="O220">
        <v>2.718</v>
      </c>
      <c r="Q220">
        <v>0.13100000000000001</v>
      </c>
      <c r="R220">
        <v>1</v>
      </c>
      <c r="S220">
        <v>0</v>
      </c>
      <c r="T220">
        <v>0</v>
      </c>
      <c r="V220">
        <v>0</v>
      </c>
      <c r="Y220" s="10">
        <v>44875</v>
      </c>
      <c r="Z220">
        <v>0.57203703703703701</v>
      </c>
      <c r="AB220">
        <v>1</v>
      </c>
      <c r="AD220">
        <v>4.921691886510204</v>
      </c>
      <c r="AE220">
        <v>7.7224601374954149</v>
      </c>
      <c r="AF220">
        <v>2.800768250985211</v>
      </c>
      <c r="AG220">
        <v>0.2540770434027354</v>
      </c>
    </row>
    <row r="221" spans="1:62" x14ac:dyDescent="0.35">
      <c r="A221">
        <v>104</v>
      </c>
      <c r="B221">
        <v>30</v>
      </c>
      <c r="C221" t="s">
        <v>133</v>
      </c>
      <c r="D221" t="s">
        <v>27</v>
      </c>
      <c r="G221">
        <v>0.5</v>
      </c>
      <c r="H221">
        <v>0.5</v>
      </c>
      <c r="I221">
        <v>4869</v>
      </c>
      <c r="J221">
        <v>7734</v>
      </c>
      <c r="L221">
        <v>2307</v>
      </c>
      <c r="M221">
        <v>4.1500000000000004</v>
      </c>
      <c r="N221">
        <v>6.8310000000000004</v>
      </c>
      <c r="O221">
        <v>2.681</v>
      </c>
      <c r="Q221">
        <v>0.125</v>
      </c>
      <c r="R221">
        <v>1</v>
      </c>
      <c r="S221">
        <v>0</v>
      </c>
      <c r="T221">
        <v>0</v>
      </c>
      <c r="V221">
        <v>0</v>
      </c>
      <c r="Y221" s="10">
        <v>44875</v>
      </c>
      <c r="Z221">
        <v>0.57928240740740744</v>
      </c>
      <c r="AB221">
        <v>1</v>
      </c>
      <c r="AD221">
        <v>4.9753548069219944</v>
      </c>
      <c r="AE221">
        <v>7.7264024788200434</v>
      </c>
      <c r="AF221">
        <v>2.751047671898049</v>
      </c>
      <c r="AG221">
        <v>0.24860738207446664</v>
      </c>
      <c r="AK221">
        <v>1.9156674305280788</v>
      </c>
      <c r="AQ221">
        <v>0.55001948124958844</v>
      </c>
      <c r="AW221">
        <v>1.873448902842223</v>
      </c>
      <c r="BC221">
        <v>4.1065937566829636</v>
      </c>
      <c r="BG221">
        <v>4.9281513121153271</v>
      </c>
      <c r="BH221">
        <v>7.7052123942001636</v>
      </c>
      <c r="BI221">
        <v>2.7770610820848374</v>
      </c>
      <c r="BJ221">
        <v>0.25381904050989257</v>
      </c>
    </row>
    <row r="222" spans="1:62" x14ac:dyDescent="0.35">
      <c r="A222">
        <v>105</v>
      </c>
      <c r="B222">
        <v>30</v>
      </c>
      <c r="C222" t="s">
        <v>133</v>
      </c>
      <c r="D222" t="s">
        <v>27</v>
      </c>
      <c r="G222">
        <v>0.5</v>
      </c>
      <c r="H222">
        <v>0.5</v>
      </c>
      <c r="I222">
        <v>4774</v>
      </c>
      <c r="J222">
        <v>7691</v>
      </c>
      <c r="L222">
        <v>2408</v>
      </c>
      <c r="M222">
        <v>4.077</v>
      </c>
      <c r="N222">
        <v>6.7939999999999996</v>
      </c>
      <c r="O222">
        <v>2.7170000000000001</v>
      </c>
      <c r="Q222">
        <v>0.13600000000000001</v>
      </c>
      <c r="R222">
        <v>1</v>
      </c>
      <c r="S222">
        <v>0</v>
      </c>
      <c r="T222">
        <v>0</v>
      </c>
      <c r="V222">
        <v>0</v>
      </c>
      <c r="Y222" s="10">
        <v>44875</v>
      </c>
      <c r="Z222">
        <v>0.58693287037037034</v>
      </c>
      <c r="AB222">
        <v>1</v>
      </c>
      <c r="AD222">
        <v>4.8809478173086589</v>
      </c>
      <c r="AE222">
        <v>7.6840223095802846</v>
      </c>
      <c r="AF222">
        <v>2.8030744922716258</v>
      </c>
      <c r="AG222">
        <v>0.25903069894531849</v>
      </c>
    </row>
    <row r="223" spans="1:62" x14ac:dyDescent="0.35">
      <c r="A223">
        <v>106</v>
      </c>
      <c r="B223">
        <v>31</v>
      </c>
      <c r="C223" t="s">
        <v>62</v>
      </c>
      <c r="D223" t="s">
        <v>27</v>
      </c>
      <c r="G223">
        <v>0.5</v>
      </c>
      <c r="H223">
        <v>0.5</v>
      </c>
      <c r="I223">
        <v>9944</v>
      </c>
      <c r="J223">
        <v>16771</v>
      </c>
      <c r="L223">
        <v>4310</v>
      </c>
      <c r="M223">
        <v>8.0440000000000005</v>
      </c>
      <c r="N223">
        <v>14.486000000000001</v>
      </c>
      <c r="O223">
        <v>6.4420000000000002</v>
      </c>
      <c r="Q223">
        <v>0.33500000000000002</v>
      </c>
      <c r="R223">
        <v>1</v>
      </c>
      <c r="S223">
        <v>0</v>
      </c>
      <c r="T223">
        <v>0</v>
      </c>
      <c r="V223">
        <v>0</v>
      </c>
      <c r="Y223" s="10">
        <v>44875</v>
      </c>
      <c r="Z223">
        <v>0.6002777777777778</v>
      </c>
      <c r="AB223">
        <v>1</v>
      </c>
      <c r="AD223">
        <v>10.018675567844848</v>
      </c>
      <c r="AE223">
        <v>16.633137116487543</v>
      </c>
      <c r="AF223">
        <v>6.6144615486426943</v>
      </c>
      <c r="AG223">
        <v>0.45531929982017216</v>
      </c>
    </row>
    <row r="224" spans="1:62" x14ac:dyDescent="0.35">
      <c r="A224">
        <v>107</v>
      </c>
      <c r="B224">
        <v>31</v>
      </c>
      <c r="C224" t="s">
        <v>62</v>
      </c>
      <c r="D224" t="s">
        <v>27</v>
      </c>
      <c r="G224">
        <v>0.5</v>
      </c>
      <c r="H224">
        <v>0.5</v>
      </c>
      <c r="I224">
        <v>11576</v>
      </c>
      <c r="J224">
        <v>16989</v>
      </c>
      <c r="L224">
        <v>4385</v>
      </c>
      <c r="M224">
        <v>9.2959999999999994</v>
      </c>
      <c r="N224">
        <v>14.670999999999999</v>
      </c>
      <c r="O224">
        <v>5.375</v>
      </c>
      <c r="Q224">
        <v>0.34300000000000003</v>
      </c>
      <c r="R224">
        <v>1</v>
      </c>
      <c r="S224">
        <v>0</v>
      </c>
      <c r="T224">
        <v>0</v>
      </c>
      <c r="V224">
        <v>0</v>
      </c>
      <c r="Y224" s="10">
        <v>44875</v>
      </c>
      <c r="Z224">
        <v>0.6077893518518519</v>
      </c>
      <c r="AB224">
        <v>1</v>
      </c>
      <c r="AD224">
        <v>11.640488273623392</v>
      </c>
      <c r="AE224">
        <v>16.847994718679807</v>
      </c>
      <c r="AF224">
        <v>5.2075064450564152</v>
      </c>
      <c r="AG224">
        <v>0.4630593866054582</v>
      </c>
      <c r="AK224">
        <v>0.70607608362593333</v>
      </c>
      <c r="AM224">
        <v>170.72082879041398</v>
      </c>
      <c r="AQ224">
        <v>0.32705686095223885</v>
      </c>
      <c r="AS224">
        <v>98.905157631179762</v>
      </c>
      <c r="AW224">
        <v>0.52541092238150444</v>
      </c>
      <c r="AY224">
        <v>27.089486471945502</v>
      </c>
      <c r="BC224">
        <v>2.2082221688867012</v>
      </c>
      <c r="BE224">
        <v>101.97793560557938</v>
      </c>
      <c r="BG224">
        <v>11.681729221717637</v>
      </c>
      <c r="BH224">
        <v>16.875591107952211</v>
      </c>
      <c r="BI224">
        <v>5.193861886234572</v>
      </c>
      <c r="BJ224">
        <v>0.45800252990573798</v>
      </c>
    </row>
    <row r="225" spans="1:62" x14ac:dyDescent="0.35">
      <c r="A225">
        <v>108</v>
      </c>
      <c r="B225">
        <v>31</v>
      </c>
      <c r="C225" t="s">
        <v>62</v>
      </c>
      <c r="D225" t="s">
        <v>27</v>
      </c>
      <c r="G225">
        <v>0.5</v>
      </c>
      <c r="H225">
        <v>0.5</v>
      </c>
      <c r="I225">
        <v>11659</v>
      </c>
      <c r="J225">
        <v>17045</v>
      </c>
      <c r="L225">
        <v>4287</v>
      </c>
      <c r="M225">
        <v>9.359</v>
      </c>
      <c r="N225">
        <v>14.718999999999999</v>
      </c>
      <c r="O225">
        <v>5.359</v>
      </c>
      <c r="Q225">
        <v>0.33200000000000002</v>
      </c>
      <c r="R225">
        <v>1</v>
      </c>
      <c r="S225">
        <v>0</v>
      </c>
      <c r="T225">
        <v>0</v>
      </c>
      <c r="V225">
        <v>0</v>
      </c>
      <c r="Y225" s="10">
        <v>44875</v>
      </c>
      <c r="Z225">
        <v>0.6158217592592593</v>
      </c>
      <c r="AB225">
        <v>1</v>
      </c>
      <c r="AD225">
        <v>11.722970169811882</v>
      </c>
      <c r="AE225">
        <v>16.903187497224611</v>
      </c>
      <c r="AF225">
        <v>5.1802173274127288</v>
      </c>
      <c r="AG225">
        <v>0.45294567320601775</v>
      </c>
    </row>
    <row r="226" spans="1:62" x14ac:dyDescent="0.35">
      <c r="A226">
        <v>109</v>
      </c>
      <c r="B226">
        <v>32</v>
      </c>
      <c r="C226" t="s">
        <v>63</v>
      </c>
      <c r="D226" t="s">
        <v>27</v>
      </c>
      <c r="G226">
        <v>0.5</v>
      </c>
      <c r="H226">
        <v>0.5</v>
      </c>
      <c r="I226">
        <v>7061</v>
      </c>
      <c r="J226">
        <v>8240</v>
      </c>
      <c r="L226">
        <v>2413</v>
      </c>
      <c r="M226">
        <v>5.8319999999999999</v>
      </c>
      <c r="N226">
        <v>7.2590000000000003</v>
      </c>
      <c r="O226">
        <v>1.427</v>
      </c>
      <c r="Q226">
        <v>0.13600000000000001</v>
      </c>
      <c r="R226">
        <v>1</v>
      </c>
      <c r="S226">
        <v>0</v>
      </c>
      <c r="T226">
        <v>0</v>
      </c>
      <c r="V226">
        <v>0</v>
      </c>
      <c r="Y226" s="10">
        <v>44875</v>
      </c>
      <c r="Z226">
        <v>0.62892361111111106</v>
      </c>
      <c r="AB226">
        <v>1</v>
      </c>
      <c r="AD226">
        <v>7.1536718725265054</v>
      </c>
      <c r="AE226">
        <v>8.2251086563855793</v>
      </c>
      <c r="AF226">
        <v>1.0714367838590739</v>
      </c>
      <c r="AG226">
        <v>0.25954670473100422</v>
      </c>
    </row>
    <row r="227" spans="1:62" x14ac:dyDescent="0.35">
      <c r="A227">
        <v>110</v>
      </c>
      <c r="B227">
        <v>32</v>
      </c>
      <c r="C227" t="s">
        <v>63</v>
      </c>
      <c r="D227" t="s">
        <v>27</v>
      </c>
      <c r="G227">
        <v>0.5</v>
      </c>
      <c r="H227">
        <v>0.5</v>
      </c>
      <c r="I227">
        <v>5050</v>
      </c>
      <c r="J227">
        <v>8219</v>
      </c>
      <c r="L227">
        <v>2414</v>
      </c>
      <c r="M227">
        <v>4.2889999999999997</v>
      </c>
      <c r="N227">
        <v>7.242</v>
      </c>
      <c r="O227">
        <v>2.952</v>
      </c>
      <c r="Q227">
        <v>0.13600000000000001</v>
      </c>
      <c r="R227">
        <v>1</v>
      </c>
      <c r="S227">
        <v>0</v>
      </c>
      <c r="T227">
        <v>0</v>
      </c>
      <c r="V227">
        <v>0</v>
      </c>
      <c r="Y227" s="10">
        <v>44875</v>
      </c>
      <c r="Z227">
        <v>0.63601851851851854</v>
      </c>
      <c r="AB227">
        <v>1</v>
      </c>
      <c r="AD227">
        <v>5.1552249660800307</v>
      </c>
      <c r="AE227">
        <v>8.2044113644312784</v>
      </c>
      <c r="AF227">
        <v>3.0491863983512477</v>
      </c>
      <c r="AG227">
        <v>0.25964990588814141</v>
      </c>
      <c r="AK227">
        <v>0.19258148677832221</v>
      </c>
      <c r="AL227">
        <v>4.6002082868465903</v>
      </c>
      <c r="AQ227">
        <v>0.33579563862488304</v>
      </c>
      <c r="AR227">
        <v>6.4433030333915466</v>
      </c>
      <c r="AW227">
        <v>0.57745978274277576</v>
      </c>
      <c r="AX227">
        <v>9.6298550116002488</v>
      </c>
      <c r="BC227">
        <v>2.3954830616296841</v>
      </c>
      <c r="BD227">
        <v>3.475885594515034</v>
      </c>
      <c r="BG227">
        <v>5.1601937550070485</v>
      </c>
      <c r="BH227">
        <v>8.2182095590674784</v>
      </c>
      <c r="BI227">
        <v>3.0580158040604313</v>
      </c>
      <c r="BJ227">
        <v>0.26279754118082438</v>
      </c>
    </row>
    <row r="228" spans="1:62" x14ac:dyDescent="0.35">
      <c r="A228">
        <v>111</v>
      </c>
      <c r="B228">
        <v>32</v>
      </c>
      <c r="C228" t="s">
        <v>63</v>
      </c>
      <c r="D228" t="s">
        <v>27</v>
      </c>
      <c r="G228">
        <v>0.5</v>
      </c>
      <c r="H228">
        <v>0.5</v>
      </c>
      <c r="I228">
        <v>5060</v>
      </c>
      <c r="J228">
        <v>8247</v>
      </c>
      <c r="L228">
        <v>2475</v>
      </c>
      <c r="M228">
        <v>4.2969999999999997</v>
      </c>
      <c r="N228">
        <v>7.2649999999999997</v>
      </c>
      <c r="O228">
        <v>2.968</v>
      </c>
      <c r="Q228">
        <v>0.14299999999999999</v>
      </c>
      <c r="R228">
        <v>1</v>
      </c>
      <c r="S228">
        <v>0</v>
      </c>
      <c r="T228">
        <v>0</v>
      </c>
      <c r="V228">
        <v>0</v>
      </c>
      <c r="Y228" s="10">
        <v>44875</v>
      </c>
      <c r="Z228">
        <v>0.64355324074074072</v>
      </c>
      <c r="AB228">
        <v>1</v>
      </c>
      <c r="AD228">
        <v>5.1651625439340654</v>
      </c>
      <c r="AE228">
        <v>8.2320077537036802</v>
      </c>
      <c r="AF228">
        <v>3.0668452097696148</v>
      </c>
      <c r="AG228">
        <v>0.26594517647350735</v>
      </c>
    </row>
    <row r="229" spans="1:62" x14ac:dyDescent="0.35">
      <c r="A229">
        <v>112</v>
      </c>
      <c r="B229">
        <v>3</v>
      </c>
      <c r="C229" t="s">
        <v>28</v>
      </c>
      <c r="D229" t="s">
        <v>27</v>
      </c>
      <c r="G229">
        <v>0.5</v>
      </c>
      <c r="H229">
        <v>0.5</v>
      </c>
      <c r="I229">
        <v>898</v>
      </c>
      <c r="J229">
        <v>153</v>
      </c>
      <c r="L229">
        <v>125</v>
      </c>
      <c r="M229">
        <v>1.1040000000000001</v>
      </c>
      <c r="N229">
        <v>0.40799999999999997</v>
      </c>
      <c r="O229">
        <v>0</v>
      </c>
      <c r="Q229">
        <v>0</v>
      </c>
      <c r="R229">
        <v>1</v>
      </c>
      <c r="S229">
        <v>0</v>
      </c>
      <c r="T229">
        <v>0</v>
      </c>
      <c r="V229">
        <v>0</v>
      </c>
      <c r="Y229" s="10">
        <v>44875</v>
      </c>
      <c r="Z229">
        <v>0.65474537037037039</v>
      </c>
      <c r="AB229">
        <v>1</v>
      </c>
      <c r="AD229">
        <v>1.0291426410846229</v>
      </c>
      <c r="AE229">
        <v>0.25468008331740849</v>
      </c>
      <c r="AF229">
        <v>-0.7744625577672144</v>
      </c>
      <c r="AG229">
        <v>2.3422457201211853E-2</v>
      </c>
    </row>
    <row r="230" spans="1:62" x14ac:dyDescent="0.35">
      <c r="A230">
        <v>113</v>
      </c>
      <c r="B230">
        <v>3</v>
      </c>
      <c r="C230" t="s">
        <v>28</v>
      </c>
      <c r="D230" t="s">
        <v>27</v>
      </c>
      <c r="G230">
        <v>0.5</v>
      </c>
      <c r="H230">
        <v>0.5</v>
      </c>
      <c r="I230">
        <v>673</v>
      </c>
      <c r="J230">
        <v>187</v>
      </c>
      <c r="L230">
        <v>28</v>
      </c>
      <c r="M230">
        <v>0.93100000000000005</v>
      </c>
      <c r="N230">
        <v>0.437</v>
      </c>
      <c r="O230">
        <v>0</v>
      </c>
      <c r="Q230">
        <v>0</v>
      </c>
      <c r="R230">
        <v>1</v>
      </c>
      <c r="S230">
        <v>0</v>
      </c>
      <c r="T230">
        <v>0</v>
      </c>
      <c r="V230">
        <v>0</v>
      </c>
      <c r="Y230" s="10">
        <v>44875</v>
      </c>
      <c r="Z230">
        <v>0.66035879629629635</v>
      </c>
      <c r="AB230">
        <v>1</v>
      </c>
      <c r="AD230">
        <v>0.80554713936883138</v>
      </c>
      <c r="AE230">
        <v>0.28818998457675293</v>
      </c>
      <c r="AF230">
        <v>-0.51735715479207844</v>
      </c>
      <c r="AG230">
        <v>1.3411944958908593E-2</v>
      </c>
      <c r="AK230">
        <v>40.141777619260786</v>
      </c>
      <c r="AQ230">
        <v>174.50592621550783</v>
      </c>
      <c r="AW230">
        <v>265.07857920935351</v>
      </c>
      <c r="BC230">
        <v>173.2582925020196</v>
      </c>
      <c r="BG230">
        <v>0.67089295944665461</v>
      </c>
      <c r="BH230">
        <v>2.2608390248878627</v>
      </c>
      <c r="BI230">
        <v>1.5899460654412083</v>
      </c>
      <c r="BJ230">
        <v>0.10030731926838639</v>
      </c>
    </row>
    <row r="231" spans="1:62" x14ac:dyDescent="0.35">
      <c r="A231">
        <v>114</v>
      </c>
      <c r="B231">
        <v>3</v>
      </c>
      <c r="C231" t="s">
        <v>28</v>
      </c>
      <c r="D231" t="s">
        <v>27</v>
      </c>
      <c r="G231">
        <v>0.5</v>
      </c>
      <c r="H231">
        <v>0.5</v>
      </c>
      <c r="I231">
        <v>402</v>
      </c>
      <c r="J231">
        <v>4190</v>
      </c>
      <c r="L231">
        <v>1712</v>
      </c>
      <c r="M231">
        <v>0.72399999999999998</v>
      </c>
      <c r="N231">
        <v>3.8290000000000002</v>
      </c>
      <c r="O231">
        <v>3.105</v>
      </c>
      <c r="Q231">
        <v>6.3E-2</v>
      </c>
      <c r="R231">
        <v>1</v>
      </c>
      <c r="S231">
        <v>0</v>
      </c>
      <c r="T231">
        <v>0</v>
      </c>
      <c r="V231">
        <v>0</v>
      </c>
      <c r="Y231" s="10">
        <v>44875</v>
      </c>
      <c r="Z231">
        <v>0.66699074074074083</v>
      </c>
      <c r="AB231">
        <v>1</v>
      </c>
      <c r="AD231">
        <v>0.53623877952447785</v>
      </c>
      <c r="AE231">
        <v>4.2334880651989728</v>
      </c>
      <c r="AF231">
        <v>3.697249285674495</v>
      </c>
      <c r="AG231">
        <v>0.18720269357786418</v>
      </c>
    </row>
    <row r="232" spans="1:62" x14ac:dyDescent="0.35">
      <c r="A232">
        <v>115</v>
      </c>
      <c r="B232">
        <v>1</v>
      </c>
      <c r="C232" t="s">
        <v>71</v>
      </c>
      <c r="D232" t="s">
        <v>27</v>
      </c>
      <c r="G232">
        <v>0.3</v>
      </c>
      <c r="H232">
        <v>0.3</v>
      </c>
      <c r="I232">
        <v>3171</v>
      </c>
      <c r="J232">
        <v>10830</v>
      </c>
      <c r="L232">
        <v>5466</v>
      </c>
      <c r="M232">
        <v>4.7460000000000004</v>
      </c>
      <c r="N232">
        <v>15.756</v>
      </c>
      <c r="O232">
        <v>11.01</v>
      </c>
      <c r="Q232">
        <v>0.75900000000000001</v>
      </c>
      <c r="R232">
        <v>1</v>
      </c>
      <c r="S232">
        <v>0</v>
      </c>
      <c r="T232">
        <v>0</v>
      </c>
      <c r="V232">
        <v>0</v>
      </c>
      <c r="Y232" s="10">
        <v>44875</v>
      </c>
      <c r="Z232">
        <v>0.67962962962962958</v>
      </c>
      <c r="AB232">
        <v>1</v>
      </c>
      <c r="AD232">
        <v>5.4799234788446993</v>
      </c>
      <c r="AE232">
        <v>17.96295777347116</v>
      </c>
      <c r="AF232">
        <v>12.48303429462646</v>
      </c>
      <c r="AG232">
        <v>0.95769972911785672</v>
      </c>
    </row>
    <row r="233" spans="1:62" x14ac:dyDescent="0.35">
      <c r="A233">
        <v>116</v>
      </c>
      <c r="B233">
        <v>1</v>
      </c>
      <c r="C233" t="s">
        <v>71</v>
      </c>
      <c r="D233" t="s">
        <v>27</v>
      </c>
      <c r="G233">
        <v>0.3</v>
      </c>
      <c r="H233">
        <v>0.3</v>
      </c>
      <c r="I233">
        <v>4436</v>
      </c>
      <c r="J233">
        <v>10609</v>
      </c>
      <c r="L233">
        <v>5439</v>
      </c>
      <c r="M233">
        <v>6.3639999999999999</v>
      </c>
      <c r="N233">
        <v>15.444000000000001</v>
      </c>
      <c r="O233">
        <v>9.08</v>
      </c>
      <c r="Q233">
        <v>0.755</v>
      </c>
      <c r="R233">
        <v>1</v>
      </c>
      <c r="S233">
        <v>0</v>
      </c>
      <c r="T233">
        <v>0</v>
      </c>
      <c r="V233">
        <v>0</v>
      </c>
      <c r="Y233" s="10">
        <v>44875</v>
      </c>
      <c r="Z233">
        <v>0.6865162037037037</v>
      </c>
      <c r="AB233">
        <v>1</v>
      </c>
      <c r="AD233">
        <v>7.57509614307045</v>
      </c>
      <c r="AE233">
        <v>17.599933843161597</v>
      </c>
      <c r="AF233">
        <v>10.024837700091147</v>
      </c>
      <c r="AG233">
        <v>0.95305567704668515</v>
      </c>
      <c r="AI233">
        <v>81.999272330362018</v>
      </c>
      <c r="AK233">
        <v>3.0785081207802221</v>
      </c>
      <c r="AO233">
        <v>87.651780201687586</v>
      </c>
      <c r="AQ233">
        <v>0.71608556649830213</v>
      </c>
      <c r="AU233">
        <v>92.323885422148706</v>
      </c>
      <c r="AW233">
        <v>1.1069804995844723</v>
      </c>
      <c r="BA233">
        <v>117.88237851940428</v>
      </c>
      <c r="BC233">
        <v>0.61550055788875191</v>
      </c>
      <c r="BG233">
        <v>7.6935189458310367</v>
      </c>
      <c r="BH233">
        <v>17.663175568577515</v>
      </c>
      <c r="BI233">
        <v>9.9696566227464807</v>
      </c>
      <c r="BJ233">
        <v>0.95013164426113272</v>
      </c>
    </row>
    <row r="234" spans="1:62" x14ac:dyDescent="0.35">
      <c r="A234">
        <v>117</v>
      </c>
      <c r="B234">
        <v>1</v>
      </c>
      <c r="C234" t="s">
        <v>71</v>
      </c>
      <c r="D234" t="s">
        <v>27</v>
      </c>
      <c r="G234">
        <v>0.3</v>
      </c>
      <c r="H234">
        <v>0.3</v>
      </c>
      <c r="I234">
        <v>4579</v>
      </c>
      <c r="J234">
        <v>10686</v>
      </c>
      <c r="L234">
        <v>5405</v>
      </c>
      <c r="M234">
        <v>6.5460000000000003</v>
      </c>
      <c r="N234">
        <v>15.553000000000001</v>
      </c>
      <c r="O234">
        <v>9.0069999999999997</v>
      </c>
      <c r="Q234">
        <v>0.749</v>
      </c>
      <c r="R234">
        <v>1</v>
      </c>
      <c r="S234">
        <v>0</v>
      </c>
      <c r="T234">
        <v>0</v>
      </c>
      <c r="V234">
        <v>0</v>
      </c>
      <c r="Y234" s="10">
        <v>44875</v>
      </c>
      <c r="Z234">
        <v>0.69379629629629624</v>
      </c>
      <c r="AB234">
        <v>1</v>
      </c>
      <c r="AD234">
        <v>7.8119417485916234</v>
      </c>
      <c r="AE234">
        <v>17.726417293993435</v>
      </c>
      <c r="AF234">
        <v>9.9144755454018121</v>
      </c>
      <c r="AG234">
        <v>0.9472076114755803</v>
      </c>
    </row>
    <row r="235" spans="1:62" x14ac:dyDescent="0.35">
      <c r="A235">
        <v>118</v>
      </c>
      <c r="B235">
        <v>6</v>
      </c>
      <c r="R235">
        <v>1</v>
      </c>
    </row>
    <row r="236" spans="1:62" x14ac:dyDescent="0.35">
      <c r="A236">
        <v>1</v>
      </c>
      <c r="B236">
        <v>1</v>
      </c>
      <c r="C236" t="s">
        <v>26</v>
      </c>
      <c r="D236" t="s">
        <v>27</v>
      </c>
      <c r="G236">
        <v>0.3</v>
      </c>
      <c r="H236">
        <v>0.3</v>
      </c>
      <c r="I236">
        <v>7822</v>
      </c>
      <c r="J236">
        <v>8587</v>
      </c>
      <c r="L236">
        <v>3378</v>
      </c>
      <c r="M236">
        <v>10.693</v>
      </c>
      <c r="N236">
        <v>12.589</v>
      </c>
      <c r="O236">
        <v>1.8959999999999999</v>
      </c>
      <c r="Q236">
        <v>0.39600000000000002</v>
      </c>
      <c r="R236">
        <v>1</v>
      </c>
      <c r="S236">
        <v>0</v>
      </c>
      <c r="T236">
        <v>0</v>
      </c>
      <c r="V236">
        <v>0</v>
      </c>
      <c r="Y236" s="10">
        <v>44879</v>
      </c>
      <c r="Z236">
        <v>0.3845601851851852</v>
      </c>
      <c r="AB236">
        <v>1</v>
      </c>
      <c r="AD236">
        <v>13.183202578697639</v>
      </c>
      <c r="AE236">
        <v>14.278511277161874</v>
      </c>
      <c r="AF236">
        <v>1.0953086984642351</v>
      </c>
      <c r="AG236">
        <v>0.59855970228058519</v>
      </c>
    </row>
    <row r="237" spans="1:62" x14ac:dyDescent="0.35">
      <c r="A237">
        <v>2</v>
      </c>
      <c r="B237">
        <v>1</v>
      </c>
      <c r="C237" t="s">
        <v>26</v>
      </c>
      <c r="D237" t="s">
        <v>27</v>
      </c>
      <c r="G237">
        <v>0.3</v>
      </c>
      <c r="H237">
        <v>0.3</v>
      </c>
      <c r="I237">
        <v>8452</v>
      </c>
      <c r="J237">
        <v>8808</v>
      </c>
      <c r="L237">
        <v>3389</v>
      </c>
      <c r="M237">
        <v>11.497999999999999</v>
      </c>
      <c r="N237">
        <v>12.9</v>
      </c>
      <c r="O237">
        <v>1.4019999999999999</v>
      </c>
      <c r="Q237">
        <v>0.39700000000000002</v>
      </c>
      <c r="R237">
        <v>1</v>
      </c>
      <c r="S237">
        <v>0</v>
      </c>
      <c r="T237">
        <v>0</v>
      </c>
      <c r="V237">
        <v>0</v>
      </c>
      <c r="Y237" s="10">
        <v>44879</v>
      </c>
      <c r="Z237">
        <v>0.39120370370370372</v>
      </c>
      <c r="AB237">
        <v>1</v>
      </c>
      <c r="AD237">
        <v>14.22664825337133</v>
      </c>
      <c r="AE237">
        <v>14.641535207471437</v>
      </c>
      <c r="AF237">
        <v>0.41488695410010656</v>
      </c>
      <c r="AG237">
        <v>0.60045172349476628</v>
      </c>
      <c r="AK237">
        <v>5.4472725336253847</v>
      </c>
      <c r="AQ237">
        <v>1.7790814680318585</v>
      </c>
      <c r="AW237">
        <v>360.78275985320658</v>
      </c>
      <c r="BC237">
        <v>0.11464736941944845</v>
      </c>
      <c r="BG237">
        <v>14.624979499020576</v>
      </c>
      <c r="BH237">
        <v>14.772946584959062</v>
      </c>
      <c r="BI237">
        <v>0.14796708593848695</v>
      </c>
      <c r="BJ237">
        <v>0.60010771963764253</v>
      </c>
    </row>
    <row r="238" spans="1:62" x14ac:dyDescent="0.35">
      <c r="A238">
        <v>3</v>
      </c>
      <c r="B238">
        <v>1</v>
      </c>
      <c r="C238" t="s">
        <v>26</v>
      </c>
      <c r="D238" t="s">
        <v>27</v>
      </c>
      <c r="G238">
        <v>0.3</v>
      </c>
      <c r="H238">
        <v>0.3</v>
      </c>
      <c r="I238">
        <v>8933</v>
      </c>
      <c r="J238">
        <v>8968</v>
      </c>
      <c r="L238">
        <v>3385</v>
      </c>
      <c r="M238">
        <v>12.114000000000001</v>
      </c>
      <c r="N238">
        <v>13.125999999999999</v>
      </c>
      <c r="O238">
        <v>1.0129999999999999</v>
      </c>
      <c r="Q238">
        <v>0.39700000000000002</v>
      </c>
      <c r="R238">
        <v>1</v>
      </c>
      <c r="S238">
        <v>0</v>
      </c>
      <c r="T238">
        <v>0</v>
      </c>
      <c r="V238">
        <v>0</v>
      </c>
      <c r="Y238" s="10">
        <v>44879</v>
      </c>
      <c r="Z238">
        <v>0.39921296296296299</v>
      </c>
      <c r="AB238">
        <v>1</v>
      </c>
      <c r="AD238">
        <v>15.023310744669821</v>
      </c>
      <c r="AE238">
        <v>14.904357962446689</v>
      </c>
      <c r="AF238">
        <v>-0.11895278222313266</v>
      </c>
      <c r="AG238">
        <v>0.59976371578051868</v>
      </c>
    </row>
    <row r="239" spans="1:62" x14ac:dyDescent="0.35">
      <c r="A239">
        <v>5</v>
      </c>
      <c r="B239">
        <v>1</v>
      </c>
      <c r="C239" t="s">
        <v>71</v>
      </c>
      <c r="D239" t="s">
        <v>27</v>
      </c>
      <c r="G239">
        <v>0.3</v>
      </c>
      <c r="H239">
        <v>0.3</v>
      </c>
      <c r="I239">
        <v>4633</v>
      </c>
      <c r="J239">
        <v>7826</v>
      </c>
      <c r="L239">
        <v>3136</v>
      </c>
      <c r="M239">
        <v>6.6159999999999997</v>
      </c>
      <c r="N239">
        <v>11.513999999999999</v>
      </c>
      <c r="O239">
        <v>4.899</v>
      </c>
      <c r="Q239">
        <v>0.35299999999999998</v>
      </c>
      <c r="R239">
        <v>1</v>
      </c>
      <c r="S239">
        <v>0</v>
      </c>
      <c r="T239">
        <v>0</v>
      </c>
      <c r="V239">
        <v>0</v>
      </c>
      <c r="Y239" s="10">
        <v>44879</v>
      </c>
      <c r="Z239">
        <v>0.41739583333333335</v>
      </c>
      <c r="AB239">
        <v>1</v>
      </c>
      <c r="AD239">
        <v>7.9013799492779393</v>
      </c>
      <c r="AE239">
        <v>13.028460548810841</v>
      </c>
      <c r="AF239">
        <v>5.1270805995329019</v>
      </c>
      <c r="AG239">
        <v>0.55693523556860258</v>
      </c>
    </row>
    <row r="240" spans="1:62" x14ac:dyDescent="0.35">
      <c r="A240">
        <v>6</v>
      </c>
      <c r="B240">
        <v>1</v>
      </c>
      <c r="C240" t="s">
        <v>71</v>
      </c>
      <c r="D240" t="s">
        <v>27</v>
      </c>
      <c r="G240">
        <v>0.3</v>
      </c>
      <c r="H240">
        <v>0.3</v>
      </c>
      <c r="I240">
        <v>6808</v>
      </c>
      <c r="J240">
        <v>7643</v>
      </c>
      <c r="L240">
        <v>3221</v>
      </c>
      <c r="M240">
        <v>9.3960000000000008</v>
      </c>
      <c r="N240">
        <v>11.256</v>
      </c>
      <c r="O240">
        <v>1.86</v>
      </c>
      <c r="Q240">
        <v>0.36799999999999999</v>
      </c>
      <c r="R240">
        <v>1</v>
      </c>
      <c r="S240">
        <v>0</v>
      </c>
      <c r="T240">
        <v>0</v>
      </c>
      <c r="V240">
        <v>0</v>
      </c>
      <c r="Y240" s="10">
        <v>44879</v>
      </c>
      <c r="Z240">
        <v>0.42528935185185185</v>
      </c>
      <c r="AB240">
        <v>1</v>
      </c>
      <c r="AD240">
        <v>11.503751921365692</v>
      </c>
      <c r="AE240">
        <v>12.7278570228079</v>
      </c>
      <c r="AF240">
        <v>1.2241051014422073</v>
      </c>
      <c r="AG240">
        <v>0.57155539949636502</v>
      </c>
      <c r="AI240">
        <v>100</v>
      </c>
      <c r="AK240">
        <v>12.903039637402141</v>
      </c>
      <c r="AO240">
        <v>100</v>
      </c>
      <c r="AQ240">
        <v>2.8934636234010194</v>
      </c>
      <c r="AU240">
        <v>100</v>
      </c>
      <c r="AW240">
        <v>782.25768579673058</v>
      </c>
      <c r="BA240">
        <v>100</v>
      </c>
      <c r="BC240">
        <v>1.4044695151438806</v>
      </c>
      <c r="BG240">
        <v>12.297101886712834</v>
      </c>
      <c r="BH240">
        <v>12.546345057653117</v>
      </c>
      <c r="BI240">
        <v>0.24924317094028314</v>
      </c>
      <c r="BJ240">
        <v>0.57559744481757003</v>
      </c>
    </row>
    <row r="241" spans="1:62" x14ac:dyDescent="0.35">
      <c r="A241">
        <v>7</v>
      </c>
      <c r="B241">
        <v>1</v>
      </c>
      <c r="C241" t="s">
        <v>71</v>
      </c>
      <c r="D241" t="s">
        <v>27</v>
      </c>
      <c r="G241">
        <v>0.3</v>
      </c>
      <c r="H241">
        <v>0.3</v>
      </c>
      <c r="I241">
        <v>7766</v>
      </c>
      <c r="J241">
        <v>7422</v>
      </c>
      <c r="L241">
        <v>3268</v>
      </c>
      <c r="M241">
        <v>10.622</v>
      </c>
      <c r="N241">
        <v>10.943</v>
      </c>
      <c r="O241">
        <v>0.32200000000000001</v>
      </c>
      <c r="Q241">
        <v>0.376</v>
      </c>
      <c r="R241">
        <v>1</v>
      </c>
      <c r="S241">
        <v>0</v>
      </c>
      <c r="T241">
        <v>0</v>
      </c>
      <c r="V241">
        <v>0</v>
      </c>
      <c r="Y241" s="10">
        <v>44879</v>
      </c>
      <c r="Z241">
        <v>0.43549768518518522</v>
      </c>
      <c r="AB241">
        <v>1</v>
      </c>
      <c r="AD241">
        <v>13.090451852059976</v>
      </c>
      <c r="AE241">
        <v>12.364833092498335</v>
      </c>
      <c r="AF241">
        <v>-0.72561875956164101</v>
      </c>
      <c r="AG241">
        <v>0.57963949013877492</v>
      </c>
    </row>
    <row r="242" spans="1:62" x14ac:dyDescent="0.35">
      <c r="A242">
        <v>9</v>
      </c>
      <c r="B242">
        <v>9</v>
      </c>
      <c r="C242" t="s">
        <v>114</v>
      </c>
      <c r="D242" t="s">
        <v>27</v>
      </c>
      <c r="G242">
        <v>0.3</v>
      </c>
      <c r="H242">
        <v>0.3</v>
      </c>
      <c r="I242">
        <v>2341</v>
      </c>
      <c r="J242">
        <v>4105</v>
      </c>
      <c r="L242">
        <v>9119</v>
      </c>
      <c r="M242">
        <v>3.6850000000000001</v>
      </c>
      <c r="N242">
        <v>6.26</v>
      </c>
      <c r="O242">
        <v>2.5750000000000002</v>
      </c>
      <c r="Q242">
        <v>1.3959999999999999</v>
      </c>
      <c r="R242">
        <v>1</v>
      </c>
      <c r="S242">
        <v>0</v>
      </c>
      <c r="T242">
        <v>0</v>
      </c>
      <c r="V242">
        <v>0</v>
      </c>
      <c r="Y242" s="10">
        <v>44879</v>
      </c>
      <c r="Z242">
        <v>0.45836805555555554</v>
      </c>
      <c r="AB242">
        <v>1</v>
      </c>
      <c r="AD242">
        <v>4.1052252090365</v>
      </c>
      <c r="AE242">
        <v>6.9161888534176876</v>
      </c>
      <c r="AF242">
        <v>2.8109636443811876</v>
      </c>
      <c r="AG242">
        <v>1.5860227741545205</v>
      </c>
    </row>
    <row r="243" spans="1:62" x14ac:dyDescent="0.35">
      <c r="A243">
        <v>10</v>
      </c>
      <c r="B243">
        <v>9</v>
      </c>
      <c r="C243" t="s">
        <v>114</v>
      </c>
      <c r="D243" t="s">
        <v>27</v>
      </c>
      <c r="G243">
        <v>0.3</v>
      </c>
      <c r="H243">
        <v>0.3</v>
      </c>
      <c r="I243">
        <v>3268</v>
      </c>
      <c r="J243">
        <v>4137</v>
      </c>
      <c r="L243">
        <v>9335</v>
      </c>
      <c r="M243">
        <v>4.8710000000000004</v>
      </c>
      <c r="N243">
        <v>6.306</v>
      </c>
      <c r="O243">
        <v>1.4350000000000001</v>
      </c>
      <c r="Q243">
        <v>1.4339999999999999</v>
      </c>
      <c r="R243">
        <v>1</v>
      </c>
      <c r="S243">
        <v>0</v>
      </c>
      <c r="T243">
        <v>0</v>
      </c>
      <c r="V243">
        <v>0</v>
      </c>
      <c r="Y243" s="10">
        <v>44879</v>
      </c>
      <c r="Z243">
        <v>0.46488425925925925</v>
      </c>
      <c r="AB243">
        <v>1</v>
      </c>
      <c r="AD243">
        <v>5.6405809874849346</v>
      </c>
      <c r="AE243">
        <v>6.9687534044127366</v>
      </c>
      <c r="AF243">
        <v>1.328172416927802</v>
      </c>
      <c r="AG243">
        <v>1.6231751907238932</v>
      </c>
      <c r="AK243">
        <v>3.1217417516139818</v>
      </c>
      <c r="AQ243">
        <v>0.54067969352068268</v>
      </c>
      <c r="AW243">
        <v>11.219216779634246</v>
      </c>
      <c r="BC243">
        <v>0.20113356229662407</v>
      </c>
      <c r="BG243">
        <v>5.7300191881712514</v>
      </c>
      <c r="BH243">
        <v>6.9876437899265831</v>
      </c>
      <c r="BI243">
        <v>1.2576246017553308</v>
      </c>
      <c r="BJ243">
        <v>1.6248092090452313</v>
      </c>
    </row>
    <row r="244" spans="1:62" x14ac:dyDescent="0.35">
      <c r="A244">
        <v>11</v>
      </c>
      <c r="B244">
        <v>9</v>
      </c>
      <c r="C244" t="s">
        <v>114</v>
      </c>
      <c r="D244" t="s">
        <v>27</v>
      </c>
      <c r="G244">
        <v>0.3</v>
      </c>
      <c r="H244">
        <v>0.3</v>
      </c>
      <c r="I244">
        <v>3376</v>
      </c>
      <c r="J244">
        <v>4160</v>
      </c>
      <c r="L244">
        <v>9354</v>
      </c>
      <c r="M244">
        <v>5.0090000000000003</v>
      </c>
      <c r="N244">
        <v>6.3380000000000001</v>
      </c>
      <c r="O244">
        <v>1.33</v>
      </c>
      <c r="Q244">
        <v>1.4370000000000001</v>
      </c>
      <c r="R244">
        <v>1</v>
      </c>
      <c r="S244">
        <v>0</v>
      </c>
      <c r="T244">
        <v>0</v>
      </c>
      <c r="V244">
        <v>0</v>
      </c>
      <c r="Y244" s="10">
        <v>44879</v>
      </c>
      <c r="Z244">
        <v>0.47356481481481483</v>
      </c>
      <c r="AB244">
        <v>1</v>
      </c>
      <c r="AD244">
        <v>5.8194573888575691</v>
      </c>
      <c r="AE244">
        <v>7.0065341754404287</v>
      </c>
      <c r="AF244">
        <v>1.1870767865828595</v>
      </c>
      <c r="AG244">
        <v>1.6264432273665694</v>
      </c>
    </row>
    <row r="245" spans="1:62" x14ac:dyDescent="0.35">
      <c r="A245">
        <v>12</v>
      </c>
      <c r="B245">
        <v>10</v>
      </c>
      <c r="C245" t="s">
        <v>115</v>
      </c>
      <c r="D245" t="s">
        <v>27</v>
      </c>
      <c r="G245">
        <v>0.3</v>
      </c>
      <c r="H245">
        <v>0.3</v>
      </c>
      <c r="I245">
        <v>2970</v>
      </c>
      <c r="J245">
        <v>4944</v>
      </c>
      <c r="L245">
        <v>2480</v>
      </c>
      <c r="M245">
        <v>4.4889999999999999</v>
      </c>
      <c r="N245">
        <v>7.4450000000000003</v>
      </c>
      <c r="O245">
        <v>2.956</v>
      </c>
      <c r="Q245">
        <v>0.23899999999999999</v>
      </c>
      <c r="R245">
        <v>1</v>
      </c>
      <c r="S245">
        <v>0</v>
      </c>
      <c r="T245">
        <v>0</v>
      </c>
      <c r="V245">
        <v>0</v>
      </c>
      <c r="Y245" s="10">
        <v>44879</v>
      </c>
      <c r="Z245">
        <v>0.48978009259259259</v>
      </c>
      <c r="AB245">
        <v>1</v>
      </c>
      <c r="AD245">
        <v>5.147014620734522</v>
      </c>
      <c r="AE245">
        <v>8.2943656748191525</v>
      </c>
      <c r="AF245">
        <v>3.1473510540846306</v>
      </c>
      <c r="AG245">
        <v>0.44410197043198846</v>
      </c>
    </row>
    <row r="246" spans="1:62" x14ac:dyDescent="0.35">
      <c r="A246">
        <v>13</v>
      </c>
      <c r="B246">
        <v>10</v>
      </c>
      <c r="C246" t="s">
        <v>115</v>
      </c>
      <c r="D246" t="s">
        <v>27</v>
      </c>
      <c r="G246">
        <v>0.3</v>
      </c>
      <c r="H246">
        <v>0.3</v>
      </c>
      <c r="I246">
        <v>3660</v>
      </c>
      <c r="J246">
        <v>4935</v>
      </c>
      <c r="L246">
        <v>2478</v>
      </c>
      <c r="M246">
        <v>5.3710000000000004</v>
      </c>
      <c r="N246">
        <v>7.4320000000000004</v>
      </c>
      <c r="O246">
        <v>2.0609999999999999</v>
      </c>
      <c r="Q246">
        <v>0.23899999999999999</v>
      </c>
      <c r="R246">
        <v>1</v>
      </c>
      <c r="S246">
        <v>0</v>
      </c>
      <c r="T246">
        <v>0</v>
      </c>
      <c r="V246">
        <v>0</v>
      </c>
      <c r="Y246" s="10">
        <v>44879</v>
      </c>
      <c r="Z246">
        <v>0.49831018518518522</v>
      </c>
      <c r="AB246">
        <v>1</v>
      </c>
      <c r="AD246">
        <v>6.2898360739485675</v>
      </c>
      <c r="AE246">
        <v>8.2795818948517947</v>
      </c>
      <c r="AF246">
        <v>1.9897458209032273</v>
      </c>
      <c r="AG246">
        <v>0.44375796657486472</v>
      </c>
      <c r="AK246">
        <v>6.0497427925936131</v>
      </c>
      <c r="AQ246">
        <v>11.452771705865235</v>
      </c>
      <c r="AW246">
        <v>30.56447206781953</v>
      </c>
      <c r="BC246">
        <v>0.46404443538614149</v>
      </c>
      <c r="BG246">
        <v>6.1051627521610801</v>
      </c>
      <c r="BH246">
        <v>7.8311405691752753</v>
      </c>
      <c r="BI246">
        <v>1.7259778170141948</v>
      </c>
      <c r="BJ246">
        <v>0.44478997814623611</v>
      </c>
    </row>
    <row r="247" spans="1:62" x14ac:dyDescent="0.35">
      <c r="A247">
        <v>14</v>
      </c>
      <c r="B247">
        <v>10</v>
      </c>
      <c r="C247" t="s">
        <v>115</v>
      </c>
      <c r="D247" t="s">
        <v>27</v>
      </c>
      <c r="G247">
        <v>0.3</v>
      </c>
      <c r="H247">
        <v>0.3</v>
      </c>
      <c r="I247">
        <v>3437</v>
      </c>
      <c r="J247">
        <v>4389</v>
      </c>
      <c r="L247">
        <v>2490</v>
      </c>
      <c r="M247">
        <v>5.0869999999999997</v>
      </c>
      <c r="N247">
        <v>6.6609999999999996</v>
      </c>
      <c r="O247">
        <v>1.5740000000000001</v>
      </c>
      <c r="Q247">
        <v>0.24099999999999999</v>
      </c>
      <c r="R247">
        <v>1</v>
      </c>
      <c r="S247">
        <v>0</v>
      </c>
      <c r="T247">
        <v>0</v>
      </c>
      <c r="V247">
        <v>0</v>
      </c>
      <c r="Y247" s="10">
        <v>44879</v>
      </c>
      <c r="Z247">
        <v>0.50613425925925926</v>
      </c>
      <c r="AB247">
        <v>1</v>
      </c>
      <c r="AD247">
        <v>5.9204894303735927</v>
      </c>
      <c r="AE247">
        <v>7.3826992434987551</v>
      </c>
      <c r="AF247">
        <v>1.4622098131251624</v>
      </c>
      <c r="AG247">
        <v>0.44582198971760756</v>
      </c>
    </row>
    <row r="248" spans="1:62" x14ac:dyDescent="0.35">
      <c r="A248">
        <v>15</v>
      </c>
      <c r="B248">
        <v>11</v>
      </c>
      <c r="C248" t="s">
        <v>116</v>
      </c>
      <c r="D248" t="s">
        <v>27</v>
      </c>
      <c r="G248">
        <v>0.3</v>
      </c>
      <c r="H248">
        <v>0.3</v>
      </c>
      <c r="I248">
        <v>4317</v>
      </c>
      <c r="J248">
        <v>5173</v>
      </c>
      <c r="L248">
        <v>8146</v>
      </c>
      <c r="M248">
        <v>6.2110000000000003</v>
      </c>
      <c r="N248">
        <v>7.7679999999999998</v>
      </c>
      <c r="O248">
        <v>1.5569999999999999</v>
      </c>
      <c r="Q248">
        <v>1.2270000000000001</v>
      </c>
      <c r="R248">
        <v>1</v>
      </c>
      <c r="S248">
        <v>0</v>
      </c>
      <c r="T248">
        <v>0</v>
      </c>
      <c r="V248">
        <v>0</v>
      </c>
      <c r="Y248" s="10">
        <v>44879</v>
      </c>
      <c r="Z248">
        <v>0.52506944444444448</v>
      </c>
      <c r="AB248">
        <v>1</v>
      </c>
      <c r="AD248">
        <v>7.3780008489654199</v>
      </c>
      <c r="AE248">
        <v>8.6705307428774798</v>
      </c>
      <c r="AF248">
        <v>1.29252989391206</v>
      </c>
      <c r="AG248">
        <v>1.4186648976637803</v>
      </c>
    </row>
    <row r="249" spans="1:62" x14ac:dyDescent="0.35">
      <c r="A249">
        <v>16</v>
      </c>
      <c r="B249">
        <v>11</v>
      </c>
      <c r="C249" t="s">
        <v>116</v>
      </c>
      <c r="D249" t="s">
        <v>27</v>
      </c>
      <c r="G249">
        <v>0.3</v>
      </c>
      <c r="H249">
        <v>0.3</v>
      </c>
      <c r="I249">
        <v>4435</v>
      </c>
      <c r="J249">
        <v>5365</v>
      </c>
      <c r="L249">
        <v>8243</v>
      </c>
      <c r="M249">
        <v>6.3620000000000001</v>
      </c>
      <c r="N249">
        <v>8.0389999999999997</v>
      </c>
      <c r="O249">
        <v>1.677</v>
      </c>
      <c r="Q249">
        <v>1.244</v>
      </c>
      <c r="R249">
        <v>1</v>
      </c>
      <c r="S249">
        <v>0</v>
      </c>
      <c r="T249">
        <v>0</v>
      </c>
      <c r="V249">
        <v>0</v>
      </c>
      <c r="Y249" s="10">
        <v>44879</v>
      </c>
      <c r="Z249">
        <v>0.53174768518518511</v>
      </c>
      <c r="AB249">
        <v>1</v>
      </c>
      <c r="AD249">
        <v>7.573439880094778</v>
      </c>
      <c r="AE249">
        <v>8.985918048847779</v>
      </c>
      <c r="AF249">
        <v>1.412478168753001</v>
      </c>
      <c r="AG249">
        <v>1.4353490847342858</v>
      </c>
      <c r="AK249">
        <v>1.9655012035437442</v>
      </c>
      <c r="AQ249">
        <v>12.894609015824821</v>
      </c>
      <c r="AW249">
        <v>65.826990888959301</v>
      </c>
      <c r="BC249">
        <v>0.97782492804340593</v>
      </c>
      <c r="BG249">
        <v>7.4997361776773506</v>
      </c>
      <c r="BH249">
        <v>9.6051941652582116</v>
      </c>
      <c r="BI249">
        <v>2.1054579875808606</v>
      </c>
      <c r="BJ249">
        <v>1.4424011638053242</v>
      </c>
    </row>
    <row r="250" spans="1:62" x14ac:dyDescent="0.35">
      <c r="A250">
        <v>17</v>
      </c>
      <c r="B250">
        <v>11</v>
      </c>
      <c r="C250" t="s">
        <v>116</v>
      </c>
      <c r="D250" t="s">
        <v>27</v>
      </c>
      <c r="G250">
        <v>0.3</v>
      </c>
      <c r="H250">
        <v>0.3</v>
      </c>
      <c r="I250">
        <v>4346</v>
      </c>
      <c r="J250">
        <v>6119</v>
      </c>
      <c r="L250">
        <v>8325</v>
      </c>
      <c r="M250">
        <v>6.2489999999999997</v>
      </c>
      <c r="N250">
        <v>9.1039999999999992</v>
      </c>
      <c r="O250">
        <v>2.8559999999999999</v>
      </c>
      <c r="Q250">
        <v>1.258</v>
      </c>
      <c r="R250">
        <v>1</v>
      </c>
      <c r="S250">
        <v>0</v>
      </c>
      <c r="T250">
        <v>0</v>
      </c>
      <c r="V250">
        <v>0</v>
      </c>
      <c r="X250" t="s">
        <v>134</v>
      </c>
      <c r="Y250" s="10">
        <v>44879</v>
      </c>
      <c r="Z250">
        <v>0.54297453703703702</v>
      </c>
      <c r="AB250">
        <v>3</v>
      </c>
      <c r="AD250">
        <v>7.426032475259924</v>
      </c>
      <c r="AE250">
        <v>10.224470281668644</v>
      </c>
      <c r="AF250">
        <v>2.7984378064087201</v>
      </c>
      <c r="AG250">
        <v>1.4494532428763625</v>
      </c>
    </row>
    <row r="251" spans="1:62" x14ac:dyDescent="0.35">
      <c r="A251">
        <v>18</v>
      </c>
      <c r="B251">
        <v>12</v>
      </c>
      <c r="C251" t="s">
        <v>117</v>
      </c>
      <c r="D251" t="s">
        <v>27</v>
      </c>
      <c r="G251">
        <v>0.3</v>
      </c>
      <c r="H251">
        <v>0.3</v>
      </c>
      <c r="I251">
        <v>4443</v>
      </c>
      <c r="J251">
        <v>5219</v>
      </c>
      <c r="L251">
        <v>8759</v>
      </c>
      <c r="M251">
        <v>6.3719999999999999</v>
      </c>
      <c r="N251">
        <v>7.8330000000000002</v>
      </c>
      <c r="O251">
        <v>1.4610000000000001</v>
      </c>
      <c r="Q251">
        <v>1.333</v>
      </c>
      <c r="R251">
        <v>1</v>
      </c>
      <c r="S251">
        <v>0</v>
      </c>
      <c r="T251">
        <v>0</v>
      </c>
      <c r="V251">
        <v>0</v>
      </c>
      <c r="Y251" s="10">
        <v>44879</v>
      </c>
      <c r="Z251">
        <v>0.55603009259259262</v>
      </c>
      <c r="AB251">
        <v>1</v>
      </c>
      <c r="AD251">
        <v>7.5866899839001585</v>
      </c>
      <c r="AE251">
        <v>8.7460922849328639</v>
      </c>
      <c r="AF251">
        <v>1.1594023010327055</v>
      </c>
      <c r="AG251">
        <v>1.5241020798722322</v>
      </c>
    </row>
    <row r="252" spans="1:62" x14ac:dyDescent="0.35">
      <c r="A252">
        <v>19</v>
      </c>
      <c r="B252">
        <v>12</v>
      </c>
      <c r="C252" t="s">
        <v>117</v>
      </c>
      <c r="D252" t="s">
        <v>27</v>
      </c>
      <c r="G252">
        <v>0.3</v>
      </c>
      <c r="H252">
        <v>0.3</v>
      </c>
      <c r="I252">
        <v>4638</v>
      </c>
      <c r="J252">
        <v>5303</v>
      </c>
      <c r="L252">
        <v>8845</v>
      </c>
      <c r="M252">
        <v>6.6210000000000004</v>
      </c>
      <c r="N252">
        <v>7.952</v>
      </c>
      <c r="O252">
        <v>1.331</v>
      </c>
      <c r="Q252">
        <v>1.3480000000000001</v>
      </c>
      <c r="R252">
        <v>1</v>
      </c>
      <c r="S252">
        <v>0</v>
      </c>
      <c r="T252">
        <v>0</v>
      </c>
      <c r="V252">
        <v>0</v>
      </c>
      <c r="Y252" s="10">
        <v>44879</v>
      </c>
      <c r="Z252">
        <v>0.56269675925925922</v>
      </c>
      <c r="AB252">
        <v>1</v>
      </c>
      <c r="AD252">
        <v>7.909661264156302</v>
      </c>
      <c r="AE252">
        <v>8.8840742312948695</v>
      </c>
      <c r="AF252">
        <v>0.97441296713856751</v>
      </c>
      <c r="AG252">
        <v>1.5388942457285566</v>
      </c>
      <c r="AK252">
        <v>1.7024431909489031</v>
      </c>
      <c r="AQ252">
        <v>0.92023327691114853</v>
      </c>
      <c r="AW252">
        <v>5.6651567843883051</v>
      </c>
      <c r="BC252">
        <v>5.5869297355788633E-2</v>
      </c>
      <c r="BG252">
        <v>7.9775680461588756</v>
      </c>
      <c r="BH252">
        <v>8.9251402867597527</v>
      </c>
      <c r="BI252">
        <v>0.94757224060087708</v>
      </c>
      <c r="BJ252">
        <v>1.5393242505499614</v>
      </c>
    </row>
    <row r="253" spans="1:62" x14ac:dyDescent="0.35">
      <c r="A253">
        <v>20</v>
      </c>
      <c r="B253">
        <v>12</v>
      </c>
      <c r="C253" t="s">
        <v>117</v>
      </c>
      <c r="D253" t="s">
        <v>27</v>
      </c>
      <c r="G253">
        <v>0.3</v>
      </c>
      <c r="H253">
        <v>0.3</v>
      </c>
      <c r="I253">
        <v>4720</v>
      </c>
      <c r="J253">
        <v>5353</v>
      </c>
      <c r="L253">
        <v>8850</v>
      </c>
      <c r="M253">
        <v>6.7270000000000003</v>
      </c>
      <c r="N253">
        <v>8.0229999999999997</v>
      </c>
      <c r="O253">
        <v>1.296</v>
      </c>
      <c r="Q253">
        <v>1.349</v>
      </c>
      <c r="R253">
        <v>1</v>
      </c>
      <c r="S253">
        <v>0</v>
      </c>
      <c r="T253">
        <v>0</v>
      </c>
      <c r="V253">
        <v>0</v>
      </c>
      <c r="Y253" s="10">
        <v>44879</v>
      </c>
      <c r="Z253">
        <v>0.56989583333333338</v>
      </c>
      <c r="AB253">
        <v>1</v>
      </c>
      <c r="AD253">
        <v>8.0454748281614492</v>
      </c>
      <c r="AE253">
        <v>8.9662063422246359</v>
      </c>
      <c r="AF253">
        <v>0.92073151406318665</v>
      </c>
      <c r="AG253">
        <v>1.5397542553713661</v>
      </c>
    </row>
    <row r="254" spans="1:62" x14ac:dyDescent="0.35">
      <c r="A254">
        <v>21</v>
      </c>
      <c r="B254">
        <v>13</v>
      </c>
      <c r="C254" t="s">
        <v>118</v>
      </c>
      <c r="D254" t="s">
        <v>27</v>
      </c>
      <c r="G254">
        <v>0.3</v>
      </c>
      <c r="H254">
        <v>0.3</v>
      </c>
      <c r="I254">
        <v>5445</v>
      </c>
      <c r="J254">
        <v>6864</v>
      </c>
      <c r="L254">
        <v>1321</v>
      </c>
      <c r="M254">
        <v>7.6539999999999999</v>
      </c>
      <c r="N254">
        <v>10.156000000000001</v>
      </c>
      <c r="O254">
        <v>2.5019999999999998</v>
      </c>
      <c r="Q254">
        <v>3.6999999999999998E-2</v>
      </c>
      <c r="R254">
        <v>1</v>
      </c>
      <c r="S254">
        <v>0</v>
      </c>
      <c r="T254">
        <v>0</v>
      </c>
      <c r="V254">
        <v>0</v>
      </c>
      <c r="Y254" s="10">
        <v>44879</v>
      </c>
      <c r="Z254">
        <v>0.58288194444444441</v>
      </c>
      <c r="AB254">
        <v>1</v>
      </c>
      <c r="AD254">
        <v>9.2462654855240345</v>
      </c>
      <c r="AE254">
        <v>11.448238734522151</v>
      </c>
      <c r="AF254">
        <v>2.201973248998117</v>
      </c>
      <c r="AG254">
        <v>0.24475173522873286</v>
      </c>
    </row>
    <row r="255" spans="1:62" x14ac:dyDescent="0.35">
      <c r="A255">
        <v>22</v>
      </c>
      <c r="B255">
        <v>13</v>
      </c>
      <c r="C255" t="s">
        <v>118</v>
      </c>
      <c r="D255" t="s">
        <v>27</v>
      </c>
      <c r="G255">
        <v>0.3</v>
      </c>
      <c r="H255">
        <v>0.3</v>
      </c>
      <c r="I255">
        <v>6179</v>
      </c>
      <c r="J255">
        <v>6933</v>
      </c>
      <c r="L255">
        <v>1337</v>
      </c>
      <c r="M255">
        <v>8.593</v>
      </c>
      <c r="N255">
        <v>10.254</v>
      </c>
      <c r="O255">
        <v>1.661</v>
      </c>
      <c r="Q255">
        <v>0.04</v>
      </c>
      <c r="R255">
        <v>1</v>
      </c>
      <c r="S255">
        <v>0</v>
      </c>
      <c r="T255">
        <v>0</v>
      </c>
      <c r="V255">
        <v>0</v>
      </c>
      <c r="Y255" s="10">
        <v>44879</v>
      </c>
      <c r="Z255">
        <v>0.58978009259259256</v>
      </c>
      <c r="AB255">
        <v>1</v>
      </c>
      <c r="AD255">
        <v>10.461962509667673</v>
      </c>
      <c r="AE255">
        <v>11.561581047605229</v>
      </c>
      <c r="AF255">
        <v>1.0996185379375554</v>
      </c>
      <c r="AG255">
        <v>0.24750376608572341</v>
      </c>
      <c r="AK255">
        <v>0.3003426851715445</v>
      </c>
      <c r="AQ255">
        <v>1.056930730474519</v>
      </c>
      <c r="AW255">
        <v>14.956854831903655</v>
      </c>
      <c r="BC255">
        <v>4.8814907944267638</v>
      </c>
      <c r="BG255">
        <v>10.477697007936561</v>
      </c>
      <c r="BH255">
        <v>11.5008032855172</v>
      </c>
      <c r="BI255">
        <v>1.0231062775806405</v>
      </c>
      <c r="BJ255">
        <v>0.25369583551395225</v>
      </c>
    </row>
    <row r="256" spans="1:62" x14ac:dyDescent="0.35">
      <c r="A256">
        <v>23</v>
      </c>
      <c r="B256">
        <v>13</v>
      </c>
      <c r="C256" t="s">
        <v>118</v>
      </c>
      <c r="D256" t="s">
        <v>27</v>
      </c>
      <c r="G256">
        <v>0.3</v>
      </c>
      <c r="H256">
        <v>0.3</v>
      </c>
      <c r="I256">
        <v>6198</v>
      </c>
      <c r="J256">
        <v>6859</v>
      </c>
      <c r="L256">
        <v>1409</v>
      </c>
      <c r="M256">
        <v>8.6170000000000009</v>
      </c>
      <c r="N256">
        <v>10.148</v>
      </c>
      <c r="O256">
        <v>1.532</v>
      </c>
      <c r="Q256">
        <v>5.1999999999999998E-2</v>
      </c>
      <c r="R256">
        <v>1</v>
      </c>
      <c r="S256">
        <v>0</v>
      </c>
      <c r="T256">
        <v>0</v>
      </c>
      <c r="V256">
        <v>0</v>
      </c>
      <c r="Y256" s="10">
        <v>44879</v>
      </c>
      <c r="Z256">
        <v>0.59701388888888884</v>
      </c>
      <c r="AB256">
        <v>1</v>
      </c>
      <c r="AD256">
        <v>10.493431506205448</v>
      </c>
      <c r="AE256">
        <v>11.440025523429174</v>
      </c>
      <c r="AF256">
        <v>0.94659401722372571</v>
      </c>
      <c r="AG256">
        <v>0.25988790494218106</v>
      </c>
    </row>
    <row r="257" spans="1:62" x14ac:dyDescent="0.35">
      <c r="A257">
        <v>24</v>
      </c>
      <c r="B257">
        <v>14</v>
      </c>
      <c r="C257" t="s">
        <v>119</v>
      </c>
      <c r="D257" t="s">
        <v>27</v>
      </c>
      <c r="G257">
        <v>0.3</v>
      </c>
      <c r="H257">
        <v>0.3</v>
      </c>
      <c r="I257">
        <v>3991</v>
      </c>
      <c r="J257">
        <v>3622</v>
      </c>
      <c r="L257">
        <v>848</v>
      </c>
      <c r="M257">
        <v>5.7939999999999996</v>
      </c>
      <c r="N257">
        <v>5.5789999999999997</v>
      </c>
      <c r="O257">
        <v>0</v>
      </c>
      <c r="Q257">
        <v>0</v>
      </c>
      <c r="R257">
        <v>1</v>
      </c>
      <c r="S257">
        <v>0</v>
      </c>
      <c r="T257">
        <v>0</v>
      </c>
      <c r="V257">
        <v>0</v>
      </c>
      <c r="Y257" s="10">
        <v>44879</v>
      </c>
      <c r="Z257">
        <v>0.60986111111111108</v>
      </c>
      <c r="AB257">
        <v>1</v>
      </c>
      <c r="AD257">
        <v>6.838059118896175</v>
      </c>
      <c r="AE257">
        <v>6.1227926618361508</v>
      </c>
      <c r="AF257">
        <v>-0.71526645706002423</v>
      </c>
      <c r="AG257">
        <v>0.16339482301894859</v>
      </c>
    </row>
    <row r="258" spans="1:62" x14ac:dyDescent="0.35">
      <c r="A258">
        <v>25</v>
      </c>
      <c r="B258">
        <v>14</v>
      </c>
      <c r="C258" t="s">
        <v>119</v>
      </c>
      <c r="D258" t="s">
        <v>27</v>
      </c>
      <c r="G258">
        <v>0.3</v>
      </c>
      <c r="H258">
        <v>0.3</v>
      </c>
      <c r="I258">
        <v>3156</v>
      </c>
      <c r="J258">
        <v>3568</v>
      </c>
      <c r="L258">
        <v>800</v>
      </c>
      <c r="M258">
        <v>4.7270000000000003</v>
      </c>
      <c r="N258">
        <v>5.5019999999999998</v>
      </c>
      <c r="O258">
        <v>0.77500000000000002</v>
      </c>
      <c r="Q258">
        <v>0</v>
      </c>
      <c r="R258">
        <v>1</v>
      </c>
      <c r="S258">
        <v>0</v>
      </c>
      <c r="T258">
        <v>0</v>
      </c>
      <c r="V258">
        <v>0</v>
      </c>
      <c r="Y258" s="10">
        <v>44879</v>
      </c>
      <c r="Z258">
        <v>0.61653935185185182</v>
      </c>
      <c r="AB258">
        <v>1</v>
      </c>
      <c r="AD258">
        <v>5.4550795342096121</v>
      </c>
      <c r="AE258">
        <v>6.034089982032004</v>
      </c>
      <c r="AF258">
        <v>0.57901044782239186</v>
      </c>
      <c r="AG258">
        <v>0.15513873044797682</v>
      </c>
      <c r="AK258">
        <v>3.5222069181785689</v>
      </c>
      <c r="AQ258">
        <v>0.27259804357720285</v>
      </c>
      <c r="AW258">
        <v>25.914982228614509</v>
      </c>
      <c r="BC258">
        <v>6.8810555097056945</v>
      </c>
      <c r="BG258">
        <v>5.3606725445962775</v>
      </c>
      <c r="BH258">
        <v>6.0258767709390275</v>
      </c>
      <c r="BI258">
        <v>0.66520422634275</v>
      </c>
      <c r="BJ258">
        <v>0.14997867259111947</v>
      </c>
    </row>
    <row r="259" spans="1:62" x14ac:dyDescent="0.35">
      <c r="A259">
        <v>26</v>
      </c>
      <c r="B259">
        <v>14</v>
      </c>
      <c r="C259" t="s">
        <v>119</v>
      </c>
      <c r="D259" t="s">
        <v>27</v>
      </c>
      <c r="G259">
        <v>0.3</v>
      </c>
      <c r="H259">
        <v>0.3</v>
      </c>
      <c r="I259">
        <v>3042</v>
      </c>
      <c r="J259">
        <v>3558</v>
      </c>
      <c r="L259">
        <v>740</v>
      </c>
      <c r="M259">
        <v>4.5819999999999999</v>
      </c>
      <c r="N259">
        <v>5.4889999999999999</v>
      </c>
      <c r="O259">
        <v>0.90700000000000003</v>
      </c>
      <c r="Q259">
        <v>0</v>
      </c>
      <c r="R259">
        <v>1</v>
      </c>
      <c r="S259">
        <v>0</v>
      </c>
      <c r="T259">
        <v>0</v>
      </c>
      <c r="V259">
        <v>0</v>
      </c>
      <c r="Y259" s="10">
        <v>44879</v>
      </c>
      <c r="Z259">
        <v>0.62358796296296293</v>
      </c>
      <c r="AB259">
        <v>1</v>
      </c>
      <c r="AD259">
        <v>5.2662655549829429</v>
      </c>
      <c r="AE259">
        <v>6.0176635598460511</v>
      </c>
      <c r="AF259">
        <v>0.75139800486310815</v>
      </c>
      <c r="AG259">
        <v>0.14481861473426214</v>
      </c>
    </row>
    <row r="260" spans="1:62" x14ac:dyDescent="0.35">
      <c r="A260">
        <v>27</v>
      </c>
      <c r="B260">
        <v>15</v>
      </c>
      <c r="C260" t="s">
        <v>120</v>
      </c>
      <c r="D260" t="s">
        <v>27</v>
      </c>
      <c r="G260">
        <v>0.3</v>
      </c>
      <c r="H260">
        <v>0.3</v>
      </c>
      <c r="I260">
        <v>2986</v>
      </c>
      <c r="J260">
        <v>4453</v>
      </c>
      <c r="L260">
        <v>1339</v>
      </c>
      <c r="M260">
        <v>4.51</v>
      </c>
      <c r="N260">
        <v>6.7510000000000003</v>
      </c>
      <c r="O260">
        <v>2.242</v>
      </c>
      <c r="Q260">
        <v>0.04</v>
      </c>
      <c r="R260">
        <v>1</v>
      </c>
      <c r="S260">
        <v>0</v>
      </c>
      <c r="T260">
        <v>0</v>
      </c>
      <c r="V260">
        <v>0</v>
      </c>
      <c r="Y260" s="10">
        <v>44879</v>
      </c>
      <c r="Z260">
        <v>0.63633101851851859</v>
      </c>
      <c r="AB260">
        <v>1</v>
      </c>
      <c r="AD260">
        <v>5.1735148283452821</v>
      </c>
      <c r="AE260">
        <v>7.4878283454888557</v>
      </c>
      <c r="AF260">
        <v>2.3143135171435736</v>
      </c>
      <c r="AG260">
        <v>0.24784776994284724</v>
      </c>
    </row>
    <row r="261" spans="1:62" x14ac:dyDescent="0.35">
      <c r="A261">
        <v>28</v>
      </c>
      <c r="B261">
        <v>15</v>
      </c>
      <c r="C261" t="s">
        <v>120</v>
      </c>
      <c r="D261" t="s">
        <v>27</v>
      </c>
      <c r="G261">
        <v>0.3</v>
      </c>
      <c r="H261">
        <v>0.3</v>
      </c>
      <c r="I261">
        <v>3003</v>
      </c>
      <c r="J261">
        <v>4477</v>
      </c>
      <c r="L261">
        <v>1353</v>
      </c>
      <c r="M261">
        <v>4.5309999999999997</v>
      </c>
      <c r="N261">
        <v>6.7850000000000001</v>
      </c>
      <c r="O261">
        <v>2.254</v>
      </c>
      <c r="Q261">
        <v>4.2999999999999997E-2</v>
      </c>
      <c r="R261">
        <v>1</v>
      </c>
      <c r="S261">
        <v>0</v>
      </c>
      <c r="T261">
        <v>0</v>
      </c>
      <c r="V261">
        <v>0</v>
      </c>
      <c r="Y261" s="10">
        <v>44879</v>
      </c>
      <c r="Z261">
        <v>0.64303240740740741</v>
      </c>
      <c r="AB261">
        <v>1</v>
      </c>
      <c r="AD261">
        <v>5.2016712989317151</v>
      </c>
      <c r="AE261">
        <v>7.527251758735142</v>
      </c>
      <c r="AF261">
        <v>2.3255804598034269</v>
      </c>
      <c r="AG261">
        <v>0.25025579694271399</v>
      </c>
      <c r="AK261">
        <v>1.1850970688231264</v>
      </c>
      <c r="AQ261">
        <v>1.0852095927534311</v>
      </c>
      <c r="AW261">
        <v>5.9823382964878933</v>
      </c>
      <c r="BC261">
        <v>2.040872902041627</v>
      </c>
      <c r="BG261">
        <v>5.1710304338817732</v>
      </c>
      <c r="BH261">
        <v>7.5683178142000251</v>
      </c>
      <c r="BI261">
        <v>2.3972873803182519</v>
      </c>
      <c r="BJ261">
        <v>0.25283582587114262</v>
      </c>
    </row>
    <row r="262" spans="1:62" x14ac:dyDescent="0.35">
      <c r="A262">
        <v>29</v>
      </c>
      <c r="B262">
        <v>15</v>
      </c>
      <c r="C262" t="s">
        <v>120</v>
      </c>
      <c r="D262" t="s">
        <v>27</v>
      </c>
      <c r="G262">
        <v>0.3</v>
      </c>
      <c r="H262">
        <v>0.3</v>
      </c>
      <c r="I262">
        <v>2966</v>
      </c>
      <c r="J262">
        <v>4527</v>
      </c>
      <c r="L262">
        <v>1383</v>
      </c>
      <c r="M262">
        <v>4.4829999999999997</v>
      </c>
      <c r="N262">
        <v>6.8559999999999999</v>
      </c>
      <c r="O262">
        <v>2.3730000000000002</v>
      </c>
      <c r="Q262">
        <v>4.8000000000000001E-2</v>
      </c>
      <c r="R262">
        <v>1</v>
      </c>
      <c r="S262">
        <v>0</v>
      </c>
      <c r="T262">
        <v>0</v>
      </c>
      <c r="V262">
        <v>0</v>
      </c>
      <c r="Y262" s="10">
        <v>44879</v>
      </c>
      <c r="Z262">
        <v>0.65016203703703701</v>
      </c>
      <c r="AB262">
        <v>1</v>
      </c>
      <c r="AD262">
        <v>5.1403895688318304</v>
      </c>
      <c r="AE262">
        <v>7.6093838696649074</v>
      </c>
      <c r="AF262">
        <v>2.468994300833077</v>
      </c>
      <c r="AG262">
        <v>0.2554158547995713</v>
      </c>
    </row>
    <row r="263" spans="1:62" x14ac:dyDescent="0.35">
      <c r="A263">
        <v>30</v>
      </c>
      <c r="B263">
        <v>16</v>
      </c>
      <c r="C263" t="s">
        <v>121</v>
      </c>
      <c r="D263" t="s">
        <v>27</v>
      </c>
      <c r="G263">
        <v>0.3</v>
      </c>
      <c r="H263">
        <v>0.3</v>
      </c>
      <c r="I263">
        <v>3717</v>
      </c>
      <c r="J263">
        <v>5142</v>
      </c>
      <c r="L263">
        <v>7245</v>
      </c>
      <c r="M263">
        <v>5.4450000000000003</v>
      </c>
      <c r="N263">
        <v>7.7249999999999996</v>
      </c>
      <c r="O263">
        <v>2.2810000000000001</v>
      </c>
      <c r="Q263">
        <v>1.07</v>
      </c>
      <c r="R263">
        <v>1</v>
      </c>
      <c r="S263">
        <v>0</v>
      </c>
      <c r="T263">
        <v>0</v>
      </c>
      <c r="V263">
        <v>0</v>
      </c>
      <c r="Y263" s="10">
        <v>44879</v>
      </c>
      <c r="Z263">
        <v>0.66291666666666671</v>
      </c>
      <c r="AB263">
        <v>1</v>
      </c>
      <c r="AD263">
        <v>6.3842430635619021</v>
      </c>
      <c r="AE263">
        <v>8.6196088341010242</v>
      </c>
      <c r="AF263">
        <v>2.2353657705391221</v>
      </c>
      <c r="AG263">
        <v>1.2636911600294978</v>
      </c>
    </row>
    <row r="264" spans="1:62" x14ac:dyDescent="0.35">
      <c r="A264">
        <v>31</v>
      </c>
      <c r="B264">
        <v>16</v>
      </c>
      <c r="C264" t="s">
        <v>121</v>
      </c>
      <c r="D264" t="s">
        <v>27</v>
      </c>
      <c r="G264">
        <v>0.3</v>
      </c>
      <c r="H264">
        <v>0.3</v>
      </c>
      <c r="I264">
        <v>4232</v>
      </c>
      <c r="J264">
        <v>5209</v>
      </c>
      <c r="L264">
        <v>7240</v>
      </c>
      <c r="M264">
        <v>6.1029999999999998</v>
      </c>
      <c r="N264">
        <v>7.819</v>
      </c>
      <c r="O264">
        <v>1.716</v>
      </c>
      <c r="Q264">
        <v>1.069</v>
      </c>
      <c r="R264">
        <v>1</v>
      </c>
      <c r="S264">
        <v>0</v>
      </c>
      <c r="T264">
        <v>0</v>
      </c>
      <c r="V264">
        <v>0</v>
      </c>
      <c r="Y264" s="10">
        <v>44879</v>
      </c>
      <c r="Z264">
        <v>0.66959490740740746</v>
      </c>
      <c r="AB264">
        <v>1</v>
      </c>
      <c r="AD264">
        <v>7.2372184960332548</v>
      </c>
      <c r="AE264">
        <v>8.729665862746911</v>
      </c>
      <c r="AF264">
        <v>1.4924473667136562</v>
      </c>
      <c r="AG264">
        <v>1.2628311503866883</v>
      </c>
      <c r="AK264">
        <v>0.84318816662888108</v>
      </c>
      <c r="AQ264">
        <v>0.31937448264032398</v>
      </c>
      <c r="AW264">
        <v>2.2603004451300115</v>
      </c>
      <c r="BC264">
        <v>0.16357778978045406</v>
      </c>
      <c r="BG264">
        <v>7.2678593610831967</v>
      </c>
      <c r="BH264">
        <v>8.7436283216049695</v>
      </c>
      <c r="BI264">
        <v>1.4757689605217741</v>
      </c>
      <c r="BJ264">
        <v>1.2617991388153169</v>
      </c>
    </row>
    <row r="265" spans="1:62" x14ac:dyDescent="0.35">
      <c r="A265">
        <v>32</v>
      </c>
      <c r="B265">
        <v>16</v>
      </c>
      <c r="C265" t="s">
        <v>121</v>
      </c>
      <c r="D265" t="s">
        <v>27</v>
      </c>
      <c r="G265">
        <v>0.3</v>
      </c>
      <c r="H265">
        <v>0.3</v>
      </c>
      <c r="I265">
        <v>4269</v>
      </c>
      <c r="J265">
        <v>5226</v>
      </c>
      <c r="L265">
        <v>7228</v>
      </c>
      <c r="M265">
        <v>6.149</v>
      </c>
      <c r="N265">
        <v>7.843</v>
      </c>
      <c r="O265">
        <v>1.694</v>
      </c>
      <c r="Q265">
        <v>1.0669999999999999</v>
      </c>
      <c r="R265">
        <v>1</v>
      </c>
      <c r="S265">
        <v>0</v>
      </c>
      <c r="T265">
        <v>0</v>
      </c>
      <c r="V265">
        <v>0</v>
      </c>
      <c r="Y265" s="10">
        <v>44879</v>
      </c>
      <c r="Z265">
        <v>0.67674768518518524</v>
      </c>
      <c r="AB265">
        <v>1</v>
      </c>
      <c r="AD265">
        <v>7.2985002261331378</v>
      </c>
      <c r="AE265">
        <v>8.7575907804630297</v>
      </c>
      <c r="AF265">
        <v>1.459090554329892</v>
      </c>
      <c r="AG265">
        <v>1.2607671272439454</v>
      </c>
    </row>
    <row r="266" spans="1:62" x14ac:dyDescent="0.35">
      <c r="A266">
        <v>33</v>
      </c>
      <c r="B266">
        <v>17</v>
      </c>
      <c r="C266" t="s">
        <v>122</v>
      </c>
      <c r="D266" t="s">
        <v>27</v>
      </c>
      <c r="G266">
        <v>0.3</v>
      </c>
      <c r="H266">
        <v>0.3</v>
      </c>
      <c r="I266">
        <v>3807</v>
      </c>
      <c r="J266">
        <v>5620</v>
      </c>
      <c r="L266">
        <v>17810</v>
      </c>
      <c r="M266">
        <v>5.5590000000000002</v>
      </c>
      <c r="N266">
        <v>8.4</v>
      </c>
      <c r="O266">
        <v>2.8410000000000002</v>
      </c>
      <c r="Q266">
        <v>2.911</v>
      </c>
      <c r="R266">
        <v>1</v>
      </c>
      <c r="S266">
        <v>0</v>
      </c>
      <c r="T266">
        <v>0</v>
      </c>
      <c r="V266">
        <v>0</v>
      </c>
      <c r="Y266" s="10">
        <v>44879</v>
      </c>
      <c r="Z266">
        <v>0.6896874999999999</v>
      </c>
      <c r="AB266">
        <v>1</v>
      </c>
      <c r="AD266">
        <v>6.5333067313724307</v>
      </c>
      <c r="AE266">
        <v>9.4047918145895846</v>
      </c>
      <c r="AF266">
        <v>2.8714850832171539</v>
      </c>
      <c r="AG266">
        <v>3.0808915352860948</v>
      </c>
    </row>
    <row r="267" spans="1:62" x14ac:dyDescent="0.35">
      <c r="A267">
        <v>34</v>
      </c>
      <c r="B267">
        <v>17</v>
      </c>
      <c r="C267" t="s">
        <v>122</v>
      </c>
      <c r="D267" t="s">
        <v>27</v>
      </c>
      <c r="G267">
        <v>0.3</v>
      </c>
      <c r="H267">
        <v>0.3</v>
      </c>
      <c r="I267">
        <v>3821</v>
      </c>
      <c r="J267">
        <v>5612</v>
      </c>
      <c r="L267">
        <v>18073</v>
      </c>
      <c r="M267">
        <v>5.577</v>
      </c>
      <c r="N267">
        <v>8.3879999999999999</v>
      </c>
      <c r="O267">
        <v>2.8109999999999999</v>
      </c>
      <c r="Q267">
        <v>2.9569999999999999</v>
      </c>
      <c r="R267">
        <v>1</v>
      </c>
      <c r="S267">
        <v>0</v>
      </c>
      <c r="T267">
        <v>0</v>
      </c>
      <c r="V267">
        <v>0</v>
      </c>
      <c r="Y267" s="10">
        <v>44879</v>
      </c>
      <c r="Z267">
        <v>0.69650462962962967</v>
      </c>
      <c r="AB267">
        <v>1</v>
      </c>
      <c r="AD267">
        <v>6.556494413031845</v>
      </c>
      <c r="AE267">
        <v>9.3916506768408219</v>
      </c>
      <c r="AF267">
        <v>2.8351562638089769</v>
      </c>
      <c r="AG267">
        <v>3.1261280424978777</v>
      </c>
      <c r="AK267">
        <v>0.65896069196918461</v>
      </c>
      <c r="AQ267">
        <v>1.2341591105595193</v>
      </c>
      <c r="AW267">
        <v>5.4782282587081053</v>
      </c>
      <c r="BC267">
        <v>9.357905008483268E-2</v>
      </c>
      <c r="BG267">
        <v>6.5349629943481018</v>
      </c>
      <c r="BH267">
        <v>9.4499644756009555</v>
      </c>
      <c r="BI267">
        <v>2.9150014812528537</v>
      </c>
      <c r="BJ267">
        <v>3.1246660261051016</v>
      </c>
    </row>
    <row r="268" spans="1:62" x14ac:dyDescent="0.35">
      <c r="A268">
        <v>35</v>
      </c>
      <c r="B268">
        <v>17</v>
      </c>
      <c r="C268" t="s">
        <v>122</v>
      </c>
      <c r="D268" t="s">
        <v>27</v>
      </c>
      <c r="G268">
        <v>0.3</v>
      </c>
      <c r="H268">
        <v>0.3</v>
      </c>
      <c r="I268">
        <v>3795</v>
      </c>
      <c r="J268">
        <v>5683</v>
      </c>
      <c r="L268">
        <v>18056</v>
      </c>
      <c r="M268">
        <v>5.5449999999999999</v>
      </c>
      <c r="N268">
        <v>8.4890000000000008</v>
      </c>
      <c r="O268">
        <v>2.944</v>
      </c>
      <c r="Q268">
        <v>2.9540000000000002</v>
      </c>
      <c r="R268">
        <v>1</v>
      </c>
      <c r="S268">
        <v>0</v>
      </c>
      <c r="T268">
        <v>0</v>
      </c>
      <c r="V268">
        <v>0</v>
      </c>
      <c r="Y268" s="10">
        <v>44879</v>
      </c>
      <c r="Z268">
        <v>0.7036458333333333</v>
      </c>
      <c r="AB268">
        <v>1</v>
      </c>
      <c r="AD268">
        <v>6.5134315756643586</v>
      </c>
      <c r="AE268">
        <v>9.5082782743610892</v>
      </c>
      <c r="AF268">
        <v>2.9948466986967306</v>
      </c>
      <c r="AG268">
        <v>3.123204009712325</v>
      </c>
    </row>
    <row r="269" spans="1:62" x14ac:dyDescent="0.35">
      <c r="A269">
        <v>36</v>
      </c>
      <c r="B269">
        <v>18</v>
      </c>
      <c r="C269" t="s">
        <v>123</v>
      </c>
      <c r="D269" t="s">
        <v>27</v>
      </c>
      <c r="G269">
        <v>0.3</v>
      </c>
      <c r="H269">
        <v>0.3</v>
      </c>
      <c r="I269">
        <v>3031</v>
      </c>
      <c r="J269">
        <v>3753</v>
      </c>
      <c r="L269">
        <v>2209</v>
      </c>
      <c r="M269">
        <v>4.5670000000000002</v>
      </c>
      <c r="N269">
        <v>5.7640000000000002</v>
      </c>
      <c r="O269">
        <v>1.1970000000000001</v>
      </c>
      <c r="Q269">
        <v>0.192</v>
      </c>
      <c r="R269">
        <v>1</v>
      </c>
      <c r="S269">
        <v>0</v>
      </c>
      <c r="T269">
        <v>0</v>
      </c>
      <c r="V269">
        <v>0</v>
      </c>
      <c r="Y269" s="10">
        <v>44879</v>
      </c>
      <c r="Z269">
        <v>0.7163194444444444</v>
      </c>
      <c r="AB269">
        <v>1</v>
      </c>
      <c r="AD269">
        <v>5.2480466622505455</v>
      </c>
      <c r="AE269">
        <v>6.3379787924721365</v>
      </c>
      <c r="AF269">
        <v>1.089932130221591</v>
      </c>
      <c r="AG269">
        <v>0.39748944779171036</v>
      </c>
    </row>
    <row r="270" spans="1:62" x14ac:dyDescent="0.35">
      <c r="A270">
        <v>37</v>
      </c>
      <c r="B270">
        <v>18</v>
      </c>
      <c r="C270" t="s">
        <v>123</v>
      </c>
      <c r="D270" t="s">
        <v>27</v>
      </c>
      <c r="G270">
        <v>0.3</v>
      </c>
      <c r="H270">
        <v>0.3</v>
      </c>
      <c r="I270">
        <v>2753</v>
      </c>
      <c r="J270">
        <v>3770</v>
      </c>
      <c r="L270">
        <v>2219</v>
      </c>
      <c r="M270">
        <v>4.2110000000000003</v>
      </c>
      <c r="N270">
        <v>5.7869999999999999</v>
      </c>
      <c r="O270">
        <v>1.5760000000000001</v>
      </c>
      <c r="Q270">
        <v>0.193</v>
      </c>
      <c r="R270">
        <v>1</v>
      </c>
      <c r="S270">
        <v>0</v>
      </c>
      <c r="T270">
        <v>0</v>
      </c>
      <c r="V270">
        <v>0</v>
      </c>
      <c r="Y270" s="10">
        <v>44879</v>
      </c>
      <c r="Z270">
        <v>0.72297453703703696</v>
      </c>
      <c r="AB270">
        <v>1</v>
      </c>
      <c r="AD270">
        <v>4.7876055550135819</v>
      </c>
      <c r="AE270">
        <v>6.3659037101882578</v>
      </c>
      <c r="AF270">
        <v>1.578298155174676</v>
      </c>
      <c r="AG270">
        <v>0.39920946707732952</v>
      </c>
      <c r="AK270">
        <v>0.31183873697296366</v>
      </c>
      <c r="AQ270">
        <v>0.54335101429954646</v>
      </c>
      <c r="AW270">
        <v>1.2489049989125396</v>
      </c>
      <c r="BC270">
        <v>2.2217776248777286</v>
      </c>
      <c r="BG270">
        <v>4.7801523716230552</v>
      </c>
      <c r="BH270">
        <v>6.3486559668930074</v>
      </c>
      <c r="BI270">
        <v>1.5685035952699513</v>
      </c>
      <c r="BJ270">
        <v>0.39482341789900077</v>
      </c>
    </row>
    <row r="271" spans="1:62" x14ac:dyDescent="0.35">
      <c r="A271">
        <v>38</v>
      </c>
      <c r="B271">
        <v>18</v>
      </c>
      <c r="C271" t="s">
        <v>123</v>
      </c>
      <c r="D271" t="s">
        <v>27</v>
      </c>
      <c r="G271">
        <v>0.3</v>
      </c>
      <c r="H271">
        <v>0.3</v>
      </c>
      <c r="I271">
        <v>2744</v>
      </c>
      <c r="J271">
        <v>3749</v>
      </c>
      <c r="L271">
        <v>2168</v>
      </c>
      <c r="M271">
        <v>4.2</v>
      </c>
      <c r="N271">
        <v>5.758</v>
      </c>
      <c r="O271">
        <v>1.5580000000000001</v>
      </c>
      <c r="Q271">
        <v>0.185</v>
      </c>
      <c r="R271">
        <v>1</v>
      </c>
      <c r="S271">
        <v>0</v>
      </c>
      <c r="T271">
        <v>0</v>
      </c>
      <c r="V271">
        <v>0</v>
      </c>
      <c r="Y271" s="10">
        <v>44879</v>
      </c>
      <c r="Z271">
        <v>0.73012731481481474</v>
      </c>
      <c r="AB271">
        <v>1</v>
      </c>
      <c r="AD271">
        <v>4.7726991882325294</v>
      </c>
      <c r="AE271">
        <v>6.331408223597756</v>
      </c>
      <c r="AF271">
        <v>1.5587090353652266</v>
      </c>
      <c r="AG271">
        <v>0.39043736872067203</v>
      </c>
    </row>
    <row r="272" spans="1:62" x14ac:dyDescent="0.35">
      <c r="A272">
        <v>39</v>
      </c>
      <c r="B272">
        <v>1</v>
      </c>
      <c r="C272" t="s">
        <v>71</v>
      </c>
      <c r="D272" t="s">
        <v>27</v>
      </c>
      <c r="G272">
        <v>0.3</v>
      </c>
      <c r="H272">
        <v>0.3</v>
      </c>
      <c r="I272">
        <v>5330</v>
      </c>
      <c r="J272">
        <v>7769</v>
      </c>
      <c r="L272">
        <v>3552</v>
      </c>
      <c r="M272">
        <v>7.5069999999999997</v>
      </c>
      <c r="N272">
        <v>11.433999999999999</v>
      </c>
      <c r="O272">
        <v>3.9279999999999999</v>
      </c>
      <c r="Q272">
        <v>0.42599999999999999</v>
      </c>
      <c r="R272">
        <v>1</v>
      </c>
      <c r="S272">
        <v>0</v>
      </c>
      <c r="T272">
        <v>0</v>
      </c>
      <c r="V272">
        <v>0</v>
      </c>
      <c r="Y272" s="10">
        <v>44879</v>
      </c>
      <c r="Z272">
        <v>0.7428703703703704</v>
      </c>
      <c r="AB272">
        <v>1</v>
      </c>
      <c r="AD272">
        <v>9.0557952433216915</v>
      </c>
      <c r="AE272">
        <v>12.934829942350909</v>
      </c>
      <c r="AF272">
        <v>3.8790346990292175</v>
      </c>
      <c r="AG272">
        <v>0.62848803785035789</v>
      </c>
    </row>
    <row r="273" spans="1:62" x14ac:dyDescent="0.35">
      <c r="A273">
        <v>40</v>
      </c>
      <c r="B273">
        <v>1</v>
      </c>
      <c r="C273" t="s">
        <v>71</v>
      </c>
      <c r="D273" t="s">
        <v>27</v>
      </c>
      <c r="G273">
        <v>0.3</v>
      </c>
      <c r="H273">
        <v>0.3</v>
      </c>
      <c r="I273">
        <v>6833</v>
      </c>
      <c r="J273">
        <v>7746</v>
      </c>
      <c r="L273">
        <v>3625</v>
      </c>
      <c r="M273">
        <v>9.4280000000000008</v>
      </c>
      <c r="N273">
        <v>11.401999999999999</v>
      </c>
      <c r="O273">
        <v>1.974</v>
      </c>
      <c r="Q273">
        <v>0.439</v>
      </c>
      <c r="R273">
        <v>1</v>
      </c>
      <c r="S273">
        <v>0</v>
      </c>
      <c r="T273">
        <v>0</v>
      </c>
      <c r="V273">
        <v>0</v>
      </c>
      <c r="Y273" s="10">
        <v>44879</v>
      </c>
      <c r="Z273">
        <v>0.74973379629629633</v>
      </c>
      <c r="AB273">
        <v>1</v>
      </c>
      <c r="AD273">
        <v>11.545158495757507</v>
      </c>
      <c r="AE273">
        <v>12.897049171323216</v>
      </c>
      <c r="AF273">
        <v>1.3518906755657092</v>
      </c>
      <c r="AG273">
        <v>0.64104417863537744</v>
      </c>
      <c r="AI273">
        <v>94.551941814189647</v>
      </c>
      <c r="AK273">
        <v>1.6221737784282222</v>
      </c>
      <c r="AO273">
        <v>103.26584799203452</v>
      </c>
      <c r="AQ273">
        <v>0.82446453613837489</v>
      </c>
      <c r="AU273">
        <v>361.91446028513241</v>
      </c>
      <c r="AW273">
        <v>6.258611660766074</v>
      </c>
      <c r="BA273">
        <v>110.40221914008322</v>
      </c>
      <c r="BC273">
        <v>2.334444931901031</v>
      </c>
      <c r="BG273">
        <v>11.639565485370841</v>
      </c>
      <c r="BH273">
        <v>12.950435043427564</v>
      </c>
      <c r="BI273">
        <v>1.3108695580567238</v>
      </c>
      <c r="BJ273">
        <v>0.63364809570721525</v>
      </c>
    </row>
    <row r="274" spans="1:62" x14ac:dyDescent="0.35">
      <c r="A274">
        <v>41</v>
      </c>
      <c r="B274">
        <v>1</v>
      </c>
      <c r="C274" t="s">
        <v>71</v>
      </c>
      <c r="D274" t="s">
        <v>27</v>
      </c>
      <c r="G274">
        <v>0.3</v>
      </c>
      <c r="H274">
        <v>0.3</v>
      </c>
      <c r="I274">
        <v>6947</v>
      </c>
      <c r="J274">
        <v>7811</v>
      </c>
      <c r="L274">
        <v>3539</v>
      </c>
      <c r="M274">
        <v>9.5749999999999993</v>
      </c>
      <c r="N274">
        <v>11.494</v>
      </c>
      <c r="O274">
        <v>1.919</v>
      </c>
      <c r="Q274">
        <v>0.42399999999999999</v>
      </c>
      <c r="R274">
        <v>1</v>
      </c>
      <c r="S274">
        <v>0</v>
      </c>
      <c r="T274">
        <v>0</v>
      </c>
      <c r="V274">
        <v>0</v>
      </c>
      <c r="Y274" s="10">
        <v>44879</v>
      </c>
      <c r="Z274">
        <v>0.75706018518518514</v>
      </c>
      <c r="AB274">
        <v>1</v>
      </c>
      <c r="AD274">
        <v>11.733972474984174</v>
      </c>
      <c r="AE274">
        <v>13.003820915531913</v>
      </c>
      <c r="AF274">
        <v>1.2698484405477384</v>
      </c>
      <c r="AG274">
        <v>0.62625201277905296</v>
      </c>
    </row>
    <row r="275" spans="1:62" x14ac:dyDescent="0.35">
      <c r="A275">
        <v>42</v>
      </c>
      <c r="B275">
        <v>3</v>
      </c>
      <c r="D275" t="s">
        <v>87</v>
      </c>
      <c r="Y275" s="10">
        <v>44879</v>
      </c>
      <c r="Z275">
        <v>0.76141203703703697</v>
      </c>
      <c r="AB275">
        <v>1</v>
      </c>
    </row>
    <row r="276" spans="1:62" x14ac:dyDescent="0.35">
      <c r="A276">
        <v>43</v>
      </c>
      <c r="B276">
        <v>21</v>
      </c>
      <c r="C276" t="s">
        <v>124</v>
      </c>
      <c r="D276" t="s">
        <v>27</v>
      </c>
      <c r="G276">
        <v>0.3</v>
      </c>
      <c r="H276">
        <v>0.3</v>
      </c>
      <c r="I276">
        <v>1147</v>
      </c>
      <c r="J276">
        <v>3254</v>
      </c>
      <c r="L276">
        <v>1344</v>
      </c>
      <c r="M276">
        <v>2.1589999999999998</v>
      </c>
      <c r="N276">
        <v>5.0590000000000002</v>
      </c>
      <c r="O276">
        <v>2.9009999999999998</v>
      </c>
      <c r="Q276">
        <v>4.1000000000000002E-2</v>
      </c>
      <c r="R276">
        <v>1</v>
      </c>
      <c r="S276">
        <v>0</v>
      </c>
      <c r="T276">
        <v>0</v>
      </c>
      <c r="V276">
        <v>0</v>
      </c>
      <c r="Y276" s="10">
        <v>44879</v>
      </c>
      <c r="Z276">
        <v>0.77375000000000005</v>
      </c>
      <c r="AB276">
        <v>1</v>
      </c>
      <c r="AD276">
        <v>2.1276472160834987</v>
      </c>
      <c r="AE276">
        <v>5.518300325393076</v>
      </c>
      <c r="AF276">
        <v>3.3906531093095773</v>
      </c>
      <c r="AG276">
        <v>0.24870777958565679</v>
      </c>
    </row>
    <row r="277" spans="1:62" x14ac:dyDescent="0.35">
      <c r="A277">
        <v>44</v>
      </c>
      <c r="B277">
        <v>21</v>
      </c>
      <c r="C277" t="s">
        <v>124</v>
      </c>
      <c r="D277" t="s">
        <v>27</v>
      </c>
      <c r="G277">
        <v>0.3</v>
      </c>
      <c r="H277">
        <v>0.3</v>
      </c>
      <c r="I277">
        <v>1323</v>
      </c>
      <c r="J277">
        <v>3313</v>
      </c>
      <c r="L277">
        <v>1307</v>
      </c>
      <c r="M277">
        <v>2.383</v>
      </c>
      <c r="N277">
        <v>5.1420000000000003</v>
      </c>
      <c r="O277">
        <v>2.7589999999999999</v>
      </c>
      <c r="Q277">
        <v>3.4000000000000002E-2</v>
      </c>
      <c r="R277">
        <v>1</v>
      </c>
      <c r="S277">
        <v>0</v>
      </c>
      <c r="T277">
        <v>0</v>
      </c>
      <c r="V277">
        <v>0</v>
      </c>
      <c r="Y277" s="10">
        <v>44879</v>
      </c>
      <c r="Z277">
        <v>0.78025462962962966</v>
      </c>
      <c r="AB277">
        <v>1</v>
      </c>
      <c r="AD277">
        <v>2.4191494998018639</v>
      </c>
      <c r="AE277">
        <v>5.6152162162902002</v>
      </c>
      <c r="AF277">
        <v>3.1960667164883363</v>
      </c>
      <c r="AG277">
        <v>0.24234370822886608</v>
      </c>
      <c r="AK277">
        <v>4.2222169594641459</v>
      </c>
      <c r="AQ277">
        <v>2.9257689372829094E-2</v>
      </c>
      <c r="AW277">
        <v>3.3720885872261168</v>
      </c>
      <c r="BC277">
        <v>0.91842983130294975</v>
      </c>
      <c r="BG277">
        <v>2.471321783535549</v>
      </c>
      <c r="BH277">
        <v>5.6143948951809026</v>
      </c>
      <c r="BI277">
        <v>3.1430731116453536</v>
      </c>
      <c r="BJ277">
        <v>0.2434617207645185</v>
      </c>
    </row>
    <row r="278" spans="1:62" x14ac:dyDescent="0.35">
      <c r="A278">
        <v>45</v>
      </c>
      <c r="B278">
        <v>21</v>
      </c>
      <c r="C278" t="s">
        <v>124</v>
      </c>
      <c r="D278" t="s">
        <v>27</v>
      </c>
      <c r="G278">
        <v>0.3</v>
      </c>
      <c r="H278">
        <v>0.3</v>
      </c>
      <c r="I278">
        <v>1386</v>
      </c>
      <c r="J278">
        <v>3312</v>
      </c>
      <c r="L278">
        <v>1320</v>
      </c>
      <c r="M278">
        <v>2.464</v>
      </c>
      <c r="N278">
        <v>5.14</v>
      </c>
      <c r="O278">
        <v>2.6760000000000002</v>
      </c>
      <c r="Q278">
        <v>3.6999999999999998E-2</v>
      </c>
      <c r="R278">
        <v>1</v>
      </c>
      <c r="S278">
        <v>0</v>
      </c>
      <c r="T278">
        <v>0</v>
      </c>
      <c r="V278">
        <v>0</v>
      </c>
      <c r="Y278" s="10">
        <v>44879</v>
      </c>
      <c r="Z278">
        <v>0.78722222222222227</v>
      </c>
      <c r="AB278">
        <v>1</v>
      </c>
      <c r="AD278">
        <v>2.5234940672692336</v>
      </c>
      <c r="AE278">
        <v>5.6135735740716042</v>
      </c>
      <c r="AF278">
        <v>3.0900795068023705</v>
      </c>
      <c r="AG278">
        <v>0.24457973330017091</v>
      </c>
    </row>
    <row r="279" spans="1:62" x14ac:dyDescent="0.35">
      <c r="A279">
        <v>46</v>
      </c>
      <c r="B279">
        <v>22</v>
      </c>
      <c r="C279" t="s">
        <v>125</v>
      </c>
      <c r="D279" t="s">
        <v>27</v>
      </c>
      <c r="G279">
        <v>0.3</v>
      </c>
      <c r="H279">
        <v>0.3</v>
      </c>
      <c r="I279">
        <v>1996</v>
      </c>
      <c r="J279">
        <v>4280</v>
      </c>
      <c r="L279">
        <v>1460</v>
      </c>
      <c r="M279">
        <v>3.2440000000000002</v>
      </c>
      <c r="N279">
        <v>6.5069999999999997</v>
      </c>
      <c r="O279">
        <v>3.2629999999999999</v>
      </c>
      <c r="Q279">
        <v>6.0999999999999999E-2</v>
      </c>
      <c r="R279">
        <v>1</v>
      </c>
      <c r="S279">
        <v>0</v>
      </c>
      <c r="T279">
        <v>0</v>
      </c>
      <c r="V279">
        <v>0</v>
      </c>
      <c r="Y279" s="10">
        <v>44879</v>
      </c>
      <c r="Z279">
        <v>0.79951388888888886</v>
      </c>
      <c r="AB279">
        <v>1</v>
      </c>
      <c r="AD279">
        <v>3.5338144824294768</v>
      </c>
      <c r="AE279">
        <v>7.2036512416718645</v>
      </c>
      <c r="AF279">
        <v>3.6698367592423877</v>
      </c>
      <c r="AG279">
        <v>0.26866000329883855</v>
      </c>
    </row>
    <row r="280" spans="1:62" x14ac:dyDescent="0.35">
      <c r="A280">
        <v>47</v>
      </c>
      <c r="B280">
        <v>22</v>
      </c>
      <c r="C280" t="s">
        <v>125</v>
      </c>
      <c r="D280" t="s">
        <v>27</v>
      </c>
      <c r="G280">
        <v>0.3</v>
      </c>
      <c r="H280">
        <v>0.3</v>
      </c>
      <c r="I280">
        <v>2460</v>
      </c>
      <c r="J280">
        <v>4381</v>
      </c>
      <c r="L280">
        <v>1463</v>
      </c>
      <c r="M280">
        <v>3.8370000000000002</v>
      </c>
      <c r="N280">
        <v>6.6509999999999998</v>
      </c>
      <c r="O280">
        <v>2.8130000000000002</v>
      </c>
      <c r="Q280">
        <v>6.2E-2</v>
      </c>
      <c r="R280">
        <v>1</v>
      </c>
      <c r="S280">
        <v>0</v>
      </c>
      <c r="T280">
        <v>0</v>
      </c>
      <c r="V280">
        <v>0</v>
      </c>
      <c r="Y280" s="10">
        <v>44879</v>
      </c>
      <c r="Z280">
        <v>0.80613425925925919</v>
      </c>
      <c r="AB280">
        <v>1</v>
      </c>
      <c r="AD280">
        <v>4.302320503141531</v>
      </c>
      <c r="AE280">
        <v>7.3695581057499933</v>
      </c>
      <c r="AF280">
        <v>3.0672376026084622</v>
      </c>
      <c r="AG280">
        <v>0.26917600908452433</v>
      </c>
      <c r="AK280">
        <v>2.7713375573467611</v>
      </c>
      <c r="AQ280">
        <v>0.85060568300432771</v>
      </c>
      <c r="AW280">
        <v>6.1610840039377237</v>
      </c>
      <c r="BC280">
        <v>2.7725979735048605</v>
      </c>
      <c r="BG280">
        <v>4.3627741017535779</v>
      </c>
      <c r="BH280">
        <v>7.3383479035966825</v>
      </c>
      <c r="BI280">
        <v>2.9755738018431037</v>
      </c>
      <c r="BJ280">
        <v>0.27296005151288638</v>
      </c>
    </row>
    <row r="281" spans="1:62" x14ac:dyDescent="0.35">
      <c r="A281">
        <v>48</v>
      </c>
      <c r="B281">
        <v>22</v>
      </c>
      <c r="C281" t="s">
        <v>125</v>
      </c>
      <c r="D281" t="s">
        <v>27</v>
      </c>
      <c r="G281">
        <v>0.3</v>
      </c>
      <c r="H281">
        <v>0.3</v>
      </c>
      <c r="I281">
        <v>2533</v>
      </c>
      <c r="J281">
        <v>4343</v>
      </c>
      <c r="L281">
        <v>1507</v>
      </c>
      <c r="M281">
        <v>3.93</v>
      </c>
      <c r="N281">
        <v>6.5970000000000004</v>
      </c>
      <c r="O281">
        <v>2.6669999999999998</v>
      </c>
      <c r="Q281">
        <v>6.9000000000000006E-2</v>
      </c>
      <c r="R281">
        <v>1</v>
      </c>
      <c r="S281">
        <v>0</v>
      </c>
      <c r="T281">
        <v>0</v>
      </c>
      <c r="V281">
        <v>0</v>
      </c>
      <c r="Y281" s="10">
        <v>44879</v>
      </c>
      <c r="Z281">
        <v>0.81321759259259263</v>
      </c>
      <c r="AB281">
        <v>1</v>
      </c>
      <c r="AD281">
        <v>4.4232277003656257</v>
      </c>
      <c r="AE281">
        <v>7.3071377014433709</v>
      </c>
      <c r="AF281">
        <v>2.8839100010777452</v>
      </c>
      <c r="AG281">
        <v>0.27674409394124844</v>
      </c>
    </row>
    <row r="282" spans="1:62" x14ac:dyDescent="0.35">
      <c r="A282">
        <v>49</v>
      </c>
      <c r="B282">
        <v>23</v>
      </c>
      <c r="C282" t="s">
        <v>126</v>
      </c>
      <c r="D282" t="s">
        <v>27</v>
      </c>
      <c r="G282">
        <v>0.3</v>
      </c>
      <c r="H282">
        <v>0.3</v>
      </c>
      <c r="I282">
        <v>3064</v>
      </c>
      <c r="J282">
        <v>4279</v>
      </c>
      <c r="L282">
        <v>857</v>
      </c>
      <c r="M282">
        <v>4.609</v>
      </c>
      <c r="N282">
        <v>6.5060000000000002</v>
      </c>
      <c r="O282">
        <v>1.8979999999999999</v>
      </c>
      <c r="Q282">
        <v>0</v>
      </c>
      <c r="R282">
        <v>1</v>
      </c>
      <c r="S282">
        <v>0</v>
      </c>
      <c r="T282">
        <v>0</v>
      </c>
      <c r="V282">
        <v>0</v>
      </c>
      <c r="Y282" s="10">
        <v>44879</v>
      </c>
      <c r="Z282">
        <v>0.82586805555555554</v>
      </c>
      <c r="AB282">
        <v>1</v>
      </c>
      <c r="AD282">
        <v>5.3027033404477395</v>
      </c>
      <c r="AE282">
        <v>7.2020085994532703</v>
      </c>
      <c r="AF282">
        <v>1.8993052590055308</v>
      </c>
      <c r="AG282">
        <v>0.16494284037600582</v>
      </c>
    </row>
    <row r="283" spans="1:62" x14ac:dyDescent="0.35">
      <c r="A283">
        <v>50</v>
      </c>
      <c r="B283">
        <v>23</v>
      </c>
      <c r="C283" t="s">
        <v>126</v>
      </c>
      <c r="D283" t="s">
        <v>27</v>
      </c>
      <c r="G283">
        <v>0.3</v>
      </c>
      <c r="H283">
        <v>0.3</v>
      </c>
      <c r="I283">
        <v>3610</v>
      </c>
      <c r="J283">
        <v>4302</v>
      </c>
      <c r="L283">
        <v>846</v>
      </c>
      <c r="M283">
        <v>5.3079999999999998</v>
      </c>
      <c r="N283">
        <v>6.5380000000000003</v>
      </c>
      <c r="O283">
        <v>1.2310000000000001</v>
      </c>
      <c r="Q283">
        <v>0</v>
      </c>
      <c r="R283">
        <v>1</v>
      </c>
      <c r="S283">
        <v>0</v>
      </c>
      <c r="T283">
        <v>0</v>
      </c>
      <c r="V283">
        <v>0</v>
      </c>
      <c r="Y283" s="10">
        <v>44879</v>
      </c>
      <c r="Z283">
        <v>0.83253472222222225</v>
      </c>
      <c r="AB283">
        <v>1</v>
      </c>
      <c r="AD283">
        <v>6.2070229251649414</v>
      </c>
      <c r="AE283">
        <v>7.2397893704809624</v>
      </c>
      <c r="AF283">
        <v>1.032766445316021</v>
      </c>
      <c r="AG283">
        <v>0.16305081916182476</v>
      </c>
      <c r="AK283">
        <v>0.2664814000578854</v>
      </c>
      <c r="AQ283">
        <v>2.2691662781089431E-2</v>
      </c>
      <c r="AW283">
        <v>1.7784424739273961</v>
      </c>
      <c r="BC283">
        <v>1.9170161009695927</v>
      </c>
      <c r="BG283">
        <v>6.2153042400433041</v>
      </c>
      <c r="BH283">
        <v>7.2389680493716657</v>
      </c>
      <c r="BI283">
        <v>1.0236638093283617</v>
      </c>
      <c r="BJ283">
        <v>0.16150280180476756</v>
      </c>
    </row>
    <row r="284" spans="1:62" x14ac:dyDescent="0.35">
      <c r="A284">
        <v>51</v>
      </c>
      <c r="B284">
        <v>23</v>
      </c>
      <c r="C284" t="s">
        <v>126</v>
      </c>
      <c r="D284" t="s">
        <v>27</v>
      </c>
      <c r="G284">
        <v>0.3</v>
      </c>
      <c r="H284">
        <v>0.3</v>
      </c>
      <c r="I284">
        <v>3620</v>
      </c>
      <c r="J284">
        <v>4301</v>
      </c>
      <c r="L284">
        <v>828</v>
      </c>
      <c r="M284">
        <v>5.32</v>
      </c>
      <c r="N284">
        <v>6.5380000000000003</v>
      </c>
      <c r="O284">
        <v>1.218</v>
      </c>
      <c r="Q284">
        <v>0</v>
      </c>
      <c r="R284">
        <v>1</v>
      </c>
      <c r="S284">
        <v>0</v>
      </c>
      <c r="T284">
        <v>0</v>
      </c>
      <c r="V284">
        <v>0</v>
      </c>
      <c r="Y284" s="10">
        <v>44879</v>
      </c>
      <c r="Z284">
        <v>0.83975694444444438</v>
      </c>
      <c r="AB284">
        <v>1</v>
      </c>
      <c r="AD284">
        <v>6.2235855549216659</v>
      </c>
      <c r="AE284">
        <v>7.2381467282623682</v>
      </c>
      <c r="AF284">
        <v>1.0145611733407023</v>
      </c>
      <c r="AG284">
        <v>0.15995478444771036</v>
      </c>
    </row>
    <row r="285" spans="1:62" x14ac:dyDescent="0.35">
      <c r="A285">
        <v>52</v>
      </c>
      <c r="B285">
        <v>24</v>
      </c>
      <c r="C285" t="s">
        <v>127</v>
      </c>
      <c r="D285" t="s">
        <v>27</v>
      </c>
      <c r="G285">
        <v>0.3</v>
      </c>
      <c r="H285">
        <v>0.3</v>
      </c>
      <c r="I285">
        <v>5099</v>
      </c>
      <c r="J285">
        <v>6790</v>
      </c>
      <c r="L285">
        <v>885</v>
      </c>
      <c r="M285">
        <v>7.2110000000000003</v>
      </c>
      <c r="N285">
        <v>10.051</v>
      </c>
      <c r="O285">
        <v>2.84</v>
      </c>
      <c r="Q285">
        <v>0</v>
      </c>
      <c r="R285">
        <v>1</v>
      </c>
      <c r="S285">
        <v>0</v>
      </c>
      <c r="T285">
        <v>0</v>
      </c>
      <c r="V285">
        <v>0</v>
      </c>
      <c r="Y285" s="10">
        <v>44879</v>
      </c>
      <c r="Z285">
        <v>0.85267361111111117</v>
      </c>
      <c r="AB285">
        <v>1</v>
      </c>
      <c r="AD285">
        <v>8.6731984959413388</v>
      </c>
      <c r="AE285">
        <v>11.326683210346099</v>
      </c>
      <c r="AF285">
        <v>2.65348471440476</v>
      </c>
      <c r="AG285">
        <v>0.16975889437573932</v>
      </c>
    </row>
    <row r="286" spans="1:62" x14ac:dyDescent="0.35">
      <c r="A286">
        <v>53</v>
      </c>
      <c r="B286">
        <v>24</v>
      </c>
      <c r="C286" t="s">
        <v>127</v>
      </c>
      <c r="D286" t="s">
        <v>27</v>
      </c>
      <c r="G286">
        <v>0.3</v>
      </c>
      <c r="H286">
        <v>0.3</v>
      </c>
      <c r="I286">
        <v>6244</v>
      </c>
      <c r="J286">
        <v>6822</v>
      </c>
      <c r="L286">
        <v>883</v>
      </c>
      <c r="M286">
        <v>8.6750000000000007</v>
      </c>
      <c r="N286">
        <v>10.097</v>
      </c>
      <c r="O286">
        <v>1.4219999999999999</v>
      </c>
      <c r="Q286">
        <v>0</v>
      </c>
      <c r="R286">
        <v>1</v>
      </c>
      <c r="S286">
        <v>0</v>
      </c>
      <c r="T286">
        <v>0</v>
      </c>
      <c r="V286">
        <v>0</v>
      </c>
      <c r="Y286" s="10">
        <v>44879</v>
      </c>
      <c r="Z286">
        <v>0.85950231481481476</v>
      </c>
      <c r="AB286">
        <v>1</v>
      </c>
      <c r="AD286">
        <v>10.569619603086386</v>
      </c>
      <c r="AE286">
        <v>11.37924776134115</v>
      </c>
      <c r="AF286">
        <v>0.80962815825476397</v>
      </c>
      <c r="AG286">
        <v>0.1694148905186155</v>
      </c>
      <c r="AK286">
        <v>0.25040663208299524</v>
      </c>
      <c r="AQ286">
        <v>0.68077415101354721</v>
      </c>
      <c r="AW286">
        <v>13.68536309442686</v>
      </c>
      <c r="BC286">
        <v>1.0204505954867411</v>
      </c>
      <c r="BG286">
        <v>10.582869706891765</v>
      </c>
      <c r="BH286">
        <v>11.340645669204161</v>
      </c>
      <c r="BI286">
        <v>0.75777596231239475</v>
      </c>
      <c r="BJ286">
        <v>0.16855488087580595</v>
      </c>
    </row>
    <row r="287" spans="1:62" x14ac:dyDescent="0.35">
      <c r="A287">
        <v>54</v>
      </c>
      <c r="B287">
        <v>24</v>
      </c>
      <c r="C287" t="s">
        <v>127</v>
      </c>
      <c r="D287" t="s">
        <v>27</v>
      </c>
      <c r="G287">
        <v>0.3</v>
      </c>
      <c r="H287">
        <v>0.3</v>
      </c>
      <c r="I287">
        <v>6260</v>
      </c>
      <c r="J287">
        <v>6775</v>
      </c>
      <c r="L287">
        <v>873</v>
      </c>
      <c r="M287">
        <v>8.6959999999999997</v>
      </c>
      <c r="N287">
        <v>10.029999999999999</v>
      </c>
      <c r="O287">
        <v>1.3340000000000001</v>
      </c>
      <c r="Q287">
        <v>0</v>
      </c>
      <c r="R287">
        <v>1</v>
      </c>
      <c r="S287">
        <v>0</v>
      </c>
      <c r="T287">
        <v>0</v>
      </c>
      <c r="V287">
        <v>0</v>
      </c>
      <c r="Y287" s="10">
        <v>44879</v>
      </c>
      <c r="Z287">
        <v>0.86693287037037037</v>
      </c>
      <c r="AB287">
        <v>1</v>
      </c>
      <c r="AD287">
        <v>10.596119810697145</v>
      </c>
      <c r="AE287">
        <v>11.30204357706717</v>
      </c>
      <c r="AF287">
        <v>0.70592376637002552</v>
      </c>
      <c r="AG287">
        <v>0.16769487123299637</v>
      </c>
    </row>
    <row r="288" spans="1:62" x14ac:dyDescent="0.35">
      <c r="A288">
        <v>55</v>
      </c>
      <c r="B288">
        <v>25</v>
      </c>
      <c r="C288" t="s">
        <v>128</v>
      </c>
      <c r="D288" t="s">
        <v>27</v>
      </c>
      <c r="G288">
        <v>0.3</v>
      </c>
      <c r="H288">
        <v>0.3</v>
      </c>
      <c r="I288">
        <v>5760</v>
      </c>
      <c r="J288">
        <v>6762</v>
      </c>
      <c r="L288">
        <v>960</v>
      </c>
      <c r="M288">
        <v>8.0570000000000004</v>
      </c>
      <c r="N288">
        <v>10.012</v>
      </c>
      <c r="O288">
        <v>1.956</v>
      </c>
      <c r="Q288">
        <v>0</v>
      </c>
      <c r="R288">
        <v>1</v>
      </c>
      <c r="S288">
        <v>0</v>
      </c>
      <c r="T288">
        <v>0</v>
      </c>
      <c r="V288">
        <v>0</v>
      </c>
      <c r="Y288" s="10">
        <v>44879</v>
      </c>
      <c r="Z288">
        <v>0.88043981481481481</v>
      </c>
      <c r="AB288">
        <v>1</v>
      </c>
      <c r="AD288">
        <v>9.7679883228608819</v>
      </c>
      <c r="AE288">
        <v>11.28068922822543</v>
      </c>
      <c r="AF288">
        <v>1.5127009053645484</v>
      </c>
      <c r="AG288">
        <v>0.18265903901788269</v>
      </c>
    </row>
    <row r="289" spans="1:62" x14ac:dyDescent="0.35">
      <c r="A289">
        <v>56</v>
      </c>
      <c r="B289">
        <v>25</v>
      </c>
      <c r="C289" t="s">
        <v>128</v>
      </c>
      <c r="D289" t="s">
        <v>27</v>
      </c>
      <c r="G289">
        <v>0.3</v>
      </c>
      <c r="H289">
        <v>0.3</v>
      </c>
      <c r="I289">
        <v>5962</v>
      </c>
      <c r="J289">
        <v>6784</v>
      </c>
      <c r="L289">
        <v>1013</v>
      </c>
      <c r="M289">
        <v>8.3149999999999995</v>
      </c>
      <c r="N289">
        <v>10.044</v>
      </c>
      <c r="O289">
        <v>1.728</v>
      </c>
      <c r="Q289">
        <v>0</v>
      </c>
      <c r="R289">
        <v>1</v>
      </c>
      <c r="S289">
        <v>0</v>
      </c>
      <c r="T289">
        <v>0</v>
      </c>
      <c r="V289">
        <v>0</v>
      </c>
      <c r="Y289" s="10">
        <v>44879</v>
      </c>
      <c r="Z289">
        <v>0.88733796296296286</v>
      </c>
      <c r="AB289">
        <v>1</v>
      </c>
      <c r="AD289">
        <v>10.102553443946734</v>
      </c>
      <c r="AE289">
        <v>11.316827357034526</v>
      </c>
      <c r="AF289">
        <v>1.2142739130877924</v>
      </c>
      <c r="AG289">
        <v>0.191775141231664</v>
      </c>
      <c r="AK289">
        <v>1.0713507884797739</v>
      </c>
      <c r="AQ289">
        <v>0.49473220033967508</v>
      </c>
      <c r="AW289">
        <v>4.1774065590273199</v>
      </c>
      <c r="BC289">
        <v>0.26943060561652549</v>
      </c>
      <c r="BG289">
        <v>10.048724897237376</v>
      </c>
      <c r="BH289">
        <v>11.288902439318406</v>
      </c>
      <c r="BI289">
        <v>1.2401775420810308</v>
      </c>
      <c r="BJ289">
        <v>0.19151713833882114</v>
      </c>
    </row>
    <row r="290" spans="1:62" x14ac:dyDescent="0.35">
      <c r="A290">
        <v>57</v>
      </c>
      <c r="B290">
        <v>25</v>
      </c>
      <c r="C290" t="s">
        <v>128</v>
      </c>
      <c r="D290" t="s">
        <v>27</v>
      </c>
      <c r="G290">
        <v>0.3</v>
      </c>
      <c r="H290">
        <v>0.3</v>
      </c>
      <c r="I290">
        <v>5897</v>
      </c>
      <c r="J290">
        <v>6750</v>
      </c>
      <c r="L290">
        <v>1010</v>
      </c>
      <c r="M290">
        <v>8.2319999999999993</v>
      </c>
      <c r="N290">
        <v>9.9949999999999992</v>
      </c>
      <c r="O290">
        <v>1.7629999999999999</v>
      </c>
      <c r="Q290">
        <v>0</v>
      </c>
      <c r="R290">
        <v>1</v>
      </c>
      <c r="S290">
        <v>0</v>
      </c>
      <c r="T290">
        <v>0</v>
      </c>
      <c r="V290">
        <v>0</v>
      </c>
      <c r="Y290" s="10">
        <v>44879</v>
      </c>
      <c r="Z290">
        <v>0.8946412037037037</v>
      </c>
      <c r="AB290">
        <v>1</v>
      </c>
      <c r="AD290">
        <v>9.9948963505280179</v>
      </c>
      <c r="AE290">
        <v>11.260977521602287</v>
      </c>
      <c r="AF290">
        <v>1.2660811710742692</v>
      </c>
      <c r="AG290">
        <v>0.19125913544597828</v>
      </c>
    </row>
    <row r="291" spans="1:62" x14ac:dyDescent="0.35">
      <c r="A291">
        <v>58</v>
      </c>
      <c r="B291">
        <v>26</v>
      </c>
      <c r="C291" t="s">
        <v>129</v>
      </c>
      <c r="D291" t="s">
        <v>27</v>
      </c>
      <c r="G291">
        <v>0.3</v>
      </c>
      <c r="H291">
        <v>0.3</v>
      </c>
      <c r="I291">
        <v>5272</v>
      </c>
      <c r="J291">
        <v>6015</v>
      </c>
      <c r="L291">
        <v>10904</v>
      </c>
      <c r="M291">
        <v>7.4320000000000004</v>
      </c>
      <c r="N291">
        <v>8.9580000000000002</v>
      </c>
      <c r="O291">
        <v>1.526</v>
      </c>
      <c r="Q291">
        <v>1.7070000000000001</v>
      </c>
      <c r="R291">
        <v>1</v>
      </c>
      <c r="S291">
        <v>0</v>
      </c>
      <c r="T291">
        <v>0</v>
      </c>
      <c r="V291">
        <v>0</v>
      </c>
      <c r="Y291" s="10">
        <v>44879</v>
      </c>
      <c r="Z291">
        <v>0.90759259259259262</v>
      </c>
      <c r="AB291">
        <v>1</v>
      </c>
      <c r="AD291">
        <v>8.9597319907326849</v>
      </c>
      <c r="AE291">
        <v>10.053635490934733</v>
      </c>
      <c r="AF291">
        <v>1.0939035002020479</v>
      </c>
      <c r="AG291">
        <v>1.8930462166375328</v>
      </c>
    </row>
    <row r="292" spans="1:62" x14ac:dyDescent="0.35">
      <c r="A292">
        <v>59</v>
      </c>
      <c r="B292">
        <v>26</v>
      </c>
      <c r="C292" t="s">
        <v>129</v>
      </c>
      <c r="D292" t="s">
        <v>27</v>
      </c>
      <c r="G292">
        <v>0.3</v>
      </c>
      <c r="H292">
        <v>0.3</v>
      </c>
      <c r="I292">
        <v>5332</v>
      </c>
      <c r="J292">
        <v>6104</v>
      </c>
      <c r="L292">
        <v>11216</v>
      </c>
      <c r="M292">
        <v>7.5090000000000003</v>
      </c>
      <c r="N292">
        <v>9.0830000000000002</v>
      </c>
      <c r="O292">
        <v>1.575</v>
      </c>
      <c r="Q292">
        <v>1.762</v>
      </c>
      <c r="R292">
        <v>1</v>
      </c>
      <c r="S292">
        <v>0</v>
      </c>
      <c r="T292">
        <v>0</v>
      </c>
      <c r="V292">
        <v>0</v>
      </c>
      <c r="Y292" s="10">
        <v>44879</v>
      </c>
      <c r="Z292">
        <v>0.9143634259259259</v>
      </c>
      <c r="AB292">
        <v>1</v>
      </c>
      <c r="AD292">
        <v>9.0591077692730391</v>
      </c>
      <c r="AE292">
        <v>10.199830648389716</v>
      </c>
      <c r="AF292">
        <v>1.1407228791166766</v>
      </c>
      <c r="AG292">
        <v>1.9467108183488495</v>
      </c>
      <c r="AK292">
        <v>0.12806188833305782</v>
      </c>
      <c r="AQ292">
        <v>0.38576495773265657</v>
      </c>
      <c r="AW292">
        <v>4.3745391722618558</v>
      </c>
      <c r="BC292">
        <v>0.22945983148320903</v>
      </c>
      <c r="BG292">
        <v>9.0533108488581853</v>
      </c>
      <c r="BH292">
        <v>10.219542355012859</v>
      </c>
      <c r="BI292">
        <v>1.1662315061546744</v>
      </c>
      <c r="BJ292">
        <v>1.948946843420154</v>
      </c>
    </row>
    <row r="293" spans="1:62" x14ac:dyDescent="0.35">
      <c r="A293">
        <v>60</v>
      </c>
      <c r="B293">
        <v>26</v>
      </c>
      <c r="C293" t="s">
        <v>129</v>
      </c>
      <c r="D293" t="s">
        <v>27</v>
      </c>
      <c r="G293">
        <v>0.3</v>
      </c>
      <c r="H293">
        <v>0.3</v>
      </c>
      <c r="I293">
        <v>5325</v>
      </c>
      <c r="J293">
        <v>6128</v>
      </c>
      <c r="L293">
        <v>11242</v>
      </c>
      <c r="M293">
        <v>7.5010000000000003</v>
      </c>
      <c r="N293">
        <v>9.1170000000000009</v>
      </c>
      <c r="O293">
        <v>1.6160000000000001</v>
      </c>
      <c r="Q293">
        <v>1.766</v>
      </c>
      <c r="R293">
        <v>1</v>
      </c>
      <c r="S293">
        <v>0</v>
      </c>
      <c r="T293">
        <v>0</v>
      </c>
      <c r="V293">
        <v>0</v>
      </c>
      <c r="Y293" s="10">
        <v>44879</v>
      </c>
      <c r="Z293">
        <v>0.92173611111111109</v>
      </c>
      <c r="AB293">
        <v>1</v>
      </c>
      <c r="AD293">
        <v>9.0475139284433297</v>
      </c>
      <c r="AE293">
        <v>10.239254061636002</v>
      </c>
      <c r="AF293">
        <v>1.1917401331926722</v>
      </c>
      <c r="AG293">
        <v>1.9511828684914587</v>
      </c>
    </row>
    <row r="294" spans="1:62" x14ac:dyDescent="0.35">
      <c r="A294">
        <v>61</v>
      </c>
      <c r="B294">
        <v>27</v>
      </c>
      <c r="C294" t="s">
        <v>130</v>
      </c>
      <c r="D294" t="s">
        <v>27</v>
      </c>
      <c r="G294">
        <v>0.3</v>
      </c>
      <c r="H294">
        <v>0.3</v>
      </c>
      <c r="I294">
        <v>3699</v>
      </c>
      <c r="J294">
        <v>4443</v>
      </c>
      <c r="L294">
        <v>2316</v>
      </c>
      <c r="M294">
        <v>5.4210000000000003</v>
      </c>
      <c r="N294">
        <v>6.7380000000000004</v>
      </c>
      <c r="O294">
        <v>1.3169999999999999</v>
      </c>
      <c r="Q294">
        <v>0.21</v>
      </c>
      <c r="R294">
        <v>1</v>
      </c>
      <c r="S294">
        <v>0</v>
      </c>
      <c r="T294">
        <v>0</v>
      </c>
      <c r="V294">
        <v>0</v>
      </c>
      <c r="Y294" s="10">
        <v>44879</v>
      </c>
      <c r="Z294">
        <v>0.93444444444444441</v>
      </c>
      <c r="AB294">
        <v>1</v>
      </c>
      <c r="AD294">
        <v>6.3544303299997953</v>
      </c>
      <c r="AE294">
        <v>7.4714019233029019</v>
      </c>
      <c r="AF294">
        <v>1.1169715933031066</v>
      </c>
      <c r="AG294">
        <v>0.41589365414783491</v>
      </c>
    </row>
    <row r="295" spans="1:62" x14ac:dyDescent="0.35">
      <c r="A295">
        <v>62</v>
      </c>
      <c r="B295">
        <v>27</v>
      </c>
      <c r="C295" t="s">
        <v>130</v>
      </c>
      <c r="D295" t="s">
        <v>27</v>
      </c>
      <c r="G295">
        <v>0.3</v>
      </c>
      <c r="H295">
        <v>0.3</v>
      </c>
      <c r="I295">
        <v>3085</v>
      </c>
      <c r="J295">
        <v>4503</v>
      </c>
      <c r="L295">
        <v>2275</v>
      </c>
      <c r="M295">
        <v>4.6369999999999996</v>
      </c>
      <c r="N295">
        <v>6.8230000000000004</v>
      </c>
      <c r="O295">
        <v>2.1859999999999999</v>
      </c>
      <c r="Q295">
        <v>0.20300000000000001</v>
      </c>
      <c r="R295">
        <v>1</v>
      </c>
      <c r="S295">
        <v>0</v>
      </c>
      <c r="T295">
        <v>0</v>
      </c>
      <c r="V295">
        <v>0</v>
      </c>
      <c r="Y295" s="10">
        <v>44879</v>
      </c>
      <c r="Z295">
        <v>0.94115740740740739</v>
      </c>
      <c r="AB295">
        <v>1</v>
      </c>
      <c r="AD295">
        <v>5.3374848629368623</v>
      </c>
      <c r="AE295">
        <v>7.5699604564186203</v>
      </c>
      <c r="AF295">
        <v>2.2324755934817579</v>
      </c>
      <c r="AG295">
        <v>0.40884157507679664</v>
      </c>
      <c r="AK295">
        <v>0.30982705202221217</v>
      </c>
      <c r="AQ295">
        <v>0.23897951898556541</v>
      </c>
      <c r="AW295">
        <v>1.5633948846144041</v>
      </c>
      <c r="BC295">
        <v>2.0816339829408324</v>
      </c>
      <c r="BG295">
        <v>5.345766177815225</v>
      </c>
      <c r="BH295">
        <v>7.5609259242163471</v>
      </c>
      <c r="BI295">
        <v>2.2151597464011217</v>
      </c>
      <c r="BJ295">
        <v>0.41314162329084447</v>
      </c>
    </row>
    <row r="296" spans="1:62" x14ac:dyDescent="0.35">
      <c r="A296">
        <v>63</v>
      </c>
      <c r="B296">
        <v>27</v>
      </c>
      <c r="C296" t="s">
        <v>130</v>
      </c>
      <c r="D296" t="s">
        <v>27</v>
      </c>
      <c r="G296">
        <v>0.3</v>
      </c>
      <c r="H296">
        <v>0.3</v>
      </c>
      <c r="I296">
        <v>3095</v>
      </c>
      <c r="J296">
        <v>4492</v>
      </c>
      <c r="L296">
        <v>2325</v>
      </c>
      <c r="M296">
        <v>4.6479999999999997</v>
      </c>
      <c r="N296">
        <v>6.8070000000000004</v>
      </c>
      <c r="O296">
        <v>2.1589999999999998</v>
      </c>
      <c r="Q296">
        <v>0.21199999999999999</v>
      </c>
      <c r="R296">
        <v>1</v>
      </c>
      <c r="S296">
        <v>0</v>
      </c>
      <c r="T296">
        <v>0</v>
      </c>
      <c r="V296">
        <v>0</v>
      </c>
      <c r="Y296" s="10">
        <v>44879</v>
      </c>
      <c r="Z296">
        <v>0.94828703703703709</v>
      </c>
      <c r="AB296">
        <v>1</v>
      </c>
      <c r="AD296">
        <v>5.3540474926935877</v>
      </c>
      <c r="AE296">
        <v>7.5518913920140731</v>
      </c>
      <c r="AF296">
        <v>2.1978438993204854</v>
      </c>
      <c r="AG296">
        <v>0.41744167150489225</v>
      </c>
    </row>
    <row r="297" spans="1:62" x14ac:dyDescent="0.35">
      <c r="A297">
        <v>64</v>
      </c>
      <c r="B297">
        <v>28</v>
      </c>
      <c r="C297" t="s">
        <v>131</v>
      </c>
      <c r="D297" t="s">
        <v>27</v>
      </c>
      <c r="G297">
        <v>0.3</v>
      </c>
      <c r="H297">
        <v>0.3</v>
      </c>
      <c r="I297">
        <v>2451</v>
      </c>
      <c r="J297">
        <v>3945</v>
      </c>
      <c r="L297">
        <v>2542</v>
      </c>
      <c r="M297">
        <v>3.8250000000000002</v>
      </c>
      <c r="N297">
        <v>6.0339999999999998</v>
      </c>
      <c r="O297">
        <v>2.2090000000000001</v>
      </c>
      <c r="Q297">
        <v>0.25</v>
      </c>
      <c r="R297">
        <v>1</v>
      </c>
      <c r="S297">
        <v>0</v>
      </c>
      <c r="T297">
        <v>0</v>
      </c>
      <c r="V297">
        <v>0</v>
      </c>
      <c r="Y297" s="10">
        <v>44879</v>
      </c>
      <c r="Z297">
        <v>0.96064814814814825</v>
      </c>
      <c r="AB297">
        <v>1</v>
      </c>
      <c r="AD297">
        <v>4.2874141363604776</v>
      </c>
      <c r="AE297">
        <v>6.6533660984424356</v>
      </c>
      <c r="AF297">
        <v>2.365951962081958</v>
      </c>
      <c r="AG297">
        <v>0.45476609000282703</v>
      </c>
    </row>
    <row r="298" spans="1:62" x14ac:dyDescent="0.35">
      <c r="A298">
        <v>65</v>
      </c>
      <c r="B298">
        <v>28</v>
      </c>
      <c r="C298" t="s">
        <v>131</v>
      </c>
      <c r="D298" t="s">
        <v>27</v>
      </c>
      <c r="G298">
        <v>0.3</v>
      </c>
      <c r="H298">
        <v>0.3</v>
      </c>
      <c r="I298">
        <v>2301</v>
      </c>
      <c r="J298">
        <v>3948</v>
      </c>
      <c r="L298">
        <v>2538</v>
      </c>
      <c r="M298">
        <v>3.6339999999999999</v>
      </c>
      <c r="N298">
        <v>6.0389999999999997</v>
      </c>
      <c r="O298">
        <v>2.4049999999999998</v>
      </c>
      <c r="Q298">
        <v>0.249</v>
      </c>
      <c r="R298">
        <v>1</v>
      </c>
      <c r="S298">
        <v>0</v>
      </c>
      <c r="T298">
        <v>0</v>
      </c>
      <c r="V298">
        <v>0</v>
      </c>
      <c r="Y298" s="10">
        <v>44879</v>
      </c>
      <c r="Z298">
        <v>0.96719907407407402</v>
      </c>
      <c r="AB298">
        <v>1</v>
      </c>
      <c r="AD298">
        <v>4.0389746900095984</v>
      </c>
      <c r="AE298">
        <v>6.6582940250982228</v>
      </c>
      <c r="AF298">
        <v>2.6193193350886244</v>
      </c>
      <c r="AG298">
        <v>0.45407808228857938</v>
      </c>
      <c r="AK298">
        <v>1.4456196368900687</v>
      </c>
      <c r="AQ298">
        <v>0.76187575595968726</v>
      </c>
      <c r="AW298">
        <v>4.0725762115091388</v>
      </c>
      <c r="BC298">
        <v>1.8018293637111791</v>
      </c>
      <c r="BG298">
        <v>4.0099900879353294</v>
      </c>
      <c r="BH298">
        <v>6.6837549794864506</v>
      </c>
      <c r="BI298">
        <v>2.6737648915511212</v>
      </c>
      <c r="BJ298">
        <v>0.45820612857406523</v>
      </c>
    </row>
    <row r="299" spans="1:62" x14ac:dyDescent="0.35">
      <c r="A299">
        <v>66</v>
      </c>
      <c r="B299">
        <v>28</v>
      </c>
      <c r="C299" t="s">
        <v>131</v>
      </c>
      <c r="D299" t="s">
        <v>27</v>
      </c>
      <c r="G299">
        <v>0.3</v>
      </c>
      <c r="H299">
        <v>0.3</v>
      </c>
      <c r="I299">
        <v>2266</v>
      </c>
      <c r="J299">
        <v>3979</v>
      </c>
      <c r="L299">
        <v>2586</v>
      </c>
      <c r="M299">
        <v>3.589</v>
      </c>
      <c r="N299">
        <v>6.0830000000000002</v>
      </c>
      <c r="O299">
        <v>2.4940000000000002</v>
      </c>
      <c r="Q299">
        <v>0.25700000000000001</v>
      </c>
      <c r="R299">
        <v>1</v>
      </c>
      <c r="S299">
        <v>0</v>
      </c>
      <c r="T299">
        <v>0</v>
      </c>
      <c r="V299">
        <v>0</v>
      </c>
      <c r="Y299" s="10">
        <v>44879</v>
      </c>
      <c r="Z299">
        <v>0.97424768518518512</v>
      </c>
      <c r="AB299">
        <v>1</v>
      </c>
      <c r="AD299">
        <v>3.98100548586106</v>
      </c>
      <c r="AE299">
        <v>6.7092159338746784</v>
      </c>
      <c r="AF299">
        <v>2.7282104480136184</v>
      </c>
      <c r="AG299">
        <v>0.46233417485955108</v>
      </c>
    </row>
    <row r="300" spans="1:62" x14ac:dyDescent="0.35">
      <c r="A300">
        <v>67</v>
      </c>
      <c r="B300">
        <v>29</v>
      </c>
      <c r="C300" t="s">
        <v>132</v>
      </c>
      <c r="D300" t="s">
        <v>27</v>
      </c>
      <c r="G300">
        <v>0.3</v>
      </c>
      <c r="H300">
        <v>0.3</v>
      </c>
      <c r="I300">
        <v>2683</v>
      </c>
      <c r="J300">
        <v>4470</v>
      </c>
      <c r="L300">
        <v>2197</v>
      </c>
      <c r="M300">
        <v>4.1219999999999999</v>
      </c>
      <c r="N300">
        <v>6.7759999999999998</v>
      </c>
      <c r="O300">
        <v>2.6549999999999998</v>
      </c>
      <c r="Q300">
        <v>0.19</v>
      </c>
      <c r="R300">
        <v>1</v>
      </c>
      <c r="S300">
        <v>0</v>
      </c>
      <c r="T300">
        <v>0</v>
      </c>
      <c r="V300">
        <v>0</v>
      </c>
      <c r="Y300" s="10">
        <v>44879</v>
      </c>
      <c r="Z300">
        <v>0.9865856481481482</v>
      </c>
      <c r="AB300">
        <v>1</v>
      </c>
      <c r="AD300">
        <v>4.671667146716505</v>
      </c>
      <c r="AE300">
        <v>7.5157532632049753</v>
      </c>
      <c r="AF300">
        <v>2.8440861164884703</v>
      </c>
      <c r="AG300">
        <v>0.39542542464896746</v>
      </c>
    </row>
    <row r="301" spans="1:62" x14ac:dyDescent="0.35">
      <c r="A301">
        <v>68</v>
      </c>
      <c r="B301">
        <v>29</v>
      </c>
      <c r="C301" t="s">
        <v>132</v>
      </c>
      <c r="D301" t="s">
        <v>27</v>
      </c>
      <c r="G301">
        <v>0.3</v>
      </c>
      <c r="H301">
        <v>0.3</v>
      </c>
      <c r="I301">
        <v>3049</v>
      </c>
      <c r="J301">
        <v>4526</v>
      </c>
      <c r="L301">
        <v>2246</v>
      </c>
      <c r="M301">
        <v>4.59</v>
      </c>
      <c r="N301">
        <v>6.8550000000000004</v>
      </c>
      <c r="O301">
        <v>2.266</v>
      </c>
      <c r="Q301">
        <v>0.19800000000000001</v>
      </c>
      <c r="R301">
        <v>1</v>
      </c>
      <c r="S301">
        <v>0</v>
      </c>
      <c r="T301">
        <v>0</v>
      </c>
      <c r="V301">
        <v>0</v>
      </c>
      <c r="Y301" s="10">
        <v>44879</v>
      </c>
      <c r="Z301">
        <v>0.99328703703703702</v>
      </c>
      <c r="AB301">
        <v>1</v>
      </c>
      <c r="AD301">
        <v>5.2778593958126514</v>
      </c>
      <c r="AE301">
        <v>7.6077412274463132</v>
      </c>
      <c r="AF301">
        <v>2.3298818316336618</v>
      </c>
      <c r="AG301">
        <v>0.40385351914850115</v>
      </c>
      <c r="AK301">
        <v>0</v>
      </c>
      <c r="AQ301">
        <v>2.1594051716341794E-2</v>
      </c>
      <c r="AW301">
        <v>7.0528103978942561E-2</v>
      </c>
      <c r="BC301">
        <v>0.50977942804554954</v>
      </c>
      <c r="BG301">
        <v>5.2778593958126514</v>
      </c>
      <c r="BH301">
        <v>7.6069199063370156</v>
      </c>
      <c r="BI301">
        <v>2.3290605105243642</v>
      </c>
      <c r="BJ301">
        <v>0.40488553071987265</v>
      </c>
    </row>
    <row r="302" spans="1:62" x14ac:dyDescent="0.35">
      <c r="A302">
        <v>69</v>
      </c>
      <c r="B302">
        <v>29</v>
      </c>
      <c r="C302" t="s">
        <v>132</v>
      </c>
      <c r="D302" t="s">
        <v>27</v>
      </c>
      <c r="G302">
        <v>0.3</v>
      </c>
      <c r="H302">
        <v>0.3</v>
      </c>
      <c r="I302">
        <v>3049</v>
      </c>
      <c r="J302">
        <v>4525</v>
      </c>
      <c r="L302">
        <v>2258</v>
      </c>
      <c r="M302">
        <v>4.59</v>
      </c>
      <c r="N302">
        <v>6.8540000000000001</v>
      </c>
      <c r="O302">
        <v>2.2639999999999998</v>
      </c>
      <c r="Q302">
        <v>0.2</v>
      </c>
      <c r="R302">
        <v>1</v>
      </c>
      <c r="S302">
        <v>0</v>
      </c>
      <c r="T302">
        <v>0</v>
      </c>
      <c r="V302">
        <v>0</v>
      </c>
      <c r="Y302" s="10">
        <v>44880</v>
      </c>
      <c r="Z302">
        <v>4.3981481481481481E-4</v>
      </c>
      <c r="AB302">
        <v>1</v>
      </c>
      <c r="AD302">
        <v>5.2778593958126514</v>
      </c>
      <c r="AE302">
        <v>7.6060985852277181</v>
      </c>
      <c r="AF302">
        <v>2.3282391894150667</v>
      </c>
      <c r="AG302">
        <v>0.4059175422912441</v>
      </c>
    </row>
    <row r="303" spans="1:62" x14ac:dyDescent="0.35">
      <c r="A303">
        <v>70</v>
      </c>
      <c r="B303">
        <v>30</v>
      </c>
      <c r="C303" t="s">
        <v>133</v>
      </c>
      <c r="D303" t="s">
        <v>27</v>
      </c>
      <c r="G303">
        <v>0.3</v>
      </c>
      <c r="H303">
        <v>0.3</v>
      </c>
      <c r="I303">
        <v>2951</v>
      </c>
      <c r="J303">
        <v>4697</v>
      </c>
      <c r="L303">
        <v>1594</v>
      </c>
      <c r="M303">
        <v>4.4649999999999999</v>
      </c>
      <c r="N303">
        <v>7.0960000000000001</v>
      </c>
      <c r="O303">
        <v>2.6309999999999998</v>
      </c>
      <c r="Q303">
        <v>8.5000000000000006E-2</v>
      </c>
      <c r="R303">
        <v>1</v>
      </c>
      <c r="S303">
        <v>0</v>
      </c>
      <c r="T303">
        <v>0</v>
      </c>
      <c r="V303">
        <v>0</v>
      </c>
      <c r="Y303" s="10">
        <v>44880</v>
      </c>
      <c r="Z303">
        <v>1.3032407407407407E-2</v>
      </c>
      <c r="AB303">
        <v>1</v>
      </c>
      <c r="AD303">
        <v>5.1155456241967432</v>
      </c>
      <c r="AE303">
        <v>7.8886330468261114</v>
      </c>
      <c r="AF303">
        <v>2.7730874226293682</v>
      </c>
      <c r="AG303">
        <v>0.29170826172613473</v>
      </c>
    </row>
    <row r="304" spans="1:62" x14ac:dyDescent="0.35">
      <c r="A304">
        <v>71</v>
      </c>
      <c r="B304">
        <v>30</v>
      </c>
      <c r="C304" t="s">
        <v>133</v>
      </c>
      <c r="D304" t="s">
        <v>27</v>
      </c>
      <c r="G304">
        <v>0.3</v>
      </c>
      <c r="H304">
        <v>0.3</v>
      </c>
      <c r="I304">
        <v>3091</v>
      </c>
      <c r="J304">
        <v>4752</v>
      </c>
      <c r="L304">
        <v>1613</v>
      </c>
      <c r="M304">
        <v>4.6440000000000001</v>
      </c>
      <c r="N304">
        <v>7.173</v>
      </c>
      <c r="O304">
        <v>2.5299999999999998</v>
      </c>
      <c r="Q304">
        <v>8.7999999999999995E-2</v>
      </c>
      <c r="R304">
        <v>1</v>
      </c>
      <c r="S304">
        <v>0</v>
      </c>
      <c r="T304">
        <v>0</v>
      </c>
      <c r="V304">
        <v>0</v>
      </c>
      <c r="Y304" s="10">
        <v>44880</v>
      </c>
      <c r="Z304">
        <v>1.9722222222222221E-2</v>
      </c>
      <c r="AB304">
        <v>1</v>
      </c>
      <c r="AD304">
        <v>5.3474224407908979</v>
      </c>
      <c r="AE304">
        <v>7.9789783688488525</v>
      </c>
      <c r="AF304">
        <v>2.6315559280579546</v>
      </c>
      <c r="AG304">
        <v>0.29497629836881106</v>
      </c>
      <c r="AK304">
        <v>1.2466468616076971</v>
      </c>
      <c r="AQ304">
        <v>0.22671507823510403</v>
      </c>
      <c r="AW304">
        <v>1.8143021596996793</v>
      </c>
      <c r="BC304">
        <v>0.92863484739751001</v>
      </c>
      <c r="BG304">
        <v>5.3142971812774471</v>
      </c>
      <c r="BH304">
        <v>7.9699438366465785</v>
      </c>
      <c r="BI304">
        <v>2.6556466553691318</v>
      </c>
      <c r="BJ304">
        <v>0.29635231379730637</v>
      </c>
    </row>
    <row r="305" spans="1:62" x14ac:dyDescent="0.35">
      <c r="A305">
        <v>72</v>
      </c>
      <c r="B305">
        <v>30</v>
      </c>
      <c r="C305" t="s">
        <v>133</v>
      </c>
      <c r="D305" t="s">
        <v>27</v>
      </c>
      <c r="G305">
        <v>0.3</v>
      </c>
      <c r="H305">
        <v>0.3</v>
      </c>
      <c r="I305">
        <v>3051</v>
      </c>
      <c r="J305">
        <v>4741</v>
      </c>
      <c r="L305">
        <v>1629</v>
      </c>
      <c r="M305">
        <v>4.593</v>
      </c>
      <c r="N305">
        <v>7.1589999999999998</v>
      </c>
      <c r="O305">
        <v>2.5659999999999998</v>
      </c>
      <c r="Q305">
        <v>9.0999999999999998E-2</v>
      </c>
      <c r="R305">
        <v>1</v>
      </c>
      <c r="S305">
        <v>0</v>
      </c>
      <c r="T305">
        <v>0</v>
      </c>
      <c r="V305">
        <v>0</v>
      </c>
      <c r="Y305" s="10">
        <v>44880</v>
      </c>
      <c r="Z305">
        <v>2.6863425925925926E-2</v>
      </c>
      <c r="AB305">
        <v>1</v>
      </c>
      <c r="AD305">
        <v>5.2811719217639963</v>
      </c>
      <c r="AE305">
        <v>7.9609093044443053</v>
      </c>
      <c r="AF305">
        <v>2.679737382680309</v>
      </c>
      <c r="AG305">
        <v>0.29772832922580167</v>
      </c>
    </row>
    <row r="306" spans="1:62" x14ac:dyDescent="0.35">
      <c r="A306">
        <v>73</v>
      </c>
      <c r="B306">
        <v>1</v>
      </c>
      <c r="C306" t="s">
        <v>71</v>
      </c>
      <c r="D306" t="s">
        <v>27</v>
      </c>
      <c r="G306">
        <v>0.3</v>
      </c>
      <c r="H306">
        <v>0.3</v>
      </c>
      <c r="I306">
        <v>1365</v>
      </c>
      <c r="J306">
        <v>5525</v>
      </c>
      <c r="L306">
        <v>2621</v>
      </c>
      <c r="M306">
        <v>2.4369999999999998</v>
      </c>
      <c r="N306">
        <v>8.2650000000000006</v>
      </c>
      <c r="O306">
        <v>5.8280000000000003</v>
      </c>
      <c r="Q306">
        <v>0.26300000000000001</v>
      </c>
      <c r="R306">
        <v>1</v>
      </c>
      <c r="S306">
        <v>0</v>
      </c>
      <c r="T306">
        <v>0</v>
      </c>
      <c r="V306">
        <v>0</v>
      </c>
      <c r="Y306" s="10">
        <v>44880</v>
      </c>
      <c r="Z306">
        <v>3.8229166666666668E-2</v>
      </c>
      <c r="AB306">
        <v>1</v>
      </c>
      <c r="AD306">
        <v>2.4887125447801099</v>
      </c>
      <c r="AE306">
        <v>9.248740803823031</v>
      </c>
      <c r="AF306">
        <v>6.7600282590429206</v>
      </c>
      <c r="AG306">
        <v>0.46835424235921796</v>
      </c>
    </row>
    <row r="307" spans="1:62" x14ac:dyDescent="0.35">
      <c r="A307">
        <v>74</v>
      </c>
      <c r="B307">
        <v>1</v>
      </c>
      <c r="C307" t="s">
        <v>71</v>
      </c>
      <c r="D307" t="s">
        <v>27</v>
      </c>
      <c r="G307">
        <v>0.3</v>
      </c>
      <c r="H307">
        <v>0.3</v>
      </c>
      <c r="I307">
        <v>1569</v>
      </c>
      <c r="J307">
        <v>7798</v>
      </c>
      <c r="L307">
        <v>3189</v>
      </c>
      <c r="M307">
        <v>2.698</v>
      </c>
      <c r="N307">
        <v>11.475</v>
      </c>
      <c r="O307">
        <v>8.7769999999999992</v>
      </c>
      <c r="Q307">
        <v>0.36199999999999999</v>
      </c>
      <c r="R307">
        <v>1</v>
      </c>
      <c r="S307">
        <v>0</v>
      </c>
      <c r="T307">
        <v>0</v>
      </c>
      <c r="V307">
        <v>0</v>
      </c>
      <c r="Y307" s="10">
        <v>44880</v>
      </c>
      <c r="Z307">
        <v>4.4791666666666667E-2</v>
      </c>
      <c r="AB307">
        <v>1</v>
      </c>
      <c r="AD307">
        <v>2.826590191817306</v>
      </c>
      <c r="AE307">
        <v>12.982466566690173</v>
      </c>
      <c r="AF307">
        <v>10.155876374872866</v>
      </c>
      <c r="AG307">
        <v>0.56605133778238381</v>
      </c>
      <c r="AI307">
        <v>62.741869081926716</v>
      </c>
      <c r="AK307">
        <v>127.52656098826969</v>
      </c>
      <c r="AO307">
        <v>103.41188184533688</v>
      </c>
      <c r="AQ307">
        <v>0.21532874943730557</v>
      </c>
      <c r="AU307">
        <v>1310.5906313645621</v>
      </c>
      <c r="AW307">
        <v>193.01739273030958</v>
      </c>
      <c r="BA307">
        <v>98.674680228078287</v>
      </c>
      <c r="BC307">
        <v>0.75678245468283301</v>
      </c>
      <c r="BG307">
        <v>7.8003479077619149</v>
      </c>
      <c r="BH307">
        <v>12.968504107832112</v>
      </c>
      <c r="BI307">
        <v>5.1681562000701975</v>
      </c>
      <c r="BJ307">
        <v>0.56820136188940773</v>
      </c>
    </row>
    <row r="308" spans="1:62" x14ac:dyDescent="0.35">
      <c r="A308">
        <v>75</v>
      </c>
      <c r="B308">
        <v>1</v>
      </c>
      <c r="C308" t="s">
        <v>71</v>
      </c>
      <c r="D308" t="s">
        <v>27</v>
      </c>
      <c r="G308">
        <v>0.3</v>
      </c>
      <c r="H308">
        <v>0.3</v>
      </c>
      <c r="I308">
        <v>7575</v>
      </c>
      <c r="J308">
        <v>7781</v>
      </c>
      <c r="L308">
        <v>3214</v>
      </c>
      <c r="M308">
        <v>10.377000000000001</v>
      </c>
      <c r="N308">
        <v>11.451000000000001</v>
      </c>
      <c r="O308">
        <v>1.0740000000000001</v>
      </c>
      <c r="Q308">
        <v>0.36699999999999999</v>
      </c>
      <c r="R308">
        <v>1</v>
      </c>
      <c r="S308">
        <v>0</v>
      </c>
      <c r="T308">
        <v>0</v>
      </c>
      <c r="V308">
        <v>0</v>
      </c>
      <c r="Y308" s="10">
        <v>44880</v>
      </c>
      <c r="Z308">
        <v>5.212962962962963E-2</v>
      </c>
      <c r="AB308">
        <v>1</v>
      </c>
      <c r="AD308">
        <v>12.774105623706523</v>
      </c>
      <c r="AE308">
        <v>12.954541648974052</v>
      </c>
      <c r="AF308">
        <v>0.18043602526752878</v>
      </c>
      <c r="AG308">
        <v>0.57035138599643176</v>
      </c>
    </row>
    <row r="309" spans="1:62" x14ac:dyDescent="0.35">
      <c r="A309">
        <v>1</v>
      </c>
      <c r="B309">
        <v>1</v>
      </c>
      <c r="C309" t="s">
        <v>26</v>
      </c>
      <c r="D309" t="s">
        <v>27</v>
      </c>
      <c r="G309">
        <v>0.3</v>
      </c>
      <c r="H309">
        <v>0.3</v>
      </c>
      <c r="I309">
        <v>6777</v>
      </c>
      <c r="J309">
        <v>12026</v>
      </c>
      <c r="L309">
        <v>4801</v>
      </c>
      <c r="M309">
        <v>9.3559999999999999</v>
      </c>
      <c r="N309">
        <v>17.445</v>
      </c>
      <c r="O309">
        <v>8.0879999999999992</v>
      </c>
      <c r="Q309">
        <v>0.64400000000000002</v>
      </c>
      <c r="R309">
        <v>1</v>
      </c>
      <c r="S309">
        <v>0</v>
      </c>
      <c r="T309">
        <v>0</v>
      </c>
      <c r="V309">
        <v>0</v>
      </c>
      <c r="Y309" s="10">
        <v>44881</v>
      </c>
      <c r="Z309">
        <v>0.52884259259259259</v>
      </c>
      <c r="AB309">
        <v>1</v>
      </c>
      <c r="AD309">
        <v>9.9068998992067208</v>
      </c>
      <c r="AE309">
        <v>18.999680834317559</v>
      </c>
      <c r="AF309">
        <v>9.092780935110838</v>
      </c>
      <c r="AG309">
        <v>0.77674894007295248</v>
      </c>
    </row>
    <row r="310" spans="1:62" x14ac:dyDescent="0.35">
      <c r="A310">
        <v>2</v>
      </c>
      <c r="B310">
        <v>1</v>
      </c>
      <c r="C310" t="s">
        <v>26</v>
      </c>
      <c r="D310" t="s">
        <v>27</v>
      </c>
      <c r="G310">
        <v>0.3</v>
      </c>
      <c r="H310">
        <v>0.3</v>
      </c>
      <c r="I310">
        <v>7172</v>
      </c>
      <c r="J310">
        <v>12147</v>
      </c>
      <c r="L310">
        <v>4817</v>
      </c>
      <c r="M310">
        <v>9.8620000000000001</v>
      </c>
      <c r="N310">
        <v>17.614999999999998</v>
      </c>
      <c r="O310">
        <v>7.7530000000000001</v>
      </c>
      <c r="Q310">
        <v>0.64600000000000002</v>
      </c>
      <c r="R310">
        <v>1</v>
      </c>
      <c r="S310">
        <v>0</v>
      </c>
      <c r="T310">
        <v>0</v>
      </c>
      <c r="V310">
        <v>0</v>
      </c>
      <c r="Y310" s="10">
        <v>44881</v>
      </c>
      <c r="Z310">
        <v>0.53591435185185188</v>
      </c>
      <c r="AB310">
        <v>1</v>
      </c>
      <c r="AD310">
        <v>10.489629478431057</v>
      </c>
      <c r="AE310">
        <v>19.188774454684697</v>
      </c>
      <c r="AF310">
        <v>8.6991449762536401</v>
      </c>
      <c r="AG310">
        <v>0.77940660731546718</v>
      </c>
      <c r="AK310">
        <v>0.1407392795962441</v>
      </c>
      <c r="AQ310">
        <v>0.48166039208841827</v>
      </c>
      <c r="AW310">
        <v>0.89429874244988827</v>
      </c>
      <c r="BC310">
        <v>0.66284992562677825</v>
      </c>
      <c r="BG310">
        <v>10.482253154643407</v>
      </c>
      <c r="BH310">
        <v>19.14267311748775</v>
      </c>
      <c r="BI310">
        <v>8.6604199628443421</v>
      </c>
      <c r="BJ310">
        <v>0.77683199217428101</v>
      </c>
    </row>
    <row r="311" spans="1:62" x14ac:dyDescent="0.35">
      <c r="A311">
        <v>3</v>
      </c>
      <c r="B311">
        <v>1</v>
      </c>
      <c r="C311" t="s">
        <v>26</v>
      </c>
      <c r="D311" t="s">
        <v>27</v>
      </c>
      <c r="G311">
        <v>0.3</v>
      </c>
      <c r="H311">
        <v>0.3</v>
      </c>
      <c r="I311">
        <v>7162</v>
      </c>
      <c r="J311">
        <v>12088</v>
      </c>
      <c r="L311">
        <v>4786</v>
      </c>
      <c r="M311">
        <v>9.8490000000000002</v>
      </c>
      <c r="N311">
        <v>17.532</v>
      </c>
      <c r="O311">
        <v>7.6829999999999998</v>
      </c>
      <c r="Q311">
        <v>0.64100000000000001</v>
      </c>
      <c r="R311">
        <v>1</v>
      </c>
      <c r="S311">
        <v>0</v>
      </c>
      <c r="T311">
        <v>0</v>
      </c>
      <c r="V311">
        <v>0</v>
      </c>
      <c r="Y311" s="10">
        <v>44881</v>
      </c>
      <c r="Z311">
        <v>0.54336805555555556</v>
      </c>
      <c r="AB311">
        <v>1</v>
      </c>
      <c r="AD311">
        <v>10.474876830855758</v>
      </c>
      <c r="AE311">
        <v>19.096571780290802</v>
      </c>
      <c r="AF311">
        <v>8.6216949494350441</v>
      </c>
      <c r="AG311">
        <v>0.77425737703309494</v>
      </c>
    </row>
    <row r="312" spans="1:62" x14ac:dyDescent="0.35">
      <c r="A312">
        <v>4</v>
      </c>
      <c r="B312">
        <v>3</v>
      </c>
      <c r="C312" t="s">
        <v>85</v>
      </c>
      <c r="D312" t="s">
        <v>27</v>
      </c>
      <c r="G312">
        <v>0.5</v>
      </c>
      <c r="H312">
        <v>0.5</v>
      </c>
      <c r="I312">
        <v>2869</v>
      </c>
      <c r="J312">
        <v>1561</v>
      </c>
      <c r="L312">
        <v>497</v>
      </c>
      <c r="M312">
        <v>2.6160000000000001</v>
      </c>
      <c r="N312">
        <v>1.601</v>
      </c>
      <c r="O312">
        <v>0</v>
      </c>
      <c r="Q312">
        <v>0</v>
      </c>
      <c r="R312">
        <v>1</v>
      </c>
      <c r="S312">
        <v>0</v>
      </c>
      <c r="T312">
        <v>0</v>
      </c>
      <c r="V312">
        <v>0</v>
      </c>
      <c r="Y312" s="10">
        <v>44881</v>
      </c>
      <c r="Z312">
        <v>0.55591435185185178</v>
      </c>
      <c r="AB312">
        <v>1</v>
      </c>
      <c r="AD312">
        <v>2.4849391360677573</v>
      </c>
      <c r="AE312">
        <v>1.5872560850099726</v>
      </c>
      <c r="AF312">
        <v>-0.89768305105778468</v>
      </c>
      <c r="AG312">
        <v>3.710187110189541E-2</v>
      </c>
    </row>
    <row r="313" spans="1:62" x14ac:dyDescent="0.35">
      <c r="A313">
        <v>5</v>
      </c>
      <c r="B313">
        <v>3</v>
      </c>
      <c r="C313" t="s">
        <v>85</v>
      </c>
      <c r="D313" t="s">
        <v>27</v>
      </c>
      <c r="G313">
        <v>0.5</v>
      </c>
      <c r="H313">
        <v>0.5</v>
      </c>
      <c r="I313">
        <v>634</v>
      </c>
      <c r="J313">
        <v>1186</v>
      </c>
      <c r="L313">
        <v>572</v>
      </c>
      <c r="M313">
        <v>0.90200000000000002</v>
      </c>
      <c r="N313">
        <v>1.2829999999999999</v>
      </c>
      <c r="O313">
        <v>0.38200000000000001</v>
      </c>
      <c r="Q313">
        <v>0</v>
      </c>
      <c r="R313">
        <v>1</v>
      </c>
      <c r="S313">
        <v>0</v>
      </c>
      <c r="T313">
        <v>0</v>
      </c>
      <c r="V313">
        <v>0</v>
      </c>
      <c r="Y313" s="10">
        <v>44881</v>
      </c>
      <c r="Z313">
        <v>0.56226851851851845</v>
      </c>
      <c r="AB313">
        <v>1</v>
      </c>
      <c r="AD313">
        <v>0.50660909622006678</v>
      </c>
      <c r="AE313">
        <v>1.2356357165586864</v>
      </c>
      <c r="AF313">
        <v>0.72902662033861965</v>
      </c>
      <c r="AG313">
        <v>4.4576560221468067E-2</v>
      </c>
      <c r="AK313">
        <v>73.952296244342335</v>
      </c>
      <c r="AQ313">
        <v>3.2840856886985086</v>
      </c>
      <c r="AW313">
        <v>35.510671700945757</v>
      </c>
      <c r="BC313">
        <v>5.2256266766862947</v>
      </c>
      <c r="BG313">
        <v>0.36985205319703851</v>
      </c>
      <c r="BH313">
        <v>1.2562641115078286</v>
      </c>
      <c r="BI313">
        <v>0.88641205831078995</v>
      </c>
      <c r="BJ313">
        <v>4.5772510480599687E-2</v>
      </c>
    </row>
    <row r="314" spans="1:62" x14ac:dyDescent="0.35">
      <c r="A314">
        <v>6</v>
      </c>
      <c r="B314">
        <v>3</v>
      </c>
      <c r="C314" t="s">
        <v>85</v>
      </c>
      <c r="D314" t="s">
        <v>27</v>
      </c>
      <c r="G314">
        <v>0.5</v>
      </c>
      <c r="H314">
        <v>0.5</v>
      </c>
      <c r="I314">
        <v>325</v>
      </c>
      <c r="J314">
        <v>1230</v>
      </c>
      <c r="L314">
        <v>596</v>
      </c>
      <c r="M314">
        <v>0.66400000000000003</v>
      </c>
      <c r="N314">
        <v>1.321</v>
      </c>
      <c r="O314">
        <v>0.65600000000000003</v>
      </c>
      <c r="Q314">
        <v>0</v>
      </c>
      <c r="R314">
        <v>1</v>
      </c>
      <c r="S314">
        <v>0</v>
      </c>
      <c r="T314">
        <v>0</v>
      </c>
      <c r="V314">
        <v>0</v>
      </c>
      <c r="Y314" s="10">
        <v>44881</v>
      </c>
      <c r="Z314">
        <v>0.56871527777777775</v>
      </c>
      <c r="AB314">
        <v>1</v>
      </c>
      <c r="AD314">
        <v>0.23309501017401024</v>
      </c>
      <c r="AE314">
        <v>1.2768925064569705</v>
      </c>
      <c r="AF314">
        <v>1.0437974962829601</v>
      </c>
      <c r="AG314">
        <v>4.6968460739731314E-2</v>
      </c>
    </row>
    <row r="315" spans="1:62" x14ac:dyDescent="0.35">
      <c r="A315">
        <v>7</v>
      </c>
      <c r="B315">
        <v>3</v>
      </c>
      <c r="D315" t="s">
        <v>87</v>
      </c>
      <c r="Y315" s="10">
        <v>44881</v>
      </c>
      <c r="Z315">
        <v>0.57237268518518525</v>
      </c>
      <c r="AB315">
        <v>1</v>
      </c>
    </row>
    <row r="316" spans="1:62" x14ac:dyDescent="0.35">
      <c r="A316">
        <v>8</v>
      </c>
      <c r="B316">
        <v>3</v>
      </c>
      <c r="C316" t="s">
        <v>86</v>
      </c>
      <c r="D316" t="s">
        <v>27</v>
      </c>
      <c r="G316">
        <v>0.5</v>
      </c>
      <c r="H316">
        <v>0.5</v>
      </c>
      <c r="I316">
        <v>469</v>
      </c>
      <c r="J316">
        <v>274</v>
      </c>
      <c r="L316">
        <v>217</v>
      </c>
      <c r="M316">
        <v>0.77500000000000002</v>
      </c>
      <c r="N316">
        <v>0.51100000000000001</v>
      </c>
      <c r="O316">
        <v>0</v>
      </c>
      <c r="Q316">
        <v>0</v>
      </c>
      <c r="R316">
        <v>1</v>
      </c>
      <c r="S316">
        <v>0</v>
      </c>
      <c r="T316">
        <v>0</v>
      </c>
      <c r="V316">
        <v>0</v>
      </c>
      <c r="Y316" s="10">
        <v>44881</v>
      </c>
      <c r="Z316">
        <v>0.58354166666666674</v>
      </c>
      <c r="AB316">
        <v>1</v>
      </c>
      <c r="AD316">
        <v>0.36055788522459969</v>
      </c>
      <c r="AE316">
        <v>0.38049498048515806</v>
      </c>
      <c r="AF316">
        <v>1.9937095260558368E-2</v>
      </c>
      <c r="AG316">
        <v>9.1963650554908391E-3</v>
      </c>
    </row>
    <row r="317" spans="1:62" x14ac:dyDescent="0.35">
      <c r="A317">
        <v>9</v>
      </c>
      <c r="B317">
        <v>3</v>
      </c>
      <c r="C317" t="s">
        <v>86</v>
      </c>
      <c r="D317" t="s">
        <v>27</v>
      </c>
      <c r="G317">
        <v>0.5</v>
      </c>
      <c r="H317">
        <v>0.5</v>
      </c>
      <c r="I317">
        <v>38</v>
      </c>
      <c r="J317">
        <v>260</v>
      </c>
      <c r="L317">
        <v>186</v>
      </c>
      <c r="M317">
        <v>0.44400000000000001</v>
      </c>
      <c r="N317">
        <v>0.499</v>
      </c>
      <c r="O317">
        <v>5.5E-2</v>
      </c>
      <c r="Q317">
        <v>0</v>
      </c>
      <c r="R317">
        <v>1</v>
      </c>
      <c r="S317">
        <v>0</v>
      </c>
      <c r="T317">
        <v>0</v>
      </c>
      <c r="V317">
        <v>0</v>
      </c>
      <c r="Y317" s="10">
        <v>44881</v>
      </c>
      <c r="Z317">
        <v>0.58917824074074077</v>
      </c>
      <c r="AB317">
        <v>1</v>
      </c>
      <c r="AD317">
        <v>-2.0945581072650651E-2</v>
      </c>
      <c r="AE317">
        <v>0.36736782006297669</v>
      </c>
      <c r="AF317">
        <v>0.38831340113562735</v>
      </c>
      <c r="AG317">
        <v>6.106826886067473E-3</v>
      </c>
      <c r="AK317">
        <v>63.468112653006493</v>
      </c>
      <c r="AQ317">
        <v>9.4822562327846516</v>
      </c>
      <c r="AW317">
        <v>13.460817093794667</v>
      </c>
      <c r="BC317">
        <v>8.5070097573567711</v>
      </c>
      <c r="BG317">
        <v>-3.0682328472348454E-2</v>
      </c>
      <c r="BH317">
        <v>0.3856520792224436</v>
      </c>
      <c r="BI317">
        <v>0.41633440769479202</v>
      </c>
      <c r="BJ317">
        <v>5.8576705820817185E-3</v>
      </c>
    </row>
    <row r="318" spans="1:62" x14ac:dyDescent="0.35">
      <c r="A318">
        <v>10</v>
      </c>
      <c r="B318">
        <v>3</v>
      </c>
      <c r="C318" t="s">
        <v>86</v>
      </c>
      <c r="D318" t="s">
        <v>27</v>
      </c>
      <c r="G318">
        <v>0.5</v>
      </c>
      <c r="H318">
        <v>0.5</v>
      </c>
      <c r="I318">
        <v>16</v>
      </c>
      <c r="J318">
        <v>299</v>
      </c>
      <c r="L318">
        <v>181</v>
      </c>
      <c r="M318">
        <v>0.42699999999999999</v>
      </c>
      <c r="N318">
        <v>0.53200000000000003</v>
      </c>
      <c r="O318">
        <v>0.104</v>
      </c>
      <c r="Q318">
        <v>0</v>
      </c>
      <c r="R318">
        <v>1</v>
      </c>
      <c r="S318">
        <v>0</v>
      </c>
      <c r="T318">
        <v>0</v>
      </c>
      <c r="V318">
        <v>0</v>
      </c>
      <c r="Y318" s="10">
        <v>44881</v>
      </c>
      <c r="Z318">
        <v>0.59524305555555557</v>
      </c>
      <c r="AB318">
        <v>1</v>
      </c>
      <c r="AD318">
        <v>-4.0419075872046253E-2</v>
      </c>
      <c r="AE318">
        <v>0.40393633838191045</v>
      </c>
      <c r="AF318">
        <v>0.44435541425395669</v>
      </c>
      <c r="AG318">
        <v>5.608514278095964E-3</v>
      </c>
    </row>
    <row r="319" spans="1:62" x14ac:dyDescent="0.35">
      <c r="A319">
        <v>11</v>
      </c>
      <c r="B319">
        <v>4</v>
      </c>
      <c r="C319" t="s">
        <v>61</v>
      </c>
      <c r="D319" t="s">
        <v>27</v>
      </c>
      <c r="G319">
        <v>0.2</v>
      </c>
      <c r="H319">
        <v>0.2</v>
      </c>
      <c r="I319">
        <v>614</v>
      </c>
      <c r="J319">
        <v>2324</v>
      </c>
      <c r="L319">
        <v>1363</v>
      </c>
      <c r="M319">
        <v>2.214</v>
      </c>
      <c r="N319">
        <v>5.6189999999999998</v>
      </c>
      <c r="O319">
        <v>3.4049999999999998</v>
      </c>
      <c r="Q319">
        <v>6.6000000000000003E-2</v>
      </c>
      <c r="R319">
        <v>1</v>
      </c>
      <c r="S319">
        <v>0</v>
      </c>
      <c r="T319">
        <v>0</v>
      </c>
      <c r="V319">
        <v>0</v>
      </c>
      <c r="Y319" s="10">
        <v>44881</v>
      </c>
      <c r="Z319">
        <v>0.60622685185185188</v>
      </c>
      <c r="AB319">
        <v>1</v>
      </c>
      <c r="AD319">
        <v>1.2222647978242678</v>
      </c>
      <c r="AE319">
        <v>5.7567158200471411</v>
      </c>
      <c r="AF319">
        <v>4.5344510222228731</v>
      </c>
      <c r="AG319">
        <v>0.30852403700640246</v>
      </c>
    </row>
    <row r="320" spans="1:62" x14ac:dyDescent="0.35">
      <c r="A320">
        <v>12</v>
      </c>
      <c r="B320">
        <v>4</v>
      </c>
      <c r="C320" t="s">
        <v>61</v>
      </c>
      <c r="D320" t="s">
        <v>27</v>
      </c>
      <c r="G320">
        <v>0.2</v>
      </c>
      <c r="H320">
        <v>0.2</v>
      </c>
      <c r="I320">
        <v>1353</v>
      </c>
      <c r="J320">
        <v>2424</v>
      </c>
      <c r="L320">
        <v>1437</v>
      </c>
      <c r="M320">
        <v>3.6320000000000001</v>
      </c>
      <c r="N320">
        <v>5.83</v>
      </c>
      <c r="O320">
        <v>2.1989999999999998</v>
      </c>
      <c r="Q320">
        <v>8.5999999999999993E-2</v>
      </c>
      <c r="R320">
        <v>1</v>
      </c>
      <c r="S320">
        <v>0</v>
      </c>
      <c r="T320">
        <v>0</v>
      </c>
      <c r="V320">
        <v>0</v>
      </c>
      <c r="Y320" s="10">
        <v>44881</v>
      </c>
      <c r="Z320">
        <v>0.61248842592592589</v>
      </c>
      <c r="AB320">
        <v>1</v>
      </c>
      <c r="AD320">
        <v>2.8575957815462392</v>
      </c>
      <c r="AE320">
        <v>5.9911293990146648</v>
      </c>
      <c r="AF320">
        <v>3.1335336174684256</v>
      </c>
      <c r="AG320">
        <v>0.32696160350134829</v>
      </c>
      <c r="AJ320">
        <v>6.0595070671149998</v>
      </c>
      <c r="AK320">
        <v>20.377832497503018</v>
      </c>
      <c r="AP320">
        <v>0.98782534105588127</v>
      </c>
      <c r="AQ320">
        <v>1.696724658747627</v>
      </c>
      <c r="AV320">
        <v>8.0351577492267623</v>
      </c>
      <c r="AW320">
        <v>27.154460391416858</v>
      </c>
      <c r="BB320">
        <v>8.4058364578160081</v>
      </c>
      <c r="BC320">
        <v>1.0725708657325261</v>
      </c>
      <c r="BG320">
        <v>3.18178521201345</v>
      </c>
      <c r="BH320">
        <v>5.9407304795366471</v>
      </c>
      <c r="BI320">
        <v>2.7589452675231971</v>
      </c>
      <c r="BJ320">
        <v>0.32521750937344801</v>
      </c>
    </row>
    <row r="321" spans="1:62" x14ac:dyDescent="0.35">
      <c r="A321">
        <v>13</v>
      </c>
      <c r="B321">
        <v>4</v>
      </c>
      <c r="C321" t="s">
        <v>61</v>
      </c>
      <c r="D321" t="s">
        <v>27</v>
      </c>
      <c r="G321">
        <v>0.2</v>
      </c>
      <c r="H321">
        <v>0.2</v>
      </c>
      <c r="I321">
        <v>1646</v>
      </c>
      <c r="J321">
        <v>2381</v>
      </c>
      <c r="L321">
        <v>1423</v>
      </c>
      <c r="M321">
        <v>4.194</v>
      </c>
      <c r="N321">
        <v>5.74</v>
      </c>
      <c r="O321">
        <v>1.546</v>
      </c>
      <c r="Q321">
        <v>8.2000000000000003E-2</v>
      </c>
      <c r="R321">
        <v>1</v>
      </c>
      <c r="S321">
        <v>0</v>
      </c>
      <c r="T321">
        <v>0</v>
      </c>
      <c r="V321">
        <v>0</v>
      </c>
      <c r="Y321" s="10">
        <v>44881</v>
      </c>
      <c r="Z321">
        <v>0.61968750000000006</v>
      </c>
      <c r="AB321">
        <v>1</v>
      </c>
      <c r="AD321">
        <v>3.5059746424806613</v>
      </c>
      <c r="AE321">
        <v>5.8903315600586303</v>
      </c>
      <c r="AF321">
        <v>2.3843569175779691</v>
      </c>
      <c r="AG321">
        <v>0.32347341524554774</v>
      </c>
    </row>
    <row r="322" spans="1:62" x14ac:dyDescent="0.35">
      <c r="A322">
        <v>14</v>
      </c>
      <c r="B322">
        <v>5</v>
      </c>
      <c r="C322" t="s">
        <v>61</v>
      </c>
      <c r="D322" t="s">
        <v>27</v>
      </c>
      <c r="G322">
        <v>0.6</v>
      </c>
      <c r="H322">
        <v>0.6</v>
      </c>
      <c r="I322">
        <v>4084</v>
      </c>
      <c r="J322">
        <v>8111</v>
      </c>
      <c r="L322">
        <v>4100</v>
      </c>
      <c r="M322">
        <v>2.9569999999999999</v>
      </c>
      <c r="N322">
        <v>5.9589999999999996</v>
      </c>
      <c r="O322">
        <v>3.0019999999999998</v>
      </c>
      <c r="Q322">
        <v>0.26100000000000001</v>
      </c>
      <c r="R322">
        <v>1</v>
      </c>
      <c r="S322">
        <v>0</v>
      </c>
      <c r="T322">
        <v>0</v>
      </c>
      <c r="V322">
        <v>0</v>
      </c>
      <c r="Y322" s="10">
        <v>44881</v>
      </c>
      <c r="Z322">
        <v>0.63244212962962965</v>
      </c>
      <c r="AB322">
        <v>1</v>
      </c>
      <c r="AD322">
        <v>2.9670059535892541</v>
      </c>
      <c r="AE322">
        <v>6.4407432116325882</v>
      </c>
      <c r="AF322">
        <v>3.4737372580433341</v>
      </c>
      <c r="AG322">
        <v>0.33015494700513814</v>
      </c>
    </row>
    <row r="323" spans="1:62" x14ac:dyDescent="0.35">
      <c r="A323">
        <v>15</v>
      </c>
      <c r="B323">
        <v>5</v>
      </c>
      <c r="C323" t="s">
        <v>61</v>
      </c>
      <c r="D323" t="s">
        <v>27</v>
      </c>
      <c r="G323">
        <v>0.6</v>
      </c>
      <c r="H323">
        <v>0.6</v>
      </c>
      <c r="I323">
        <v>4216</v>
      </c>
      <c r="J323">
        <v>8412</v>
      </c>
      <c r="L323">
        <v>4189</v>
      </c>
      <c r="M323">
        <v>3.0409999999999999</v>
      </c>
      <c r="N323">
        <v>6.1710000000000003</v>
      </c>
      <c r="O323">
        <v>3.13</v>
      </c>
      <c r="Q323">
        <v>0.26800000000000002</v>
      </c>
      <c r="R323">
        <v>1</v>
      </c>
      <c r="S323">
        <v>0</v>
      </c>
      <c r="T323">
        <v>0</v>
      </c>
      <c r="V323">
        <v>0</v>
      </c>
      <c r="Y323" s="10">
        <v>44881</v>
      </c>
      <c r="Z323">
        <v>0.63961805555555562</v>
      </c>
      <c r="AB323">
        <v>1</v>
      </c>
      <c r="AD323">
        <v>3.0643734275862329</v>
      </c>
      <c r="AE323">
        <v>6.675938169196673</v>
      </c>
      <c r="AF323">
        <v>3.6115647416104402</v>
      </c>
      <c r="AG323">
        <v>0.33754658402338217</v>
      </c>
      <c r="AJ323">
        <v>7.2477382059988953</v>
      </c>
      <c r="AK323">
        <v>9.5143401097337499</v>
      </c>
      <c r="AP323">
        <v>11.877716053915293</v>
      </c>
      <c r="AQ323">
        <v>1.0941944870280311</v>
      </c>
      <c r="AV323">
        <v>16.50769390183169</v>
      </c>
      <c r="AW323">
        <v>6.656723440857701</v>
      </c>
      <c r="BB323">
        <v>12.653948176675035</v>
      </c>
      <c r="BC323">
        <v>0.24574401718063191</v>
      </c>
      <c r="BG323">
        <v>3.2174321461799669</v>
      </c>
      <c r="BH323">
        <v>6.7126629632349175</v>
      </c>
      <c r="BI323">
        <v>3.4952308170549506</v>
      </c>
      <c r="BJ323">
        <v>0.33796184453002509</v>
      </c>
    </row>
    <row r="324" spans="1:62" x14ac:dyDescent="0.35">
      <c r="A324">
        <v>16</v>
      </c>
      <c r="B324">
        <v>5</v>
      </c>
      <c r="C324" t="s">
        <v>61</v>
      </c>
      <c r="D324" t="s">
        <v>27</v>
      </c>
      <c r="G324">
        <v>0.6</v>
      </c>
      <c r="H324">
        <v>0.6</v>
      </c>
      <c r="I324">
        <v>4631</v>
      </c>
      <c r="J324">
        <v>8506</v>
      </c>
      <c r="L324">
        <v>4199</v>
      </c>
      <c r="M324">
        <v>3.3069999999999999</v>
      </c>
      <c r="N324">
        <v>6.2370000000000001</v>
      </c>
      <c r="O324">
        <v>2.93</v>
      </c>
      <c r="Q324">
        <v>0.26900000000000002</v>
      </c>
      <c r="R324">
        <v>1</v>
      </c>
      <c r="S324">
        <v>0</v>
      </c>
      <c r="T324">
        <v>0</v>
      </c>
      <c r="V324">
        <v>0</v>
      </c>
      <c r="Y324" s="10">
        <v>44881</v>
      </c>
      <c r="Z324">
        <v>0.64938657407407407</v>
      </c>
      <c r="AB324">
        <v>1</v>
      </c>
      <c r="AD324">
        <v>3.3704908647737009</v>
      </c>
      <c r="AE324">
        <v>6.749387757273162</v>
      </c>
      <c r="AF324">
        <v>3.3788968924994611</v>
      </c>
      <c r="AG324">
        <v>0.33837710503666801</v>
      </c>
    </row>
    <row r="325" spans="1:62" x14ac:dyDescent="0.35">
      <c r="A325">
        <v>17</v>
      </c>
      <c r="B325">
        <v>6</v>
      </c>
      <c r="C325" t="s">
        <v>65</v>
      </c>
      <c r="D325" t="s">
        <v>27</v>
      </c>
      <c r="G325">
        <v>0.33300000000000002</v>
      </c>
      <c r="H325">
        <v>0.33300000000000002</v>
      </c>
      <c r="I325">
        <v>5118</v>
      </c>
      <c r="J325">
        <v>11836</v>
      </c>
      <c r="L325">
        <v>6227</v>
      </c>
      <c r="M325">
        <v>6.5190000000000001</v>
      </c>
      <c r="N325">
        <v>15.474</v>
      </c>
      <c r="O325">
        <v>8.9559999999999995</v>
      </c>
      <c r="Q325">
        <v>0.80400000000000005</v>
      </c>
      <c r="R325">
        <v>1</v>
      </c>
      <c r="S325">
        <v>0</v>
      </c>
      <c r="T325">
        <v>0</v>
      </c>
      <c r="V325">
        <v>0</v>
      </c>
      <c r="Y325" s="10">
        <v>44881</v>
      </c>
      <c r="Z325">
        <v>0.66244212962962956</v>
      </c>
      <c r="AB325">
        <v>1</v>
      </c>
      <c r="AD325">
        <v>6.7202123121301778</v>
      </c>
      <c r="AE325">
        <v>16.849330601464292</v>
      </c>
      <c r="AF325">
        <v>10.129118289334114</v>
      </c>
      <c r="AG325">
        <v>0.91316534510097014</v>
      </c>
    </row>
    <row r="326" spans="1:62" x14ac:dyDescent="0.35">
      <c r="A326">
        <v>18</v>
      </c>
      <c r="B326">
        <v>6</v>
      </c>
      <c r="C326" t="s">
        <v>65</v>
      </c>
      <c r="D326" t="s">
        <v>27</v>
      </c>
      <c r="G326">
        <v>0.33300000000000002</v>
      </c>
      <c r="H326">
        <v>0.33300000000000002</v>
      </c>
      <c r="I326">
        <v>6531</v>
      </c>
      <c r="J326">
        <v>12288</v>
      </c>
      <c r="L326">
        <v>6272</v>
      </c>
      <c r="M326">
        <v>8.1460000000000008</v>
      </c>
      <c r="N326">
        <v>16.048999999999999</v>
      </c>
      <c r="O326">
        <v>7.9020000000000001</v>
      </c>
      <c r="Q326">
        <v>0.81100000000000005</v>
      </c>
      <c r="R326">
        <v>1</v>
      </c>
      <c r="S326">
        <v>0</v>
      </c>
      <c r="T326">
        <v>0</v>
      </c>
      <c r="V326">
        <v>0</v>
      </c>
      <c r="Y326" s="10">
        <v>44881</v>
      </c>
      <c r="Z326">
        <v>0.66972222222222222</v>
      </c>
      <c r="AB326">
        <v>1</v>
      </c>
      <c r="AD326">
        <v>8.5981844764453559</v>
      </c>
      <c r="AE326">
        <v>17.485696593616368</v>
      </c>
      <c r="AF326">
        <v>8.8875121171710116</v>
      </c>
      <c r="AG326">
        <v>0.91989929926274727</v>
      </c>
      <c r="AJ326">
        <v>4.8338023031421624</v>
      </c>
      <c r="AK326">
        <v>0.7758750138010978</v>
      </c>
      <c r="AP326">
        <v>4.1595388075064381</v>
      </c>
      <c r="AQ326">
        <v>2.7176364652817235</v>
      </c>
      <c r="AV326">
        <v>3.4852753118706739</v>
      </c>
      <c r="AW326">
        <v>4.6322671578403973</v>
      </c>
      <c r="BB326">
        <v>2.9093692385636269</v>
      </c>
      <c r="BC326">
        <v>1.3571864103615077</v>
      </c>
      <c r="BG326">
        <v>8.5649577927172054</v>
      </c>
      <c r="BH326">
        <v>17.251283014648841</v>
      </c>
      <c r="BI326">
        <v>8.6863252219316394</v>
      </c>
      <c r="BJ326">
        <v>0.92618432314707266</v>
      </c>
    </row>
    <row r="327" spans="1:62" x14ac:dyDescent="0.35">
      <c r="A327">
        <v>19</v>
      </c>
      <c r="B327">
        <v>6</v>
      </c>
      <c r="C327" t="s">
        <v>65</v>
      </c>
      <c r="D327" t="s">
        <v>27</v>
      </c>
      <c r="G327">
        <v>0.33300000000000002</v>
      </c>
      <c r="H327">
        <v>0.33300000000000002</v>
      </c>
      <c r="I327">
        <v>6481</v>
      </c>
      <c r="J327">
        <v>11955</v>
      </c>
      <c r="L327">
        <v>6356</v>
      </c>
      <c r="M327">
        <v>8.0890000000000004</v>
      </c>
      <c r="N327">
        <v>15.625999999999999</v>
      </c>
      <c r="O327">
        <v>7.5369999999999999</v>
      </c>
      <c r="Q327">
        <v>0.82399999999999995</v>
      </c>
      <c r="R327">
        <v>1</v>
      </c>
      <c r="S327">
        <v>0</v>
      </c>
      <c r="T327">
        <v>0</v>
      </c>
      <c r="V327">
        <v>0</v>
      </c>
      <c r="Y327" s="10">
        <v>44881</v>
      </c>
      <c r="Z327">
        <v>0.67733796296296289</v>
      </c>
      <c r="AB327">
        <v>1</v>
      </c>
      <c r="AD327">
        <v>8.5317311089890531</v>
      </c>
      <c r="AE327">
        <v>17.016869435681318</v>
      </c>
      <c r="AF327">
        <v>8.4851383266922653</v>
      </c>
      <c r="AG327">
        <v>0.93246934703139805</v>
      </c>
    </row>
    <row r="328" spans="1:62" x14ac:dyDescent="0.35">
      <c r="A328">
        <v>20</v>
      </c>
      <c r="B328">
        <v>7</v>
      </c>
      <c r="C328" t="s">
        <v>65</v>
      </c>
      <c r="D328" t="s">
        <v>27</v>
      </c>
      <c r="G328">
        <v>0.46700000000000003</v>
      </c>
      <c r="H328">
        <v>0.46700000000000003</v>
      </c>
      <c r="I328">
        <v>9631</v>
      </c>
      <c r="J328">
        <v>17834</v>
      </c>
      <c r="L328">
        <v>8525</v>
      </c>
      <c r="M328">
        <v>8.3550000000000004</v>
      </c>
      <c r="N328">
        <v>16.475000000000001</v>
      </c>
      <c r="O328">
        <v>8.1199999999999992</v>
      </c>
      <c r="Q328">
        <v>0.83</v>
      </c>
      <c r="R328">
        <v>1</v>
      </c>
      <c r="S328">
        <v>0</v>
      </c>
      <c r="T328">
        <v>0</v>
      </c>
      <c r="V328">
        <v>0</v>
      </c>
      <c r="Y328" s="10">
        <v>44881</v>
      </c>
      <c r="Z328">
        <v>0.69234953703703705</v>
      </c>
      <c r="AB328">
        <v>1</v>
      </c>
      <c r="AD328">
        <v>9.0689328804265017</v>
      </c>
      <c r="AE328">
        <v>18.036086474479717</v>
      </c>
      <c r="AF328">
        <v>8.9671535940532152</v>
      </c>
      <c r="AG328">
        <v>0.89635181419802168</v>
      </c>
    </row>
    <row r="329" spans="1:62" x14ac:dyDescent="0.35">
      <c r="A329">
        <v>21</v>
      </c>
      <c r="B329">
        <v>7</v>
      </c>
      <c r="C329" t="s">
        <v>65</v>
      </c>
      <c r="D329" t="s">
        <v>27</v>
      </c>
      <c r="G329">
        <v>0.46700000000000003</v>
      </c>
      <c r="H329">
        <v>0.46700000000000003</v>
      </c>
      <c r="I329">
        <v>9982</v>
      </c>
      <c r="J329">
        <v>17889</v>
      </c>
      <c r="L329">
        <v>8460</v>
      </c>
      <c r="M329">
        <v>8.6440000000000001</v>
      </c>
      <c r="N329">
        <v>16.524999999999999</v>
      </c>
      <c r="O329">
        <v>7.8810000000000002</v>
      </c>
      <c r="Q329">
        <v>0.82299999999999995</v>
      </c>
      <c r="R329">
        <v>1</v>
      </c>
      <c r="S329">
        <v>0</v>
      </c>
      <c r="T329">
        <v>0</v>
      </c>
      <c r="V329">
        <v>0</v>
      </c>
      <c r="Y329" s="10">
        <v>44881</v>
      </c>
      <c r="Z329">
        <v>0.70174768518518515</v>
      </c>
      <c r="AB329">
        <v>1</v>
      </c>
      <c r="AD329">
        <v>9.4015782315355043</v>
      </c>
      <c r="AE329">
        <v>18.091301664386421</v>
      </c>
      <c r="AF329">
        <v>8.6897234328509168</v>
      </c>
      <c r="AG329">
        <v>0.88941598560741186</v>
      </c>
      <c r="AJ329">
        <v>1.8570358591950428E-2</v>
      </c>
      <c r="AK329">
        <v>8.9627658357283373</v>
      </c>
      <c r="AP329">
        <v>0.65224105846739788</v>
      </c>
      <c r="AQ329">
        <v>0.28813981314077991</v>
      </c>
      <c r="AV329">
        <v>1.3230524755267266</v>
      </c>
      <c r="AW329">
        <v>9.4165538280572179</v>
      </c>
      <c r="BB329">
        <v>0.40535397799758133</v>
      </c>
      <c r="BC329">
        <v>1.5475683723171694</v>
      </c>
      <c r="BG329">
        <v>8.9983286677267245</v>
      </c>
      <c r="BH329">
        <v>18.117403390524132</v>
      </c>
      <c r="BI329">
        <v>9.1190747227974054</v>
      </c>
      <c r="BJ329">
        <v>0.89635181419802179</v>
      </c>
    </row>
    <row r="330" spans="1:62" x14ac:dyDescent="0.35">
      <c r="A330">
        <v>22</v>
      </c>
      <c r="B330">
        <v>7</v>
      </c>
      <c r="C330" t="s">
        <v>65</v>
      </c>
      <c r="D330" t="s">
        <v>27</v>
      </c>
      <c r="G330">
        <v>0.46700000000000003</v>
      </c>
      <c r="H330">
        <v>0.46700000000000003</v>
      </c>
      <c r="I330">
        <v>9131</v>
      </c>
      <c r="J330">
        <v>17941</v>
      </c>
      <c r="L330">
        <v>8590</v>
      </c>
      <c r="M330">
        <v>7.944</v>
      </c>
      <c r="N330">
        <v>16.571999999999999</v>
      </c>
      <c r="O330">
        <v>8.6280000000000001</v>
      </c>
      <c r="Q330">
        <v>0.83799999999999997</v>
      </c>
      <c r="R330">
        <v>1</v>
      </c>
      <c r="S330">
        <v>0</v>
      </c>
      <c r="T330">
        <v>0</v>
      </c>
      <c r="V330">
        <v>0</v>
      </c>
      <c r="Y330" s="10">
        <v>44881</v>
      </c>
      <c r="Z330">
        <v>0.70960648148148142</v>
      </c>
      <c r="AB330">
        <v>1</v>
      </c>
      <c r="AD330">
        <v>8.5950791039179446</v>
      </c>
      <c r="AE330">
        <v>18.143505116661839</v>
      </c>
      <c r="AF330">
        <v>9.548426012743894</v>
      </c>
      <c r="AG330">
        <v>0.90328764278863161</v>
      </c>
    </row>
    <row r="331" spans="1:62" x14ac:dyDescent="0.35">
      <c r="A331">
        <v>23</v>
      </c>
      <c r="B331">
        <v>8</v>
      </c>
      <c r="C331" t="s">
        <v>65</v>
      </c>
      <c r="D331" t="s">
        <v>27</v>
      </c>
      <c r="G331">
        <v>0.6</v>
      </c>
      <c r="H331">
        <v>0.6</v>
      </c>
      <c r="I331">
        <v>12373</v>
      </c>
      <c r="J331">
        <v>23511</v>
      </c>
      <c r="L331">
        <v>11116</v>
      </c>
      <c r="M331">
        <v>8.2560000000000002</v>
      </c>
      <c r="N331">
        <v>16.831</v>
      </c>
      <c r="O331">
        <v>8.5739999999999998</v>
      </c>
      <c r="Q331">
        <v>0.872</v>
      </c>
      <c r="R331">
        <v>1</v>
      </c>
      <c r="S331">
        <v>0</v>
      </c>
      <c r="T331">
        <v>0</v>
      </c>
      <c r="V331">
        <v>0</v>
      </c>
      <c r="Y331" s="10">
        <v>44881</v>
      </c>
      <c r="Z331">
        <v>0.7246527777777777</v>
      </c>
      <c r="AB331">
        <v>1</v>
      </c>
      <c r="AD331">
        <v>9.0812407411722162</v>
      </c>
      <c r="AE331">
        <v>18.473973598632163</v>
      </c>
      <c r="AF331">
        <v>9.3927328574599471</v>
      </c>
      <c r="AG331">
        <v>0.9128484899264907</v>
      </c>
    </row>
    <row r="332" spans="1:62" x14ac:dyDescent="0.35">
      <c r="A332">
        <v>24</v>
      </c>
      <c r="B332">
        <v>8</v>
      </c>
      <c r="C332" t="s">
        <v>65</v>
      </c>
      <c r="D332" t="s">
        <v>27</v>
      </c>
      <c r="G332">
        <v>0.6</v>
      </c>
      <c r="H332">
        <v>0.6</v>
      </c>
      <c r="I332">
        <v>12650</v>
      </c>
      <c r="J332">
        <v>23470</v>
      </c>
      <c r="L332">
        <v>11181</v>
      </c>
      <c r="M332">
        <v>8.4329999999999998</v>
      </c>
      <c r="N332">
        <v>16.802</v>
      </c>
      <c r="O332">
        <v>8.3689999999999998</v>
      </c>
      <c r="Q332">
        <v>0.878</v>
      </c>
      <c r="R332">
        <v>1</v>
      </c>
      <c r="S332">
        <v>0</v>
      </c>
      <c r="T332">
        <v>0</v>
      </c>
      <c r="V332">
        <v>0</v>
      </c>
      <c r="Y332" s="10">
        <v>44881</v>
      </c>
      <c r="Z332">
        <v>0.73456018518518518</v>
      </c>
      <c r="AB332">
        <v>1</v>
      </c>
      <c r="AD332">
        <v>9.2855649100901179</v>
      </c>
      <c r="AE332">
        <v>18.441937076173268</v>
      </c>
      <c r="AF332">
        <v>9.1563721660831501</v>
      </c>
      <c r="AG332">
        <v>0.91824687651284875</v>
      </c>
      <c r="AJ332">
        <v>1.0870829966047699</v>
      </c>
      <c r="AK332">
        <v>4.1268585204126467</v>
      </c>
      <c r="AP332">
        <v>2.71783600702808</v>
      </c>
      <c r="AQ332">
        <v>0.51136207400187672</v>
      </c>
      <c r="AV332">
        <v>4.3485890174513901</v>
      </c>
      <c r="AW332">
        <v>5.0046110445819103</v>
      </c>
      <c r="BB332">
        <v>2.9779158832992216</v>
      </c>
      <c r="BC332">
        <v>1.8459980501576854</v>
      </c>
      <c r="BG332">
        <v>9.0978374696944293</v>
      </c>
      <c r="BH332">
        <v>18.489210481265054</v>
      </c>
      <c r="BI332">
        <v>9.3913730115706251</v>
      </c>
      <c r="BJ332">
        <v>0.92680124294969302</v>
      </c>
    </row>
    <row r="333" spans="1:62" x14ac:dyDescent="0.35">
      <c r="A333">
        <v>25</v>
      </c>
      <c r="B333">
        <v>8</v>
      </c>
      <c r="C333" t="s">
        <v>65</v>
      </c>
      <c r="D333" t="s">
        <v>27</v>
      </c>
      <c r="G333">
        <v>0.6</v>
      </c>
      <c r="H333">
        <v>0.6</v>
      </c>
      <c r="I333">
        <v>12141</v>
      </c>
      <c r="J333">
        <v>23591</v>
      </c>
      <c r="L333">
        <v>11387</v>
      </c>
      <c r="M333">
        <v>8.1080000000000005</v>
      </c>
      <c r="N333">
        <v>16.887</v>
      </c>
      <c r="O333">
        <v>8.7789999999999999</v>
      </c>
      <c r="Q333">
        <v>0.89600000000000002</v>
      </c>
      <c r="R333">
        <v>1</v>
      </c>
      <c r="S333">
        <v>0</v>
      </c>
      <c r="T333">
        <v>0</v>
      </c>
      <c r="V333">
        <v>0</v>
      </c>
      <c r="Y333" s="10">
        <v>44881</v>
      </c>
      <c r="Z333">
        <v>0.74302083333333335</v>
      </c>
      <c r="AB333">
        <v>1</v>
      </c>
      <c r="AD333">
        <v>8.910110029298739</v>
      </c>
      <c r="AE333">
        <v>18.536483886356837</v>
      </c>
      <c r="AF333">
        <v>9.6263738570580983</v>
      </c>
      <c r="AG333">
        <v>0.93535560938653728</v>
      </c>
    </row>
    <row r="334" spans="1:62" x14ac:dyDescent="0.35">
      <c r="A334">
        <v>26</v>
      </c>
      <c r="B334">
        <v>1</v>
      </c>
      <c r="C334" t="s">
        <v>71</v>
      </c>
      <c r="D334" t="s">
        <v>27</v>
      </c>
      <c r="G334">
        <v>0.3</v>
      </c>
      <c r="H334">
        <v>0.3</v>
      </c>
      <c r="I334">
        <v>5570</v>
      </c>
      <c r="J334">
        <v>11650</v>
      </c>
      <c r="L334">
        <v>4947</v>
      </c>
      <c r="M334">
        <v>7.8140000000000001</v>
      </c>
      <c r="N334">
        <v>16.913</v>
      </c>
      <c r="O334">
        <v>9.0990000000000002</v>
      </c>
      <c r="Q334">
        <v>0.66900000000000004</v>
      </c>
      <c r="R334">
        <v>1</v>
      </c>
      <c r="S334">
        <v>0</v>
      </c>
      <c r="T334">
        <v>0</v>
      </c>
      <c r="V334">
        <v>0</v>
      </c>
      <c r="Y334" s="10">
        <v>44881</v>
      </c>
      <c r="Z334">
        <v>0.75829861111111108</v>
      </c>
      <c r="AB334">
        <v>1</v>
      </c>
      <c r="AD334">
        <v>8.126255336868045</v>
      </c>
      <c r="AE334">
        <v>18.412084129705633</v>
      </c>
      <c r="AF334">
        <v>10.285828792837588</v>
      </c>
      <c r="AG334">
        <v>0.80100015366089927</v>
      </c>
    </row>
    <row r="335" spans="1:62" x14ac:dyDescent="0.35">
      <c r="A335">
        <v>27</v>
      </c>
      <c r="B335">
        <v>1</v>
      </c>
      <c r="C335" t="s">
        <v>71</v>
      </c>
      <c r="D335" t="s">
        <v>27</v>
      </c>
      <c r="G335">
        <v>0.3</v>
      </c>
      <c r="H335">
        <v>0.3</v>
      </c>
      <c r="I335">
        <v>6100</v>
      </c>
      <c r="J335">
        <v>11617</v>
      </c>
      <c r="L335">
        <v>4939</v>
      </c>
      <c r="M335">
        <v>8.4909999999999997</v>
      </c>
      <c r="N335">
        <v>16.867999999999999</v>
      </c>
      <c r="O335">
        <v>8.3770000000000007</v>
      </c>
      <c r="Q335">
        <v>0.66800000000000004</v>
      </c>
      <c r="R335">
        <v>1</v>
      </c>
      <c r="S335">
        <v>0</v>
      </c>
      <c r="T335">
        <v>0</v>
      </c>
      <c r="V335">
        <v>0</v>
      </c>
      <c r="Y335" s="10">
        <v>44881</v>
      </c>
      <c r="Z335">
        <v>0.76673611111111117</v>
      </c>
      <c r="AB335">
        <v>1</v>
      </c>
      <c r="AD335">
        <v>8.9081456583589294</v>
      </c>
      <c r="AE335">
        <v>18.360513142332778</v>
      </c>
      <c r="AF335">
        <v>9.4523674839738483</v>
      </c>
      <c r="AG335">
        <v>0.79967132003964181</v>
      </c>
      <c r="AI335">
        <v>100</v>
      </c>
      <c r="AK335">
        <v>0.664635438391325</v>
      </c>
      <c r="AO335">
        <v>100</v>
      </c>
      <c r="AQ335">
        <v>0.88973290045633391</v>
      </c>
      <c r="AU335">
        <v>100</v>
      </c>
      <c r="AW335">
        <v>2.3327270947027778</v>
      </c>
      <c r="BA335">
        <v>100</v>
      </c>
      <c r="BC335">
        <v>0.99208911058461002</v>
      </c>
      <c r="BG335">
        <v>8.8786403632083299</v>
      </c>
      <c r="BH335">
        <v>18.442557894971412</v>
      </c>
      <c r="BI335">
        <v>9.5639175317630816</v>
      </c>
      <c r="BJ335">
        <v>0.80365782090341398</v>
      </c>
    </row>
    <row r="336" spans="1:62" x14ac:dyDescent="0.35">
      <c r="A336">
        <v>28</v>
      </c>
      <c r="B336">
        <v>1</v>
      </c>
      <c r="C336" t="s">
        <v>71</v>
      </c>
      <c r="D336" t="s">
        <v>27</v>
      </c>
      <c r="G336">
        <v>0.3</v>
      </c>
      <c r="H336">
        <v>0.3</v>
      </c>
      <c r="I336">
        <v>6060</v>
      </c>
      <c r="J336">
        <v>11722</v>
      </c>
      <c r="L336">
        <v>4987</v>
      </c>
      <c r="M336">
        <v>8.44</v>
      </c>
      <c r="N336">
        <v>17.015000000000001</v>
      </c>
      <c r="O336">
        <v>8.5749999999999993</v>
      </c>
      <c r="Q336">
        <v>0.67600000000000005</v>
      </c>
      <c r="R336">
        <v>1</v>
      </c>
      <c r="S336">
        <v>0</v>
      </c>
      <c r="T336">
        <v>0</v>
      </c>
      <c r="V336">
        <v>0</v>
      </c>
      <c r="Y336" s="10">
        <v>44881</v>
      </c>
      <c r="Z336">
        <v>0.77428240740740739</v>
      </c>
      <c r="AB336">
        <v>1</v>
      </c>
      <c r="AD336">
        <v>8.8491350680577305</v>
      </c>
      <c r="AE336">
        <v>18.524602647610045</v>
      </c>
      <c r="AF336">
        <v>9.6754675795523148</v>
      </c>
      <c r="AG336">
        <v>0.80764432176718615</v>
      </c>
    </row>
    <row r="337" spans="1:62" x14ac:dyDescent="0.35">
      <c r="A337">
        <v>29</v>
      </c>
      <c r="B337">
        <v>2</v>
      </c>
      <c r="C337" t="s">
        <v>70</v>
      </c>
      <c r="D337" t="s">
        <v>27</v>
      </c>
      <c r="G337">
        <v>0.5</v>
      </c>
      <c r="H337">
        <v>0.5</v>
      </c>
      <c r="I337">
        <v>5054</v>
      </c>
      <c r="J337">
        <v>8053</v>
      </c>
      <c r="L337">
        <v>3916</v>
      </c>
      <c r="M337">
        <v>4.2930000000000001</v>
      </c>
      <c r="N337">
        <v>7.101</v>
      </c>
      <c r="O337">
        <v>2.8079999999999998</v>
      </c>
      <c r="Q337">
        <v>0.29399999999999998</v>
      </c>
      <c r="R337">
        <v>1</v>
      </c>
      <c r="S337">
        <v>0</v>
      </c>
      <c r="T337">
        <v>0</v>
      </c>
      <c r="V337">
        <v>0</v>
      </c>
      <c r="Y337" s="10">
        <v>44881</v>
      </c>
      <c r="Z337">
        <v>0.7911689814814814</v>
      </c>
      <c r="AB337">
        <v>1</v>
      </c>
      <c r="AD337">
        <v>4.4190112331895479</v>
      </c>
      <c r="AE337">
        <v>7.6745079036386414</v>
      </c>
      <c r="AF337">
        <v>3.2554966704490935</v>
      </c>
      <c r="AG337">
        <v>0.37784803243281417</v>
      </c>
    </row>
    <row r="338" spans="1:62" x14ac:dyDescent="0.35">
      <c r="A338">
        <v>30</v>
      </c>
      <c r="B338">
        <v>2</v>
      </c>
      <c r="C338" t="s">
        <v>70</v>
      </c>
      <c r="D338" t="s">
        <v>27</v>
      </c>
      <c r="G338">
        <v>0.5</v>
      </c>
      <c r="H338">
        <v>0.5</v>
      </c>
      <c r="I338">
        <v>3666</v>
      </c>
      <c r="J338">
        <v>7906</v>
      </c>
      <c r="L338">
        <v>3981</v>
      </c>
      <c r="M338">
        <v>3.2269999999999999</v>
      </c>
      <c r="N338">
        <v>6.9770000000000003</v>
      </c>
      <c r="O338">
        <v>3.7490000000000001</v>
      </c>
      <c r="Q338">
        <v>0.3</v>
      </c>
      <c r="R338">
        <v>1</v>
      </c>
      <c r="S338">
        <v>0</v>
      </c>
      <c r="T338">
        <v>0</v>
      </c>
      <c r="V338">
        <v>0</v>
      </c>
      <c r="Y338" s="10">
        <v>44881</v>
      </c>
      <c r="Z338">
        <v>0.79802083333333329</v>
      </c>
      <c r="AB338">
        <v>1</v>
      </c>
      <c r="AD338">
        <v>3.1904107431185889</v>
      </c>
      <c r="AE338">
        <v>7.536672719205737</v>
      </c>
      <c r="AF338">
        <v>4.3462619760871481</v>
      </c>
      <c r="AG338">
        <v>0.38432609633644377</v>
      </c>
      <c r="AK338">
        <v>2.7748203401940955E-2</v>
      </c>
      <c r="AQ338">
        <v>2.8694775754817528</v>
      </c>
      <c r="AW338">
        <v>4.9433571710667215</v>
      </c>
      <c r="BC338">
        <v>2.7604155969440853</v>
      </c>
      <c r="BG338">
        <v>3.1899681636913297</v>
      </c>
      <c r="BH338">
        <v>7.6463782741625383</v>
      </c>
      <c r="BI338">
        <v>4.4564101104712091</v>
      </c>
      <c r="BJ338">
        <v>0.37909381395274289</v>
      </c>
    </row>
    <row r="339" spans="1:62" x14ac:dyDescent="0.35">
      <c r="A339">
        <v>31</v>
      </c>
      <c r="B339">
        <v>2</v>
      </c>
      <c r="C339" t="s">
        <v>70</v>
      </c>
      <c r="D339" t="s">
        <v>27</v>
      </c>
      <c r="G339">
        <v>0.5</v>
      </c>
      <c r="H339">
        <v>0.5</v>
      </c>
      <c r="I339">
        <v>3665</v>
      </c>
      <c r="J339">
        <v>8140</v>
      </c>
      <c r="L339">
        <v>3876</v>
      </c>
      <c r="M339">
        <v>3.2269999999999999</v>
      </c>
      <c r="N339">
        <v>7.1740000000000004</v>
      </c>
      <c r="O339">
        <v>3.948</v>
      </c>
      <c r="Q339">
        <v>0.28899999999999998</v>
      </c>
      <c r="R339">
        <v>1</v>
      </c>
      <c r="S339">
        <v>0</v>
      </c>
      <c r="T339">
        <v>0</v>
      </c>
      <c r="V339">
        <v>0</v>
      </c>
      <c r="Y339" s="10">
        <v>44881</v>
      </c>
      <c r="Z339">
        <v>0.80546296296296294</v>
      </c>
      <c r="AB339">
        <v>1</v>
      </c>
      <c r="AD339">
        <v>3.1895255842640706</v>
      </c>
      <c r="AE339">
        <v>7.7560838291193397</v>
      </c>
      <c r="AF339">
        <v>4.5665582448552691</v>
      </c>
      <c r="AG339">
        <v>0.37386153156904206</v>
      </c>
    </row>
    <row r="340" spans="1:62" x14ac:dyDescent="0.35">
      <c r="A340">
        <v>32</v>
      </c>
      <c r="B340">
        <v>3</v>
      </c>
      <c r="D340" t="s">
        <v>87</v>
      </c>
      <c r="Y340" s="10">
        <v>44881</v>
      </c>
      <c r="Z340">
        <v>0.81084490740740733</v>
      </c>
      <c r="AB340">
        <v>1</v>
      </c>
    </row>
    <row r="341" spans="1:62" x14ac:dyDescent="0.35">
      <c r="A341">
        <v>33</v>
      </c>
      <c r="B341">
        <v>9</v>
      </c>
      <c r="C341" t="s">
        <v>148</v>
      </c>
      <c r="D341" t="s">
        <v>27</v>
      </c>
      <c r="G341">
        <v>0.5</v>
      </c>
      <c r="H341">
        <v>0.5</v>
      </c>
      <c r="I341">
        <v>3704</v>
      </c>
      <c r="J341">
        <v>7903</v>
      </c>
      <c r="L341">
        <v>2390</v>
      </c>
      <c r="M341">
        <v>3.2570000000000001</v>
      </c>
      <c r="N341">
        <v>6.9740000000000002</v>
      </c>
      <c r="O341">
        <v>3.7170000000000001</v>
      </c>
      <c r="Q341">
        <v>0.13400000000000001</v>
      </c>
      <c r="R341">
        <v>1</v>
      </c>
      <c r="S341">
        <v>0</v>
      </c>
      <c r="T341">
        <v>0</v>
      </c>
      <c r="V341">
        <v>0</v>
      </c>
      <c r="Y341" s="10">
        <v>44881</v>
      </c>
      <c r="Z341">
        <v>0.82409722222222215</v>
      </c>
      <c r="AB341">
        <v>1</v>
      </c>
      <c r="AD341">
        <v>3.2240467795902719</v>
      </c>
      <c r="AE341">
        <v>7.5338597562581269</v>
      </c>
      <c r="AF341">
        <v>4.309812976667855</v>
      </c>
      <c r="AG341">
        <v>0.2257630244799092</v>
      </c>
    </row>
    <row r="342" spans="1:62" x14ac:dyDescent="0.35">
      <c r="A342">
        <v>34</v>
      </c>
      <c r="B342">
        <v>9</v>
      </c>
      <c r="C342" t="s">
        <v>148</v>
      </c>
      <c r="D342" t="s">
        <v>27</v>
      </c>
      <c r="G342">
        <v>0.5</v>
      </c>
      <c r="H342">
        <v>0.5</v>
      </c>
      <c r="I342">
        <v>4899</v>
      </c>
      <c r="J342">
        <v>8382</v>
      </c>
      <c r="L342">
        <v>2486</v>
      </c>
      <c r="M342">
        <v>4.173</v>
      </c>
      <c r="N342">
        <v>7.38</v>
      </c>
      <c r="O342">
        <v>3.206</v>
      </c>
      <c r="Q342">
        <v>0.14399999999999999</v>
      </c>
      <c r="R342">
        <v>1</v>
      </c>
      <c r="S342">
        <v>0</v>
      </c>
      <c r="T342">
        <v>0</v>
      </c>
      <c r="V342">
        <v>0</v>
      </c>
      <c r="Y342" s="10">
        <v>44881</v>
      </c>
      <c r="Z342">
        <v>0.83127314814814823</v>
      </c>
      <c r="AB342">
        <v>1</v>
      </c>
      <c r="AD342">
        <v>4.2818116107392603</v>
      </c>
      <c r="AE342">
        <v>7.9829961735599033</v>
      </c>
      <c r="AF342">
        <v>3.701184562820643</v>
      </c>
      <c r="AG342">
        <v>0.23533062655296219</v>
      </c>
      <c r="AK342">
        <v>2.0044528401205737</v>
      </c>
      <c r="AQ342">
        <v>5.8387669707720153</v>
      </c>
      <c r="AW342">
        <v>10.460274807025554</v>
      </c>
      <c r="BC342">
        <v>1.0643845993130967</v>
      </c>
      <c r="BG342">
        <v>4.2393239857223977</v>
      </c>
      <c r="BH342">
        <v>7.7565526562772753</v>
      </c>
      <c r="BI342">
        <v>3.5172286705548772</v>
      </c>
      <c r="BJ342">
        <v>0.23408484503303342</v>
      </c>
    </row>
    <row r="343" spans="1:62" x14ac:dyDescent="0.35">
      <c r="A343">
        <v>35</v>
      </c>
      <c r="B343">
        <v>9</v>
      </c>
      <c r="C343" t="s">
        <v>148</v>
      </c>
      <c r="D343" t="s">
        <v>27</v>
      </c>
      <c r="G343">
        <v>0.5</v>
      </c>
      <c r="H343">
        <v>0.5</v>
      </c>
      <c r="I343">
        <v>4803</v>
      </c>
      <c r="J343">
        <v>7899</v>
      </c>
      <c r="L343">
        <v>2461</v>
      </c>
      <c r="M343">
        <v>4.0999999999999996</v>
      </c>
      <c r="N343">
        <v>6.97</v>
      </c>
      <c r="O343">
        <v>2.87</v>
      </c>
      <c r="Q343">
        <v>0.14099999999999999</v>
      </c>
      <c r="R343">
        <v>1</v>
      </c>
      <c r="S343">
        <v>0</v>
      </c>
      <c r="T343">
        <v>0</v>
      </c>
      <c r="V343">
        <v>0</v>
      </c>
      <c r="Y343" s="10">
        <v>44881</v>
      </c>
      <c r="Z343">
        <v>0.83862268518518512</v>
      </c>
      <c r="AB343">
        <v>1</v>
      </c>
      <c r="AD343">
        <v>4.196836360705535</v>
      </c>
      <c r="AE343">
        <v>7.5301091389946464</v>
      </c>
      <c r="AF343">
        <v>3.3332727782891114</v>
      </c>
      <c r="AG343">
        <v>0.23283906351310465</v>
      </c>
    </row>
    <row r="344" spans="1:62" x14ac:dyDescent="0.35">
      <c r="A344">
        <v>36</v>
      </c>
      <c r="B344">
        <v>10</v>
      </c>
      <c r="C344" t="s">
        <v>149</v>
      </c>
      <c r="D344" t="s">
        <v>27</v>
      </c>
      <c r="G344">
        <v>0.5</v>
      </c>
      <c r="H344">
        <v>0.5</v>
      </c>
      <c r="I344">
        <v>5133</v>
      </c>
      <c r="J344">
        <v>8057</v>
      </c>
      <c r="L344">
        <v>2865</v>
      </c>
      <c r="M344">
        <v>4.3529999999999998</v>
      </c>
      <c r="N344">
        <v>7.1040000000000001</v>
      </c>
      <c r="O344">
        <v>2.7509999999999999</v>
      </c>
      <c r="Q344">
        <v>0.184</v>
      </c>
      <c r="R344">
        <v>1</v>
      </c>
      <c r="S344">
        <v>0</v>
      </c>
      <c r="T344">
        <v>0</v>
      </c>
      <c r="V344">
        <v>0</v>
      </c>
      <c r="Y344" s="10">
        <v>44881</v>
      </c>
      <c r="Z344">
        <v>0.8521643518518518</v>
      </c>
      <c r="AB344">
        <v>1</v>
      </c>
      <c r="AD344">
        <v>4.4889387826964686</v>
      </c>
      <c r="AE344">
        <v>7.678258520902121</v>
      </c>
      <c r="AF344">
        <v>3.1893197382056524</v>
      </c>
      <c r="AG344">
        <v>0.27310272223720267</v>
      </c>
    </row>
    <row r="345" spans="1:62" x14ac:dyDescent="0.35">
      <c r="A345">
        <v>37</v>
      </c>
      <c r="B345">
        <v>10</v>
      </c>
      <c r="C345" t="s">
        <v>149</v>
      </c>
      <c r="D345" t="s">
        <v>27</v>
      </c>
      <c r="G345">
        <v>0.5</v>
      </c>
      <c r="H345">
        <v>0.5</v>
      </c>
      <c r="I345">
        <v>5179</v>
      </c>
      <c r="J345">
        <v>8258</v>
      </c>
      <c r="L345">
        <v>2863</v>
      </c>
      <c r="M345">
        <v>4.3879999999999999</v>
      </c>
      <c r="N345">
        <v>7.274</v>
      </c>
      <c r="O345">
        <v>2.8860000000000001</v>
      </c>
      <c r="Q345">
        <v>0.183</v>
      </c>
      <c r="R345">
        <v>1</v>
      </c>
      <c r="S345">
        <v>0</v>
      </c>
      <c r="T345">
        <v>0</v>
      </c>
      <c r="V345">
        <v>0</v>
      </c>
      <c r="Y345" s="10">
        <v>44881</v>
      </c>
      <c r="Z345">
        <v>0.86012731481481486</v>
      </c>
      <c r="AB345">
        <v>1</v>
      </c>
      <c r="AD345">
        <v>4.5296560900042957</v>
      </c>
      <c r="AE345">
        <v>7.8667270383920123</v>
      </c>
      <c r="AF345">
        <v>3.3370709483877166</v>
      </c>
      <c r="AG345">
        <v>0.27290339719401407</v>
      </c>
      <c r="AK345">
        <v>4.7206260265791773</v>
      </c>
      <c r="AQ345">
        <v>3.9254793240765822</v>
      </c>
      <c r="AW345">
        <v>2.8559977567200345</v>
      </c>
      <c r="BC345">
        <v>2.4771006290608968</v>
      </c>
      <c r="BG345">
        <v>4.4252073451711738</v>
      </c>
      <c r="BH345">
        <v>7.715295866378991</v>
      </c>
      <c r="BI345">
        <v>3.2900885212078173</v>
      </c>
      <c r="BJ345">
        <v>0.26956470272060495</v>
      </c>
    </row>
    <row r="346" spans="1:62" x14ac:dyDescent="0.35">
      <c r="A346">
        <v>38</v>
      </c>
      <c r="B346">
        <v>10</v>
      </c>
      <c r="C346" t="s">
        <v>149</v>
      </c>
      <c r="D346" t="s">
        <v>27</v>
      </c>
      <c r="G346">
        <v>0.5</v>
      </c>
      <c r="H346">
        <v>0.5</v>
      </c>
      <c r="I346">
        <v>4943</v>
      </c>
      <c r="J346">
        <v>7935</v>
      </c>
      <c r="L346">
        <v>2796</v>
      </c>
      <c r="M346">
        <v>4.2069999999999999</v>
      </c>
      <c r="N346">
        <v>7.0010000000000003</v>
      </c>
      <c r="O346">
        <v>2.794</v>
      </c>
      <c r="Q346">
        <v>0.17599999999999999</v>
      </c>
      <c r="R346">
        <v>1</v>
      </c>
      <c r="S346">
        <v>0</v>
      </c>
      <c r="T346">
        <v>0</v>
      </c>
      <c r="V346">
        <v>0</v>
      </c>
      <c r="Y346" s="10">
        <v>44881</v>
      </c>
      <c r="Z346">
        <v>0.86756944444444439</v>
      </c>
      <c r="AB346">
        <v>1</v>
      </c>
      <c r="AD346">
        <v>4.3207586003380518</v>
      </c>
      <c r="AE346">
        <v>7.5638646943659698</v>
      </c>
      <c r="AF346">
        <v>3.2431060940279179</v>
      </c>
      <c r="AG346">
        <v>0.26622600824719583</v>
      </c>
    </row>
    <row r="347" spans="1:62" x14ac:dyDescent="0.35">
      <c r="A347">
        <v>39</v>
      </c>
      <c r="B347">
        <v>11</v>
      </c>
      <c r="C347" t="s">
        <v>150</v>
      </c>
      <c r="D347" t="s">
        <v>27</v>
      </c>
      <c r="G347">
        <v>0.5</v>
      </c>
      <c r="H347">
        <v>0.5</v>
      </c>
      <c r="I347">
        <v>4239</v>
      </c>
      <c r="J347">
        <v>7407</v>
      </c>
      <c r="L347">
        <v>5193</v>
      </c>
      <c r="M347">
        <v>3.6669999999999998</v>
      </c>
      <c r="N347">
        <v>6.5529999999999999</v>
      </c>
      <c r="O347">
        <v>2.887</v>
      </c>
      <c r="Q347">
        <v>0.42699999999999999</v>
      </c>
      <c r="R347">
        <v>1</v>
      </c>
      <c r="S347">
        <v>0</v>
      </c>
      <c r="T347">
        <v>0</v>
      </c>
      <c r="V347">
        <v>0</v>
      </c>
      <c r="Y347" s="10">
        <v>44881</v>
      </c>
      <c r="Z347">
        <v>0.88086805555555558</v>
      </c>
      <c r="AB347">
        <v>1</v>
      </c>
      <c r="AD347">
        <v>3.6976067667573922</v>
      </c>
      <c r="AE347">
        <v>7.0687832155865582</v>
      </c>
      <c r="AF347">
        <v>3.371176448829166</v>
      </c>
      <c r="AG347">
        <v>0.50511707250873783</v>
      </c>
    </row>
    <row r="348" spans="1:62" x14ac:dyDescent="0.35">
      <c r="A348">
        <v>40</v>
      </c>
      <c r="B348">
        <v>11</v>
      </c>
      <c r="C348" t="s">
        <v>150</v>
      </c>
      <c r="D348" t="s">
        <v>27</v>
      </c>
      <c r="G348">
        <v>0.5</v>
      </c>
      <c r="H348">
        <v>0.5</v>
      </c>
      <c r="I348">
        <v>4230</v>
      </c>
      <c r="J348">
        <v>7142</v>
      </c>
      <c r="L348">
        <v>5227</v>
      </c>
      <c r="M348">
        <v>3.66</v>
      </c>
      <c r="N348">
        <v>6.3289999999999997</v>
      </c>
      <c r="O348">
        <v>2.669</v>
      </c>
      <c r="Q348">
        <v>0.43099999999999999</v>
      </c>
      <c r="R348">
        <v>1</v>
      </c>
      <c r="S348">
        <v>0</v>
      </c>
      <c r="T348">
        <v>0</v>
      </c>
      <c r="V348">
        <v>0</v>
      </c>
      <c r="Y348" s="10">
        <v>44881</v>
      </c>
      <c r="Z348">
        <v>0.88762731481481483</v>
      </c>
      <c r="AB348">
        <v>1</v>
      </c>
      <c r="AD348">
        <v>3.6896403370667303</v>
      </c>
      <c r="AE348">
        <v>6.820304821880983</v>
      </c>
      <c r="AF348">
        <v>3.1306644848142526</v>
      </c>
      <c r="AG348">
        <v>0.50850559824294417</v>
      </c>
      <c r="AK348">
        <v>14.26428325866218</v>
      </c>
      <c r="AQ348">
        <v>5.5861483171112853</v>
      </c>
      <c r="AW348">
        <v>24.723878710357226</v>
      </c>
      <c r="BC348">
        <v>2.7829985526348464</v>
      </c>
      <c r="BG348">
        <v>3.4440087549379905</v>
      </c>
      <c r="BH348">
        <v>7.0162745738978334</v>
      </c>
      <c r="BI348">
        <v>3.5722658189598429</v>
      </c>
      <c r="BJ348">
        <v>0.51568129979773392</v>
      </c>
    </row>
    <row r="349" spans="1:62" x14ac:dyDescent="0.35">
      <c r="A349">
        <v>41</v>
      </c>
      <c r="B349">
        <v>11</v>
      </c>
      <c r="C349" t="s">
        <v>150</v>
      </c>
      <c r="D349" t="s">
        <v>27</v>
      </c>
      <c r="G349">
        <v>0.5</v>
      </c>
      <c r="H349">
        <v>0.5</v>
      </c>
      <c r="I349">
        <v>3675</v>
      </c>
      <c r="J349">
        <v>7560</v>
      </c>
      <c r="L349">
        <v>5371</v>
      </c>
      <c r="M349">
        <v>3.234</v>
      </c>
      <c r="N349">
        <v>6.6829999999999998</v>
      </c>
      <c r="O349">
        <v>3.4489999999999998</v>
      </c>
      <c r="Q349">
        <v>0.44600000000000001</v>
      </c>
      <c r="R349">
        <v>1</v>
      </c>
      <c r="S349">
        <v>0</v>
      </c>
      <c r="T349">
        <v>0</v>
      </c>
      <c r="V349">
        <v>0</v>
      </c>
      <c r="Y349" s="10">
        <v>44881</v>
      </c>
      <c r="Z349">
        <v>0.89479166666666676</v>
      </c>
      <c r="AB349">
        <v>1</v>
      </c>
      <c r="AD349">
        <v>3.1983771728092507</v>
      </c>
      <c r="AE349">
        <v>7.2122443259146838</v>
      </c>
      <c r="AF349">
        <v>4.0138671531054335</v>
      </c>
      <c r="AG349">
        <v>0.52285700135252366</v>
      </c>
    </row>
    <row r="350" spans="1:62" x14ac:dyDescent="0.35">
      <c r="A350">
        <v>42</v>
      </c>
      <c r="B350">
        <v>12</v>
      </c>
      <c r="C350" t="s">
        <v>151</v>
      </c>
      <c r="D350" t="s">
        <v>27</v>
      </c>
      <c r="G350">
        <v>0.5</v>
      </c>
      <c r="H350">
        <v>0.5</v>
      </c>
      <c r="I350">
        <v>5036</v>
      </c>
      <c r="J350">
        <v>8989</v>
      </c>
      <c r="L350">
        <v>17714</v>
      </c>
      <c r="M350">
        <v>4.2789999999999999</v>
      </c>
      <c r="N350">
        <v>7.8940000000000001</v>
      </c>
      <c r="O350">
        <v>3.6160000000000001</v>
      </c>
      <c r="Q350">
        <v>1.7370000000000001</v>
      </c>
      <c r="R350">
        <v>1</v>
      </c>
      <c r="S350">
        <v>0</v>
      </c>
      <c r="T350">
        <v>0</v>
      </c>
      <c r="V350">
        <v>0</v>
      </c>
      <c r="Y350" s="10">
        <v>44881</v>
      </c>
      <c r="Z350">
        <v>0.90674768518518523</v>
      </c>
      <c r="AB350">
        <v>1</v>
      </c>
      <c r="AD350">
        <v>4.4030783738082242</v>
      </c>
      <c r="AE350">
        <v>8.5521523432930522</v>
      </c>
      <c r="AF350">
        <v>4.149073969484828</v>
      </c>
      <c r="AG350">
        <v>1.7529915053909937</v>
      </c>
    </row>
    <row r="351" spans="1:62" x14ac:dyDescent="0.35">
      <c r="A351">
        <v>43</v>
      </c>
      <c r="B351">
        <v>12</v>
      </c>
      <c r="C351" t="s">
        <v>151</v>
      </c>
      <c r="D351" t="s">
        <v>27</v>
      </c>
      <c r="G351">
        <v>0.5</v>
      </c>
      <c r="H351">
        <v>0.5</v>
      </c>
      <c r="I351">
        <v>5945</v>
      </c>
      <c r="J351">
        <v>9292</v>
      </c>
      <c r="L351">
        <v>18041</v>
      </c>
      <c r="M351">
        <v>4.976</v>
      </c>
      <c r="N351">
        <v>8.1509999999999998</v>
      </c>
      <c r="O351">
        <v>3.1749999999999998</v>
      </c>
      <c r="Q351">
        <v>1.7709999999999999</v>
      </c>
      <c r="R351">
        <v>1</v>
      </c>
      <c r="S351">
        <v>0</v>
      </c>
      <c r="T351">
        <v>0</v>
      </c>
      <c r="V351">
        <v>0</v>
      </c>
      <c r="Y351" s="10">
        <v>44881</v>
      </c>
      <c r="Z351">
        <v>0.91398148148148151</v>
      </c>
      <c r="AB351">
        <v>1</v>
      </c>
      <c r="AD351">
        <v>5.2076877725650697</v>
      </c>
      <c r="AE351">
        <v>8.8362616010016914</v>
      </c>
      <c r="AF351">
        <v>3.6285738284366218</v>
      </c>
      <c r="AG351">
        <v>1.7855811499523306</v>
      </c>
      <c r="AK351">
        <v>8.0815769955194661</v>
      </c>
      <c r="AQ351">
        <v>1.9024006422256596</v>
      </c>
      <c r="AW351">
        <v>14.664924380940985</v>
      </c>
      <c r="BC351">
        <v>0.11169268836848535</v>
      </c>
      <c r="BG351">
        <v>5.0054289743077103</v>
      </c>
      <c r="BH351">
        <v>8.9211193165879337</v>
      </c>
      <c r="BI351">
        <v>3.9156903422802238</v>
      </c>
      <c r="BJ351">
        <v>1.7845845247363876</v>
      </c>
    </row>
    <row r="352" spans="1:62" x14ac:dyDescent="0.35">
      <c r="A352">
        <v>44</v>
      </c>
      <c r="B352">
        <v>12</v>
      </c>
      <c r="C352" t="s">
        <v>151</v>
      </c>
      <c r="D352" t="s">
        <v>27</v>
      </c>
      <c r="G352">
        <v>0.5</v>
      </c>
      <c r="H352">
        <v>0.5</v>
      </c>
      <c r="I352">
        <v>5488</v>
      </c>
      <c r="J352">
        <v>9473</v>
      </c>
      <c r="L352">
        <v>18021</v>
      </c>
      <c r="M352">
        <v>4.625</v>
      </c>
      <c r="N352">
        <v>8.3040000000000003</v>
      </c>
      <c r="O352">
        <v>3.6789999999999998</v>
      </c>
      <c r="Q352">
        <v>1.7689999999999999</v>
      </c>
      <c r="R352">
        <v>1</v>
      </c>
      <c r="S352">
        <v>0</v>
      </c>
      <c r="T352">
        <v>0</v>
      </c>
      <c r="V352">
        <v>0</v>
      </c>
      <c r="Y352" s="10">
        <v>44881</v>
      </c>
      <c r="Z352">
        <v>0.92212962962962963</v>
      </c>
      <c r="AB352">
        <v>1</v>
      </c>
      <c r="AD352">
        <v>4.8031701760503518</v>
      </c>
      <c r="AE352">
        <v>9.0059770321741777</v>
      </c>
      <c r="AF352">
        <v>4.2028068561238259</v>
      </c>
      <c r="AG352">
        <v>1.7835878995204446</v>
      </c>
    </row>
    <row r="353" spans="1:62" x14ac:dyDescent="0.35">
      <c r="A353">
        <v>45</v>
      </c>
      <c r="B353">
        <v>13</v>
      </c>
      <c r="C353" t="s">
        <v>152</v>
      </c>
      <c r="D353" t="s">
        <v>27</v>
      </c>
      <c r="G353">
        <v>0.5</v>
      </c>
      <c r="H353">
        <v>0.5</v>
      </c>
      <c r="I353">
        <v>5231</v>
      </c>
      <c r="J353">
        <v>8830</v>
      </c>
      <c r="L353">
        <v>4050</v>
      </c>
      <c r="M353">
        <v>4.4279999999999999</v>
      </c>
      <c r="N353">
        <v>7.7590000000000003</v>
      </c>
      <c r="O353">
        <v>3.331</v>
      </c>
      <c r="Q353">
        <v>0.308</v>
      </c>
      <c r="R353">
        <v>1</v>
      </c>
      <c r="S353">
        <v>0</v>
      </c>
      <c r="T353">
        <v>0</v>
      </c>
      <c r="V353">
        <v>0</v>
      </c>
      <c r="Y353" s="10">
        <v>44881</v>
      </c>
      <c r="Z353">
        <v>0.93687500000000001</v>
      </c>
      <c r="AB353">
        <v>1</v>
      </c>
      <c r="AD353">
        <v>4.5756843504392304</v>
      </c>
      <c r="AE353">
        <v>8.4030653070697063</v>
      </c>
      <c r="AF353">
        <v>3.8273809566304759</v>
      </c>
      <c r="AG353">
        <v>0.3912028103264506</v>
      </c>
    </row>
    <row r="354" spans="1:62" x14ac:dyDescent="0.35">
      <c r="A354">
        <v>46</v>
      </c>
      <c r="B354">
        <v>13</v>
      </c>
      <c r="C354" t="s">
        <v>152</v>
      </c>
      <c r="D354" t="s">
        <v>27</v>
      </c>
      <c r="G354">
        <v>0.5</v>
      </c>
      <c r="H354">
        <v>0.5</v>
      </c>
      <c r="I354">
        <v>5156</v>
      </c>
      <c r="J354">
        <v>9223</v>
      </c>
      <c r="L354">
        <v>3972</v>
      </c>
      <c r="M354">
        <v>4.3710000000000004</v>
      </c>
      <c r="N354">
        <v>8.0920000000000005</v>
      </c>
      <c r="O354">
        <v>3.722</v>
      </c>
      <c r="Q354">
        <v>0.29899999999999999</v>
      </c>
      <c r="R354">
        <v>1</v>
      </c>
      <c r="S354">
        <v>0</v>
      </c>
      <c r="T354">
        <v>0</v>
      </c>
      <c r="V354">
        <v>0</v>
      </c>
      <c r="Y354" s="10">
        <v>44881</v>
      </c>
      <c r="Z354">
        <v>0.94459490740740737</v>
      </c>
      <c r="AB354">
        <v>1</v>
      </c>
      <c r="AD354">
        <v>4.5092974363503817</v>
      </c>
      <c r="AE354">
        <v>8.7715634532066549</v>
      </c>
      <c r="AF354">
        <v>4.2622660168562732</v>
      </c>
      <c r="AG354">
        <v>0.38342913364209502</v>
      </c>
      <c r="AK354">
        <v>12.050356945190838</v>
      </c>
      <c r="AQ354">
        <v>3.7905216083962112</v>
      </c>
      <c r="AW354">
        <v>4.2752596249877897</v>
      </c>
      <c r="BC354">
        <v>2.5989045219093319E-2</v>
      </c>
      <c r="BG354">
        <v>4.2530439479674262</v>
      </c>
      <c r="BH354">
        <v>8.6084116022452584</v>
      </c>
      <c r="BI354">
        <v>4.3553676542778321</v>
      </c>
      <c r="BJ354">
        <v>0.38347896490289218</v>
      </c>
    </row>
    <row r="355" spans="1:62" x14ac:dyDescent="0.35">
      <c r="A355">
        <v>47</v>
      </c>
      <c r="B355">
        <v>13</v>
      </c>
      <c r="C355" t="s">
        <v>152</v>
      </c>
      <c r="D355" t="s">
        <v>27</v>
      </c>
      <c r="G355">
        <v>0.5</v>
      </c>
      <c r="H355">
        <v>0.5</v>
      </c>
      <c r="I355">
        <v>4577</v>
      </c>
      <c r="J355">
        <v>8875</v>
      </c>
      <c r="L355">
        <v>3973</v>
      </c>
      <c r="M355">
        <v>3.9260000000000002</v>
      </c>
      <c r="N355">
        <v>7.7969999999999997</v>
      </c>
      <c r="O355">
        <v>3.871</v>
      </c>
      <c r="Q355">
        <v>0.3</v>
      </c>
      <c r="R355">
        <v>1</v>
      </c>
      <c r="S355">
        <v>0</v>
      </c>
      <c r="T355">
        <v>0</v>
      </c>
      <c r="V355">
        <v>0</v>
      </c>
      <c r="Y355" s="10">
        <v>44881</v>
      </c>
      <c r="Z355">
        <v>0.95189814814814822</v>
      </c>
      <c r="AB355">
        <v>1</v>
      </c>
      <c r="AD355">
        <v>3.9967904595844703</v>
      </c>
      <c r="AE355">
        <v>8.4452597512838619</v>
      </c>
      <c r="AF355">
        <v>4.4484692916993911</v>
      </c>
      <c r="AG355">
        <v>0.38352879616368935</v>
      </c>
    </row>
    <row r="356" spans="1:62" x14ac:dyDescent="0.35">
      <c r="A356">
        <v>48</v>
      </c>
      <c r="B356">
        <v>14</v>
      </c>
      <c r="C356" t="s">
        <v>153</v>
      </c>
      <c r="D356" t="s">
        <v>27</v>
      </c>
      <c r="G356">
        <v>0.5</v>
      </c>
      <c r="H356">
        <v>0.5</v>
      </c>
      <c r="I356">
        <v>6803</v>
      </c>
      <c r="J356">
        <v>9105</v>
      </c>
      <c r="L356">
        <v>14003</v>
      </c>
      <c r="M356">
        <v>5.6340000000000003</v>
      </c>
      <c r="N356">
        <v>7.992</v>
      </c>
      <c r="O356">
        <v>2.3580000000000001</v>
      </c>
      <c r="Q356">
        <v>1.349</v>
      </c>
      <c r="R356">
        <v>1</v>
      </c>
      <c r="S356">
        <v>0</v>
      </c>
      <c r="T356">
        <v>0</v>
      </c>
      <c r="V356">
        <v>0</v>
      </c>
      <c r="Y356" s="10">
        <v>44881</v>
      </c>
      <c r="Z356">
        <v>0.96583333333333332</v>
      </c>
      <c r="AB356">
        <v>1</v>
      </c>
      <c r="AD356">
        <v>5.9671540697414986</v>
      </c>
      <c r="AE356">
        <v>8.6609202439339832</v>
      </c>
      <c r="AF356">
        <v>2.6937661741924845</v>
      </c>
      <c r="AG356">
        <v>1.383143887754539</v>
      </c>
    </row>
    <row r="357" spans="1:62" x14ac:dyDescent="0.35">
      <c r="A357">
        <v>49</v>
      </c>
      <c r="B357">
        <v>14</v>
      </c>
      <c r="C357" t="s">
        <v>153</v>
      </c>
      <c r="D357" t="s">
        <v>27</v>
      </c>
      <c r="G357">
        <v>0.5</v>
      </c>
      <c r="H357">
        <v>0.5</v>
      </c>
      <c r="I357">
        <v>6723</v>
      </c>
      <c r="J357">
        <v>9359</v>
      </c>
      <c r="L357">
        <v>14376</v>
      </c>
      <c r="M357">
        <v>5.5730000000000004</v>
      </c>
      <c r="N357">
        <v>8.2070000000000007</v>
      </c>
      <c r="O357">
        <v>2.6339999999999999</v>
      </c>
      <c r="Q357">
        <v>1.3879999999999999</v>
      </c>
      <c r="R357">
        <v>1</v>
      </c>
      <c r="S357">
        <v>0</v>
      </c>
      <c r="T357">
        <v>0</v>
      </c>
      <c r="V357">
        <v>0</v>
      </c>
      <c r="Y357" s="10">
        <v>44881</v>
      </c>
      <c r="Z357">
        <v>0.97277777777777785</v>
      </c>
      <c r="AB357">
        <v>1</v>
      </c>
      <c r="AD357">
        <v>5.8963413613800606</v>
      </c>
      <c r="AE357">
        <v>8.8990844401649873</v>
      </c>
      <c r="AF357">
        <v>3.0027430787849267</v>
      </c>
      <c r="AG357">
        <v>1.4203180083092135</v>
      </c>
      <c r="AK357">
        <v>8.5365225408166836</v>
      </c>
      <c r="AQ357">
        <v>0.38909300719165918</v>
      </c>
      <c r="AW357">
        <v>17.811243090606503</v>
      </c>
      <c r="BC357">
        <v>0.70620604493969574</v>
      </c>
      <c r="BG357">
        <v>6.1592335411719006</v>
      </c>
      <c r="BH357">
        <v>8.9164310450085846</v>
      </c>
      <c r="BI357">
        <v>2.7571975038366836</v>
      </c>
      <c r="BJ357">
        <v>1.4253509656497259</v>
      </c>
    </row>
    <row r="358" spans="1:62" x14ac:dyDescent="0.35">
      <c r="A358">
        <v>50</v>
      </c>
      <c r="B358">
        <v>14</v>
      </c>
      <c r="C358" t="s">
        <v>153</v>
      </c>
      <c r="D358" t="s">
        <v>27</v>
      </c>
      <c r="G358">
        <v>0.5</v>
      </c>
      <c r="H358">
        <v>0.5</v>
      </c>
      <c r="I358">
        <v>7317</v>
      </c>
      <c r="J358">
        <v>9396</v>
      </c>
      <c r="L358">
        <v>14477</v>
      </c>
      <c r="M358">
        <v>6.0289999999999999</v>
      </c>
      <c r="N358">
        <v>8.2390000000000008</v>
      </c>
      <c r="O358">
        <v>2.21</v>
      </c>
      <c r="Q358">
        <v>1.3979999999999999</v>
      </c>
      <c r="R358">
        <v>1</v>
      </c>
      <c r="S358">
        <v>0</v>
      </c>
      <c r="T358">
        <v>0</v>
      </c>
      <c r="V358">
        <v>0</v>
      </c>
      <c r="Y358" s="10">
        <v>44881</v>
      </c>
      <c r="Z358">
        <v>0.98174768518518529</v>
      </c>
      <c r="AB358">
        <v>1</v>
      </c>
      <c r="AD358">
        <v>6.4221257209637415</v>
      </c>
      <c r="AE358">
        <v>8.9337776498521819</v>
      </c>
      <c r="AF358">
        <v>2.5116519288884405</v>
      </c>
      <c r="AG358">
        <v>1.4303839229902382</v>
      </c>
    </row>
    <row r="359" spans="1:62" x14ac:dyDescent="0.35">
      <c r="A359">
        <v>51</v>
      </c>
      <c r="B359">
        <v>15</v>
      </c>
      <c r="C359" t="s">
        <v>154</v>
      </c>
      <c r="D359" t="s">
        <v>27</v>
      </c>
      <c r="G359">
        <v>0.5</v>
      </c>
      <c r="H359">
        <v>0.5</v>
      </c>
      <c r="I359">
        <v>6555</v>
      </c>
      <c r="J359">
        <v>9184</v>
      </c>
      <c r="L359">
        <v>8343</v>
      </c>
      <c r="M359">
        <v>5.444</v>
      </c>
      <c r="N359">
        <v>8.0589999999999993</v>
      </c>
      <c r="O359">
        <v>2.6160000000000001</v>
      </c>
      <c r="Q359">
        <v>0.75700000000000001</v>
      </c>
      <c r="R359">
        <v>1</v>
      </c>
      <c r="S359">
        <v>0</v>
      </c>
      <c r="T359">
        <v>0</v>
      </c>
      <c r="V359">
        <v>0</v>
      </c>
      <c r="Y359" s="10">
        <v>44881</v>
      </c>
      <c r="Z359">
        <v>0.9955208333333333</v>
      </c>
      <c r="AB359">
        <v>1</v>
      </c>
      <c r="AD359">
        <v>5.7476346738210395</v>
      </c>
      <c r="AE359">
        <v>8.7349949348877196</v>
      </c>
      <c r="AF359">
        <v>2.9873602610666801</v>
      </c>
      <c r="AG359">
        <v>0.81905401553078927</v>
      </c>
    </row>
    <row r="360" spans="1:62" x14ac:dyDescent="0.35">
      <c r="A360">
        <v>52</v>
      </c>
      <c r="B360">
        <v>15</v>
      </c>
      <c r="C360" t="s">
        <v>154</v>
      </c>
      <c r="D360" t="s">
        <v>27</v>
      </c>
      <c r="G360">
        <v>0.5</v>
      </c>
      <c r="H360">
        <v>0.5</v>
      </c>
      <c r="I360">
        <v>6736</v>
      </c>
      <c r="J360">
        <v>8578</v>
      </c>
      <c r="L360">
        <v>8443</v>
      </c>
      <c r="M360">
        <v>5.5830000000000002</v>
      </c>
      <c r="N360">
        <v>7.5460000000000003</v>
      </c>
      <c r="O360">
        <v>1.9630000000000001</v>
      </c>
      <c r="Q360">
        <v>0.76700000000000002</v>
      </c>
      <c r="R360">
        <v>1</v>
      </c>
      <c r="S360">
        <v>0</v>
      </c>
      <c r="T360">
        <v>0</v>
      </c>
      <c r="V360">
        <v>0</v>
      </c>
      <c r="Y360" s="10">
        <v>44882</v>
      </c>
      <c r="Z360">
        <v>2.5578703703703705E-3</v>
      </c>
      <c r="AB360">
        <v>1</v>
      </c>
      <c r="AD360">
        <v>5.907848426488794</v>
      </c>
      <c r="AE360">
        <v>8.1667764194704411</v>
      </c>
      <c r="AF360">
        <v>2.258927992981647</v>
      </c>
      <c r="AG360">
        <v>0.82902026769021953</v>
      </c>
      <c r="AK360">
        <v>1.175524331184522</v>
      </c>
      <c r="AQ360">
        <v>1.027085690192139</v>
      </c>
      <c r="AW360">
        <v>0.63990285681587278</v>
      </c>
      <c r="BC360">
        <v>0.61123411932441585</v>
      </c>
      <c r="BG360">
        <v>5.8733272311625928</v>
      </c>
      <c r="BH360">
        <v>8.1250508024142221</v>
      </c>
      <c r="BI360">
        <v>2.2517235712516293</v>
      </c>
      <c r="BJ360">
        <v>0.83156166199087422</v>
      </c>
    </row>
    <row r="361" spans="1:62" x14ac:dyDescent="0.35">
      <c r="A361">
        <v>53</v>
      </c>
      <c r="B361">
        <v>15</v>
      </c>
      <c r="C361" t="s">
        <v>154</v>
      </c>
      <c r="D361" t="s">
        <v>27</v>
      </c>
      <c r="G361">
        <v>0.5</v>
      </c>
      <c r="H361">
        <v>0.5</v>
      </c>
      <c r="I361">
        <v>6658</v>
      </c>
      <c r="J361">
        <v>8489</v>
      </c>
      <c r="L361">
        <v>8494</v>
      </c>
      <c r="M361">
        <v>5.5229999999999997</v>
      </c>
      <c r="N361">
        <v>7.47</v>
      </c>
      <c r="O361">
        <v>1.9470000000000001</v>
      </c>
      <c r="Q361">
        <v>0.77200000000000002</v>
      </c>
      <c r="R361">
        <v>1</v>
      </c>
      <c r="S361">
        <v>0</v>
      </c>
      <c r="T361">
        <v>0</v>
      </c>
      <c r="V361">
        <v>0</v>
      </c>
      <c r="Y361" s="10">
        <v>44882</v>
      </c>
      <c r="Z361">
        <v>9.9189814814814817E-3</v>
      </c>
      <c r="AB361">
        <v>1</v>
      </c>
      <c r="AD361">
        <v>5.8388060358363916</v>
      </c>
      <c r="AE361">
        <v>8.083325185358003</v>
      </c>
      <c r="AF361">
        <v>2.2445191495216115</v>
      </c>
      <c r="AG361">
        <v>0.83410305629152892</v>
      </c>
    </row>
    <row r="362" spans="1:62" x14ac:dyDescent="0.35">
      <c r="A362">
        <v>54</v>
      </c>
      <c r="B362">
        <v>16</v>
      </c>
      <c r="C362" t="s">
        <v>155</v>
      </c>
      <c r="D362" t="s">
        <v>27</v>
      </c>
      <c r="G362">
        <v>0.5</v>
      </c>
      <c r="H362">
        <v>0.5</v>
      </c>
      <c r="I362">
        <v>9535</v>
      </c>
      <c r="J362">
        <v>12868</v>
      </c>
      <c r="L362">
        <v>2342</v>
      </c>
      <c r="M362">
        <v>7.73</v>
      </c>
      <c r="N362">
        <v>11.18</v>
      </c>
      <c r="O362">
        <v>3.45</v>
      </c>
      <c r="Q362">
        <v>0.129</v>
      </c>
      <c r="R362">
        <v>1</v>
      </c>
      <c r="S362">
        <v>0</v>
      </c>
      <c r="T362">
        <v>0</v>
      </c>
      <c r="V362">
        <v>0</v>
      </c>
      <c r="Y362" s="10">
        <v>44882</v>
      </c>
      <c r="Z362">
        <v>2.3298611111111107E-2</v>
      </c>
      <c r="AB362">
        <v>1</v>
      </c>
      <c r="AD362">
        <v>8.3854080602846253</v>
      </c>
      <c r="AE362">
        <v>12.189313434553158</v>
      </c>
      <c r="AF362">
        <v>3.8039053742685329</v>
      </c>
      <c r="AG362">
        <v>0.22097922344338269</v>
      </c>
    </row>
    <row r="363" spans="1:62" x14ac:dyDescent="0.35">
      <c r="A363">
        <v>55</v>
      </c>
      <c r="B363">
        <v>16</v>
      </c>
      <c r="C363" t="s">
        <v>155</v>
      </c>
      <c r="D363" t="s">
        <v>27</v>
      </c>
      <c r="G363">
        <v>0.5</v>
      </c>
      <c r="H363">
        <v>0.5</v>
      </c>
      <c r="I363">
        <v>11291</v>
      </c>
      <c r="J363">
        <v>12835</v>
      </c>
      <c r="L363">
        <v>2336</v>
      </c>
      <c r="M363">
        <v>9.077</v>
      </c>
      <c r="N363">
        <v>11.151999999999999</v>
      </c>
      <c r="O363">
        <v>2.0750000000000002</v>
      </c>
      <c r="Q363">
        <v>0.128</v>
      </c>
      <c r="R363">
        <v>1</v>
      </c>
      <c r="S363">
        <v>0</v>
      </c>
      <c r="T363">
        <v>0</v>
      </c>
      <c r="V363">
        <v>0</v>
      </c>
      <c r="Y363" s="10">
        <v>44882</v>
      </c>
      <c r="Z363">
        <v>3.0694444444444444E-2</v>
      </c>
      <c r="AB363">
        <v>1</v>
      </c>
      <c r="AD363">
        <v>9.9397470088182018</v>
      </c>
      <c r="AE363">
        <v>12.158370842129445</v>
      </c>
      <c r="AF363">
        <v>2.2186238333112431</v>
      </c>
      <c r="AG363">
        <v>0.22038124831381689</v>
      </c>
      <c r="AK363">
        <v>0.70104839151918485</v>
      </c>
      <c r="AQ363">
        <v>0.40957336735435385</v>
      </c>
      <c r="AW363">
        <v>5.5411594943200582</v>
      </c>
      <c r="BC363">
        <v>9.0486475513495715E-2</v>
      </c>
      <c r="BG363">
        <v>9.9747107835716626</v>
      </c>
      <c r="BH363">
        <v>12.133523002758889</v>
      </c>
      <c r="BI363">
        <v>2.1588122191872259</v>
      </c>
      <c r="BJ363">
        <v>0.22028158579222257</v>
      </c>
    </row>
    <row r="364" spans="1:62" x14ac:dyDescent="0.35">
      <c r="A364">
        <v>56</v>
      </c>
      <c r="B364">
        <v>16</v>
      </c>
      <c r="C364" t="s">
        <v>155</v>
      </c>
      <c r="D364" t="s">
        <v>27</v>
      </c>
      <c r="G364">
        <v>0.5</v>
      </c>
      <c r="H364">
        <v>0.5</v>
      </c>
      <c r="I364">
        <v>11370</v>
      </c>
      <c r="J364">
        <v>12782</v>
      </c>
      <c r="L364">
        <v>2334</v>
      </c>
      <c r="M364">
        <v>9.1370000000000005</v>
      </c>
      <c r="N364">
        <v>11.106999999999999</v>
      </c>
      <c r="O364">
        <v>1.97</v>
      </c>
      <c r="Q364">
        <v>0.128</v>
      </c>
      <c r="R364">
        <v>1</v>
      </c>
      <c r="S364">
        <v>0</v>
      </c>
      <c r="T364">
        <v>0</v>
      </c>
      <c r="V364">
        <v>0</v>
      </c>
      <c r="Y364" s="10">
        <v>44882</v>
      </c>
      <c r="Z364">
        <v>3.8622685185185184E-2</v>
      </c>
      <c r="AB364">
        <v>1</v>
      </c>
      <c r="AD364">
        <v>10.009674558325122</v>
      </c>
      <c r="AE364">
        <v>12.10867516338833</v>
      </c>
      <c r="AF364">
        <v>2.0990006050632086</v>
      </c>
      <c r="AG364">
        <v>0.22018192327062827</v>
      </c>
    </row>
    <row r="365" spans="1:62" x14ac:dyDescent="0.35">
      <c r="A365">
        <v>57</v>
      </c>
      <c r="B365">
        <v>17</v>
      </c>
      <c r="C365" t="s">
        <v>156</v>
      </c>
      <c r="D365" t="s">
        <v>27</v>
      </c>
      <c r="G365">
        <v>0.5</v>
      </c>
      <c r="H365">
        <v>0.5</v>
      </c>
      <c r="I365">
        <v>8551</v>
      </c>
      <c r="J365">
        <v>9908</v>
      </c>
      <c r="L365">
        <v>15097</v>
      </c>
      <c r="M365">
        <v>6.9749999999999996</v>
      </c>
      <c r="N365">
        <v>8.6720000000000006</v>
      </c>
      <c r="O365">
        <v>1.6970000000000001</v>
      </c>
      <c r="Q365">
        <v>1.4630000000000001</v>
      </c>
      <c r="R365">
        <v>1</v>
      </c>
      <c r="S365">
        <v>0</v>
      </c>
      <c r="T365">
        <v>0</v>
      </c>
      <c r="V365">
        <v>0</v>
      </c>
      <c r="Y365" s="10">
        <v>44882</v>
      </c>
      <c r="Z365">
        <v>5.3090277777777778E-2</v>
      </c>
      <c r="AB365">
        <v>1</v>
      </c>
      <c r="AD365">
        <v>7.5144117474389311</v>
      </c>
      <c r="AE365">
        <v>9.4138566595776698</v>
      </c>
      <c r="AF365">
        <v>1.8994449121387387</v>
      </c>
      <c r="AG365">
        <v>1.4921746863787053</v>
      </c>
    </row>
    <row r="366" spans="1:62" x14ac:dyDescent="0.35">
      <c r="A366">
        <v>58</v>
      </c>
      <c r="B366">
        <v>17</v>
      </c>
      <c r="C366" t="s">
        <v>156</v>
      </c>
      <c r="D366" t="s">
        <v>27</v>
      </c>
      <c r="G366">
        <v>0.5</v>
      </c>
      <c r="H366">
        <v>0.5</v>
      </c>
      <c r="I366">
        <v>8082</v>
      </c>
      <c r="J366">
        <v>10199</v>
      </c>
      <c r="L366">
        <v>15274</v>
      </c>
      <c r="M366">
        <v>6.6150000000000002</v>
      </c>
      <c r="N366">
        <v>8.9190000000000005</v>
      </c>
      <c r="O366">
        <v>2.3039999999999998</v>
      </c>
      <c r="Q366">
        <v>1.4810000000000001</v>
      </c>
      <c r="R366">
        <v>1</v>
      </c>
      <c r="S366">
        <v>0</v>
      </c>
      <c r="T366">
        <v>0</v>
      </c>
      <c r="V366">
        <v>0</v>
      </c>
      <c r="Y366" s="10">
        <v>44882</v>
      </c>
      <c r="Z366">
        <v>6.1863425925925926E-2</v>
      </c>
      <c r="AB366">
        <v>1</v>
      </c>
      <c r="AD366">
        <v>7.0992722446699981</v>
      </c>
      <c r="AE366">
        <v>9.6867140654958686</v>
      </c>
      <c r="AF366">
        <v>2.5874418208258705</v>
      </c>
      <c r="AG366">
        <v>1.5098149527008968</v>
      </c>
      <c r="AK366">
        <v>1.2925349204631407</v>
      </c>
      <c r="AQ366">
        <v>3.5264701170870132</v>
      </c>
      <c r="AW366">
        <v>9.9184705032964313</v>
      </c>
      <c r="BC366">
        <v>1.9479320305828016</v>
      </c>
      <c r="BG366">
        <v>7.0536865636623221</v>
      </c>
      <c r="BH366">
        <v>9.5188739429551212</v>
      </c>
      <c r="BI366">
        <v>2.4651873792927992</v>
      </c>
      <c r="BJ366">
        <v>1.5246646684184477</v>
      </c>
    </row>
    <row r="367" spans="1:62" x14ac:dyDescent="0.35">
      <c r="A367">
        <v>59</v>
      </c>
      <c r="B367">
        <v>17</v>
      </c>
      <c r="C367" t="s">
        <v>156</v>
      </c>
      <c r="D367" t="s">
        <v>27</v>
      </c>
      <c r="G367">
        <v>0.5</v>
      </c>
      <c r="H367">
        <v>0.5</v>
      </c>
      <c r="I367">
        <v>7979</v>
      </c>
      <c r="J367">
        <v>9841</v>
      </c>
      <c r="L367">
        <v>15572</v>
      </c>
      <c r="M367">
        <v>6.5359999999999996</v>
      </c>
      <c r="N367">
        <v>8.6150000000000002</v>
      </c>
      <c r="O367">
        <v>2.0790000000000002</v>
      </c>
      <c r="Q367">
        <v>1.5129999999999999</v>
      </c>
      <c r="R367">
        <v>1</v>
      </c>
      <c r="S367">
        <v>0</v>
      </c>
      <c r="T367">
        <v>0</v>
      </c>
      <c r="V367">
        <v>0</v>
      </c>
      <c r="Y367" s="10">
        <v>44882</v>
      </c>
      <c r="Z367">
        <v>6.9710648148148147E-2</v>
      </c>
      <c r="AB367">
        <v>1</v>
      </c>
      <c r="AD367">
        <v>7.008100882654646</v>
      </c>
      <c r="AE367">
        <v>9.3510338204143739</v>
      </c>
      <c r="AF367">
        <v>2.3429329377597279</v>
      </c>
      <c r="AG367">
        <v>1.5395143841359988</v>
      </c>
    </row>
    <row r="368" spans="1:62" x14ac:dyDescent="0.35">
      <c r="A368">
        <v>60</v>
      </c>
      <c r="B368">
        <v>18</v>
      </c>
      <c r="C368" t="s">
        <v>157</v>
      </c>
      <c r="D368" t="s">
        <v>27</v>
      </c>
      <c r="G368">
        <v>0.5</v>
      </c>
      <c r="H368">
        <v>0.5</v>
      </c>
      <c r="I368">
        <v>3934</v>
      </c>
      <c r="J368">
        <v>6919</v>
      </c>
      <c r="L368">
        <v>3275</v>
      </c>
      <c r="M368">
        <v>3.4329999999999998</v>
      </c>
      <c r="N368">
        <v>6.14</v>
      </c>
      <c r="O368">
        <v>2.7069999999999999</v>
      </c>
      <c r="Q368">
        <v>0.22700000000000001</v>
      </c>
      <c r="R368">
        <v>1</v>
      </c>
      <c r="S368">
        <v>0</v>
      </c>
      <c r="T368">
        <v>0</v>
      </c>
      <c r="V368">
        <v>0</v>
      </c>
      <c r="Y368" s="10">
        <v>44882</v>
      </c>
      <c r="Z368">
        <v>8.3333333333333329E-2</v>
      </c>
      <c r="AB368">
        <v>1</v>
      </c>
      <c r="AD368">
        <v>3.4276333161294081</v>
      </c>
      <c r="AE368">
        <v>6.6112079094419514</v>
      </c>
      <c r="AF368">
        <v>3.1835745933125432</v>
      </c>
      <c r="AG368">
        <v>0.31396435609086648</v>
      </c>
    </row>
    <row r="369" spans="1:62" x14ac:dyDescent="0.35">
      <c r="A369">
        <v>61</v>
      </c>
      <c r="B369">
        <v>18</v>
      </c>
      <c r="C369" t="s">
        <v>157</v>
      </c>
      <c r="D369" t="s">
        <v>27</v>
      </c>
      <c r="G369">
        <v>0.5</v>
      </c>
      <c r="H369">
        <v>0.5</v>
      </c>
      <c r="I369">
        <v>3347</v>
      </c>
      <c r="J369">
        <v>6511</v>
      </c>
      <c r="L369">
        <v>3388</v>
      </c>
      <c r="M369">
        <v>2.9830000000000001</v>
      </c>
      <c r="N369">
        <v>5.7949999999999999</v>
      </c>
      <c r="O369">
        <v>2.8119999999999998</v>
      </c>
      <c r="Q369">
        <v>0.23799999999999999</v>
      </c>
      <c r="R369">
        <v>1</v>
      </c>
      <c r="S369">
        <v>0</v>
      </c>
      <c r="T369">
        <v>0</v>
      </c>
      <c r="V369">
        <v>0</v>
      </c>
      <c r="Y369" s="10">
        <v>44882</v>
      </c>
      <c r="Z369">
        <v>9.0115740740740746E-2</v>
      </c>
      <c r="AB369">
        <v>1</v>
      </c>
      <c r="AD369">
        <v>2.9080450685273522</v>
      </c>
      <c r="AE369">
        <v>6.2286449485669522</v>
      </c>
      <c r="AF369">
        <v>3.3205998800395999</v>
      </c>
      <c r="AG369">
        <v>0.32522622103102267</v>
      </c>
      <c r="AK369">
        <v>5.9937931628687444</v>
      </c>
      <c r="AQ369">
        <v>5.8455649806495797</v>
      </c>
      <c r="AW369">
        <v>5.7155666581514915</v>
      </c>
      <c r="BC369">
        <v>0.36840609966352122</v>
      </c>
      <c r="BG369">
        <v>2.9978886922609274</v>
      </c>
      <c r="BH369">
        <v>6.4161758117409722</v>
      </c>
      <c r="BI369">
        <v>3.4182871194800439</v>
      </c>
      <c r="BJ369">
        <v>0.32462824590145684</v>
      </c>
    </row>
    <row r="370" spans="1:62" x14ac:dyDescent="0.35">
      <c r="A370">
        <v>62</v>
      </c>
      <c r="B370">
        <v>18</v>
      </c>
      <c r="C370" t="s">
        <v>157</v>
      </c>
      <c r="D370" t="s">
        <v>27</v>
      </c>
      <c r="G370">
        <v>0.5</v>
      </c>
      <c r="H370">
        <v>0.5</v>
      </c>
      <c r="I370">
        <v>3550</v>
      </c>
      <c r="J370">
        <v>6911</v>
      </c>
      <c r="L370">
        <v>3376</v>
      </c>
      <c r="M370">
        <v>3.1389999999999998</v>
      </c>
      <c r="N370">
        <v>6.133</v>
      </c>
      <c r="O370">
        <v>2.9950000000000001</v>
      </c>
      <c r="Q370">
        <v>0.23699999999999999</v>
      </c>
      <c r="R370">
        <v>1</v>
      </c>
      <c r="S370">
        <v>0</v>
      </c>
      <c r="T370">
        <v>0</v>
      </c>
      <c r="V370">
        <v>0</v>
      </c>
      <c r="Y370" s="10">
        <v>44882</v>
      </c>
      <c r="Z370">
        <v>9.8472222222222225E-2</v>
      </c>
      <c r="AB370">
        <v>1</v>
      </c>
      <c r="AD370">
        <v>3.0877323159945029</v>
      </c>
      <c r="AE370">
        <v>6.6037066749149913</v>
      </c>
      <c r="AF370">
        <v>3.5159743589204884</v>
      </c>
      <c r="AG370">
        <v>0.324030270771891</v>
      </c>
    </row>
    <row r="371" spans="1:62" x14ac:dyDescent="0.35">
      <c r="A371">
        <v>63</v>
      </c>
      <c r="B371">
        <v>19</v>
      </c>
      <c r="C371" t="s">
        <v>62</v>
      </c>
      <c r="D371" t="s">
        <v>27</v>
      </c>
      <c r="G371">
        <v>0.5</v>
      </c>
      <c r="H371">
        <v>0.5</v>
      </c>
      <c r="I371">
        <v>6860</v>
      </c>
      <c r="J371">
        <v>14327</v>
      </c>
      <c r="L371">
        <v>7186</v>
      </c>
      <c r="M371">
        <v>5.6779999999999999</v>
      </c>
      <c r="N371">
        <v>12.416</v>
      </c>
      <c r="O371">
        <v>6.7380000000000004</v>
      </c>
      <c r="Q371">
        <v>0.63600000000000001</v>
      </c>
      <c r="R371">
        <v>1</v>
      </c>
      <c r="S371">
        <v>0</v>
      </c>
      <c r="T371">
        <v>0</v>
      </c>
      <c r="V371">
        <v>0</v>
      </c>
      <c r="Y371" s="10">
        <v>44882</v>
      </c>
      <c r="Z371">
        <v>0.11194444444444444</v>
      </c>
      <c r="AB371">
        <v>1</v>
      </c>
      <c r="AD371">
        <v>6.0176081244490236</v>
      </c>
      <c r="AE371">
        <v>13.55735108140763</v>
      </c>
      <c r="AF371">
        <v>7.5397429569586061</v>
      </c>
      <c r="AG371">
        <v>0.70374447804618179</v>
      </c>
    </row>
    <row r="372" spans="1:62" x14ac:dyDescent="0.35">
      <c r="A372">
        <v>64</v>
      </c>
      <c r="B372">
        <v>19</v>
      </c>
      <c r="C372" t="s">
        <v>62</v>
      </c>
      <c r="D372" t="s">
        <v>27</v>
      </c>
      <c r="G372">
        <v>0.5</v>
      </c>
      <c r="H372">
        <v>0.5</v>
      </c>
      <c r="I372">
        <v>8205</v>
      </c>
      <c r="J372">
        <v>14921</v>
      </c>
      <c r="L372">
        <v>7209</v>
      </c>
      <c r="M372">
        <v>6.7089999999999996</v>
      </c>
      <c r="N372">
        <v>12.919</v>
      </c>
      <c r="O372">
        <v>6.21</v>
      </c>
      <c r="Q372">
        <v>0.63800000000000001</v>
      </c>
      <c r="R372">
        <v>1</v>
      </c>
      <c r="S372">
        <v>0</v>
      </c>
      <c r="T372">
        <v>0</v>
      </c>
      <c r="V372">
        <v>0</v>
      </c>
      <c r="Y372" s="10">
        <v>44882</v>
      </c>
      <c r="Z372">
        <v>0.12083333333333333</v>
      </c>
      <c r="AB372">
        <v>1</v>
      </c>
      <c r="AD372">
        <v>7.2081467837757094</v>
      </c>
      <c r="AE372">
        <v>14.114317745034466</v>
      </c>
      <c r="AF372">
        <v>6.9061709612587565</v>
      </c>
      <c r="AG372">
        <v>0.70603671604285079</v>
      </c>
      <c r="AK372">
        <v>0.30747142309055364</v>
      </c>
      <c r="AM372">
        <v>100.29373636032196</v>
      </c>
      <c r="AQ372">
        <v>2.6930958987859128</v>
      </c>
      <c r="AS372">
        <v>90.728606025865574</v>
      </c>
      <c r="AW372">
        <v>5.2444018989548917</v>
      </c>
      <c r="AY372">
        <v>81.163475691409204</v>
      </c>
      <c r="BC372">
        <v>1.1368779972670064</v>
      </c>
      <c r="BE372">
        <v>110.99491356601153</v>
      </c>
      <c r="BG372">
        <v>7.1970822980942355</v>
      </c>
      <c r="BH372">
        <v>13.926786881860448</v>
      </c>
      <c r="BI372">
        <v>6.7297045837662122</v>
      </c>
      <c r="BJ372">
        <v>0.71007304816742001</v>
      </c>
    </row>
    <row r="373" spans="1:62" x14ac:dyDescent="0.35">
      <c r="A373">
        <v>65</v>
      </c>
      <c r="B373">
        <v>19</v>
      </c>
      <c r="C373" t="s">
        <v>62</v>
      </c>
      <c r="D373" t="s">
        <v>27</v>
      </c>
      <c r="G373">
        <v>0.5</v>
      </c>
      <c r="H373">
        <v>0.5</v>
      </c>
      <c r="I373">
        <v>8180</v>
      </c>
      <c r="J373">
        <v>14521</v>
      </c>
      <c r="L373">
        <v>7290</v>
      </c>
      <c r="M373">
        <v>6.69</v>
      </c>
      <c r="N373">
        <v>12.581</v>
      </c>
      <c r="O373">
        <v>5.891</v>
      </c>
      <c r="Q373">
        <v>0.64600000000000002</v>
      </c>
      <c r="R373">
        <v>1</v>
      </c>
      <c r="S373">
        <v>0</v>
      </c>
      <c r="T373">
        <v>0</v>
      </c>
      <c r="V373">
        <v>0</v>
      </c>
      <c r="Y373" s="10">
        <v>44882</v>
      </c>
      <c r="Z373">
        <v>0.12872685185185184</v>
      </c>
      <c r="AB373">
        <v>1</v>
      </c>
      <c r="AD373">
        <v>7.1860178124127607</v>
      </c>
      <c r="AE373">
        <v>13.739256018686428</v>
      </c>
      <c r="AF373">
        <v>6.5532382062736669</v>
      </c>
      <c r="AG373">
        <v>0.71410938029198934</v>
      </c>
    </row>
    <row r="374" spans="1:62" x14ac:dyDescent="0.35">
      <c r="A374">
        <v>66</v>
      </c>
      <c r="B374">
        <v>20</v>
      </c>
      <c r="C374" t="s">
        <v>63</v>
      </c>
      <c r="D374" t="s">
        <v>27</v>
      </c>
      <c r="G374">
        <v>0.5</v>
      </c>
      <c r="H374">
        <v>0.5</v>
      </c>
      <c r="I374">
        <v>4000</v>
      </c>
      <c r="J374">
        <v>7030</v>
      </c>
      <c r="L374">
        <v>3052</v>
      </c>
      <c r="M374">
        <v>3.484</v>
      </c>
      <c r="N374">
        <v>6.234</v>
      </c>
      <c r="O374">
        <v>2.75</v>
      </c>
      <c r="Q374">
        <v>0.20300000000000001</v>
      </c>
      <c r="R374">
        <v>1</v>
      </c>
      <c r="S374">
        <v>0</v>
      </c>
      <c r="T374">
        <v>0</v>
      </c>
      <c r="V374">
        <v>0</v>
      </c>
      <c r="Y374" s="10">
        <v>44882</v>
      </c>
      <c r="Z374">
        <v>0.14179398148148148</v>
      </c>
      <c r="AB374">
        <v>1</v>
      </c>
      <c r="AD374">
        <v>3.4860538005275949</v>
      </c>
      <c r="AE374">
        <v>6.7152875385035324</v>
      </c>
      <c r="AF374">
        <v>3.2292337379759375</v>
      </c>
      <c r="AG374">
        <v>0.29173961377533714</v>
      </c>
    </row>
    <row r="375" spans="1:62" x14ac:dyDescent="0.35">
      <c r="A375">
        <v>67</v>
      </c>
      <c r="B375">
        <v>20</v>
      </c>
      <c r="C375" t="s">
        <v>63</v>
      </c>
      <c r="D375" t="s">
        <v>27</v>
      </c>
      <c r="G375">
        <v>0.5</v>
      </c>
      <c r="H375">
        <v>0.5</v>
      </c>
      <c r="I375">
        <v>3022</v>
      </c>
      <c r="J375">
        <v>7039</v>
      </c>
      <c r="L375">
        <v>3114</v>
      </c>
      <c r="M375">
        <v>2.7330000000000001</v>
      </c>
      <c r="N375">
        <v>6.242</v>
      </c>
      <c r="O375">
        <v>3.5089999999999999</v>
      </c>
      <c r="Q375">
        <v>0.21</v>
      </c>
      <c r="R375">
        <v>1</v>
      </c>
      <c r="S375">
        <v>0</v>
      </c>
      <c r="T375">
        <v>0</v>
      </c>
      <c r="V375">
        <v>0</v>
      </c>
      <c r="Y375" s="10">
        <v>44882</v>
      </c>
      <c r="Z375">
        <v>0.14851851851851852</v>
      </c>
      <c r="AB375">
        <v>1</v>
      </c>
      <c r="AD375">
        <v>2.6203684408090084</v>
      </c>
      <c r="AE375">
        <v>6.7237264273463637</v>
      </c>
      <c r="AF375">
        <v>4.1033579865373557</v>
      </c>
      <c r="AG375">
        <v>0.29791869011418387</v>
      </c>
      <c r="AK375">
        <v>20.956582253247884</v>
      </c>
      <c r="AL375">
        <v>2.3903166426074685</v>
      </c>
      <c r="AQ375">
        <v>2.3157099708312359</v>
      </c>
      <c r="AR375">
        <v>5.8449710654767495</v>
      </c>
      <c r="AW375">
        <v>11.763626569782875</v>
      </c>
      <c r="AX375">
        <v>12.534824672448094</v>
      </c>
      <c r="BC375">
        <v>0.30062378845352045</v>
      </c>
      <c r="BD375">
        <v>8.4305835029296379</v>
      </c>
      <c r="BG375">
        <v>2.9270759838994893</v>
      </c>
      <c r="BH375">
        <v>6.802489389879451</v>
      </c>
      <c r="BI375">
        <v>3.8754134059799625</v>
      </c>
      <c r="BJ375">
        <v>0.29836717146135827</v>
      </c>
    </row>
    <row r="376" spans="1:62" x14ac:dyDescent="0.35">
      <c r="A376">
        <v>68</v>
      </c>
      <c r="B376">
        <v>20</v>
      </c>
      <c r="C376" t="s">
        <v>63</v>
      </c>
      <c r="D376" t="s">
        <v>27</v>
      </c>
      <c r="G376">
        <v>0.5</v>
      </c>
      <c r="H376">
        <v>0.5</v>
      </c>
      <c r="I376">
        <v>3715</v>
      </c>
      <c r="J376">
        <v>7207</v>
      </c>
      <c r="L376">
        <v>3123</v>
      </c>
      <c r="M376">
        <v>3.2650000000000001</v>
      </c>
      <c r="N376">
        <v>6.3840000000000003</v>
      </c>
      <c r="O376">
        <v>3.1190000000000002</v>
      </c>
      <c r="Q376">
        <v>0.21099999999999999</v>
      </c>
      <c r="R376">
        <v>1</v>
      </c>
      <c r="S376">
        <v>0</v>
      </c>
      <c r="T376">
        <v>0</v>
      </c>
      <c r="V376">
        <v>0</v>
      </c>
      <c r="Y376" s="10">
        <v>44882</v>
      </c>
      <c r="Z376">
        <v>0.15607638888888889</v>
      </c>
      <c r="AB376">
        <v>1</v>
      </c>
      <c r="AD376">
        <v>3.2337835269899697</v>
      </c>
      <c r="AE376">
        <v>6.8812523524125391</v>
      </c>
      <c r="AF376">
        <v>3.6474688254225693</v>
      </c>
      <c r="AG376">
        <v>0.29881565280853262</v>
      </c>
    </row>
    <row r="377" spans="1:62" x14ac:dyDescent="0.35">
      <c r="A377">
        <v>69</v>
      </c>
      <c r="B377">
        <v>3</v>
      </c>
      <c r="C377" t="s">
        <v>28</v>
      </c>
      <c r="D377" t="s">
        <v>27</v>
      </c>
      <c r="G377">
        <v>0.5</v>
      </c>
      <c r="H377">
        <v>0.5</v>
      </c>
      <c r="I377">
        <v>869</v>
      </c>
      <c r="J377">
        <v>966</v>
      </c>
      <c r="L377">
        <v>339</v>
      </c>
      <c r="M377">
        <v>1.0820000000000001</v>
      </c>
      <c r="N377">
        <v>1.097</v>
      </c>
      <c r="O377">
        <v>1.4999999999999999E-2</v>
      </c>
      <c r="Q377">
        <v>0</v>
      </c>
      <c r="R377">
        <v>1</v>
      </c>
      <c r="S377">
        <v>0</v>
      </c>
      <c r="T377">
        <v>0</v>
      </c>
      <c r="V377">
        <v>0</v>
      </c>
      <c r="Y377" s="10">
        <v>44882</v>
      </c>
      <c r="Z377">
        <v>0.1688425925925926</v>
      </c>
      <c r="AB377">
        <v>1</v>
      </c>
      <c r="AD377">
        <v>0.71462142703179254</v>
      </c>
      <c r="AE377">
        <v>1.0293517670672652</v>
      </c>
      <c r="AF377">
        <v>0.31473034003547262</v>
      </c>
      <c r="AG377">
        <v>2.1355192689995688E-2</v>
      </c>
    </row>
    <row r="378" spans="1:62" x14ac:dyDescent="0.35">
      <c r="A378">
        <v>70</v>
      </c>
      <c r="B378">
        <v>3</v>
      </c>
      <c r="C378" t="s">
        <v>28</v>
      </c>
      <c r="D378" t="s">
        <v>27</v>
      </c>
      <c r="G378">
        <v>0.5</v>
      </c>
      <c r="H378">
        <v>0.5</v>
      </c>
      <c r="I378">
        <v>237</v>
      </c>
      <c r="J378">
        <v>453</v>
      </c>
      <c r="L378">
        <v>334</v>
      </c>
      <c r="M378">
        <v>0.59699999999999998</v>
      </c>
      <c r="N378">
        <v>0.66200000000000003</v>
      </c>
      <c r="O378">
        <v>6.5000000000000002E-2</v>
      </c>
      <c r="Q378">
        <v>0</v>
      </c>
      <c r="R378">
        <v>1</v>
      </c>
      <c r="S378">
        <v>0</v>
      </c>
      <c r="T378">
        <v>0</v>
      </c>
      <c r="V378">
        <v>0</v>
      </c>
      <c r="Y378" s="10">
        <v>44882</v>
      </c>
      <c r="Z378">
        <v>0.17486111111111111</v>
      </c>
      <c r="AB378">
        <v>1</v>
      </c>
      <c r="AD378">
        <v>0.15520103097642779</v>
      </c>
      <c r="AE378">
        <v>0.54833510302590538</v>
      </c>
      <c r="AF378">
        <v>0.39313407204947759</v>
      </c>
      <c r="AG378">
        <v>2.0856880082024177E-2</v>
      </c>
      <c r="AK378">
        <v>97.26460176600547</v>
      </c>
      <c r="AQ378">
        <v>0.51168822350782794</v>
      </c>
      <c r="AW378">
        <v>117.55042763590768</v>
      </c>
      <c r="BC378">
        <v>17.118397047459212</v>
      </c>
      <c r="BG378">
        <v>0.30213740082641283</v>
      </c>
      <c r="BH378">
        <v>0.54974158449971056</v>
      </c>
      <c r="BI378">
        <v>0.2476041836732977</v>
      </c>
      <c r="BJ378">
        <v>1.9212448475718194E-2</v>
      </c>
    </row>
    <row r="379" spans="1:62" x14ac:dyDescent="0.35">
      <c r="A379">
        <v>71</v>
      </c>
      <c r="B379">
        <v>3</v>
      </c>
      <c r="C379" t="s">
        <v>28</v>
      </c>
      <c r="D379" t="s">
        <v>27</v>
      </c>
      <c r="G379">
        <v>0.5</v>
      </c>
      <c r="H379">
        <v>0.5</v>
      </c>
      <c r="I379">
        <v>569</v>
      </c>
      <c r="J379">
        <v>456</v>
      </c>
      <c r="L379">
        <v>301</v>
      </c>
      <c r="M379">
        <v>0.85199999999999998</v>
      </c>
      <c r="N379">
        <v>0.66500000000000004</v>
      </c>
      <c r="O379">
        <v>0</v>
      </c>
      <c r="Q379">
        <v>0</v>
      </c>
      <c r="R379">
        <v>1</v>
      </c>
      <c r="S379">
        <v>0</v>
      </c>
      <c r="T379">
        <v>0</v>
      </c>
      <c r="V379">
        <v>0</v>
      </c>
      <c r="Y379" s="10">
        <v>44882</v>
      </c>
      <c r="Z379">
        <v>0.18163194444444444</v>
      </c>
      <c r="AB379">
        <v>1</v>
      </c>
      <c r="AD379">
        <v>0.44907377067639792</v>
      </c>
      <c r="AE379">
        <v>0.55114806597351573</v>
      </c>
      <c r="AF379">
        <v>0.10207429529711781</v>
      </c>
      <c r="AG379">
        <v>1.7568016869412211E-2</v>
      </c>
    </row>
    <row r="380" spans="1:62" x14ac:dyDescent="0.35">
      <c r="A380">
        <v>72</v>
      </c>
      <c r="B380">
        <v>1</v>
      </c>
      <c r="C380" t="s">
        <v>71</v>
      </c>
      <c r="D380" t="s">
        <v>27</v>
      </c>
      <c r="G380">
        <v>0.3</v>
      </c>
      <c r="H380">
        <v>0.3</v>
      </c>
      <c r="I380">
        <v>3380</v>
      </c>
      <c r="J380">
        <v>11043</v>
      </c>
      <c r="L380">
        <v>4842</v>
      </c>
      <c r="M380">
        <v>5.0129999999999999</v>
      </c>
      <c r="N380">
        <v>16.056000000000001</v>
      </c>
      <c r="O380">
        <v>11.042999999999999</v>
      </c>
      <c r="Q380">
        <v>0.65100000000000002</v>
      </c>
      <c r="R380">
        <v>1</v>
      </c>
      <c r="S380">
        <v>0</v>
      </c>
      <c r="T380">
        <v>0</v>
      </c>
      <c r="V380">
        <v>0</v>
      </c>
      <c r="Y380" s="10">
        <v>44882</v>
      </c>
      <c r="Z380">
        <v>0.19394675925925928</v>
      </c>
      <c r="AB380">
        <v>1</v>
      </c>
      <c r="AD380">
        <v>4.8954255178774089</v>
      </c>
      <c r="AE380">
        <v>17.46349051348372</v>
      </c>
      <c r="AF380">
        <v>12.56806499560631</v>
      </c>
      <c r="AG380">
        <v>0.78355921238189641</v>
      </c>
    </row>
    <row r="381" spans="1:62" x14ac:dyDescent="0.35">
      <c r="A381">
        <v>73</v>
      </c>
      <c r="B381">
        <v>1</v>
      </c>
      <c r="C381" t="s">
        <v>71</v>
      </c>
      <c r="D381" t="s">
        <v>27</v>
      </c>
      <c r="G381">
        <v>0.3</v>
      </c>
      <c r="H381">
        <v>0.3</v>
      </c>
      <c r="I381">
        <v>5214</v>
      </c>
      <c r="J381">
        <v>11151</v>
      </c>
      <c r="L381">
        <v>4910</v>
      </c>
      <c r="M381">
        <v>7.3579999999999997</v>
      </c>
      <c r="N381">
        <v>16.209</v>
      </c>
      <c r="O381">
        <v>8.8520000000000003</v>
      </c>
      <c r="Q381">
        <v>0.66300000000000003</v>
      </c>
      <c r="R381">
        <v>1</v>
      </c>
      <c r="S381">
        <v>0</v>
      </c>
      <c r="T381">
        <v>0</v>
      </c>
      <c r="V381">
        <v>0</v>
      </c>
      <c r="Y381" s="10">
        <v>44882</v>
      </c>
      <c r="Z381">
        <v>0.20084490740740743</v>
      </c>
      <c r="AB381">
        <v>1</v>
      </c>
      <c r="AD381">
        <v>7.6010610831873748</v>
      </c>
      <c r="AE381">
        <v>17.632268290340335</v>
      </c>
      <c r="AF381">
        <v>10.03120720715296</v>
      </c>
      <c r="AG381">
        <v>0.79485429816258391</v>
      </c>
      <c r="AI381">
        <v>88.421052631578945</v>
      </c>
      <c r="AK381">
        <v>6.0967154439307647</v>
      </c>
      <c r="AO381">
        <v>95.089763914477913</v>
      </c>
      <c r="AQ381">
        <v>0.97076185374583202</v>
      </c>
      <c r="AU381">
        <v>102.34368011450042</v>
      </c>
      <c r="AW381">
        <v>6.6789262744611593</v>
      </c>
      <c r="BA381">
        <v>98.86157565988313</v>
      </c>
      <c r="BC381">
        <v>0.1463891528501356</v>
      </c>
      <c r="BG381">
        <v>7.8400539739072297</v>
      </c>
      <c r="BH381">
        <v>17.547098023315467</v>
      </c>
      <c r="BI381">
        <v>9.7070440494082373</v>
      </c>
      <c r="BJ381">
        <v>0.79427293345328387</v>
      </c>
    </row>
    <row r="382" spans="1:62" x14ac:dyDescent="0.35">
      <c r="A382">
        <v>74</v>
      </c>
      <c r="B382">
        <v>1</v>
      </c>
      <c r="C382" t="s">
        <v>71</v>
      </c>
      <c r="D382" t="s">
        <v>27</v>
      </c>
      <c r="G382">
        <v>0.3</v>
      </c>
      <c r="H382">
        <v>0.3</v>
      </c>
      <c r="I382">
        <v>5538</v>
      </c>
      <c r="J382">
        <v>11042</v>
      </c>
      <c r="L382">
        <v>4903</v>
      </c>
      <c r="M382">
        <v>7.7729999999999997</v>
      </c>
      <c r="N382">
        <v>16.055</v>
      </c>
      <c r="O382">
        <v>8.282</v>
      </c>
      <c r="Q382">
        <v>0.66100000000000003</v>
      </c>
      <c r="R382">
        <v>1</v>
      </c>
      <c r="S382">
        <v>0</v>
      </c>
      <c r="T382">
        <v>0</v>
      </c>
      <c r="V382">
        <v>0</v>
      </c>
      <c r="Y382" s="10">
        <v>44882</v>
      </c>
      <c r="Z382">
        <v>0.20842592592592593</v>
      </c>
      <c r="AB382">
        <v>1</v>
      </c>
      <c r="AD382">
        <v>8.0790468646270845</v>
      </c>
      <c r="AE382">
        <v>17.461927756290599</v>
      </c>
      <c r="AF382">
        <v>9.3828808916635147</v>
      </c>
      <c r="AG382">
        <v>0.79369156874398372</v>
      </c>
    </row>
    <row r="383" spans="1:62" x14ac:dyDescent="0.35">
      <c r="A383">
        <v>75</v>
      </c>
      <c r="B383">
        <v>3</v>
      </c>
      <c r="D383" t="s">
        <v>87</v>
      </c>
      <c r="Y383" s="10">
        <v>44882</v>
      </c>
      <c r="Z383">
        <v>0.21494212962962964</v>
      </c>
      <c r="AB383">
        <v>1</v>
      </c>
    </row>
    <row r="384" spans="1:62" x14ac:dyDescent="0.35">
      <c r="A384">
        <v>76</v>
      </c>
      <c r="B384">
        <v>21</v>
      </c>
      <c r="C384" t="s">
        <v>158</v>
      </c>
      <c r="D384" t="s">
        <v>27</v>
      </c>
      <c r="G384">
        <v>0.5</v>
      </c>
      <c r="H384">
        <v>0.5</v>
      </c>
      <c r="I384">
        <v>3708</v>
      </c>
      <c r="J384">
        <v>7935</v>
      </c>
      <c r="L384">
        <v>2247</v>
      </c>
      <c r="M384">
        <v>3.2589999999999999</v>
      </c>
      <c r="N384">
        <v>7.0010000000000003</v>
      </c>
      <c r="O384">
        <v>3.742</v>
      </c>
      <c r="Q384">
        <v>0.11899999999999999</v>
      </c>
      <c r="R384">
        <v>1</v>
      </c>
      <c r="S384">
        <v>0</v>
      </c>
      <c r="T384">
        <v>0</v>
      </c>
      <c r="V384">
        <v>0</v>
      </c>
      <c r="Y384" s="10">
        <v>44882</v>
      </c>
      <c r="Z384">
        <v>0.22822916666666668</v>
      </c>
      <c r="AB384">
        <v>1</v>
      </c>
      <c r="AD384">
        <v>3.2275874150083443</v>
      </c>
      <c r="AE384">
        <v>7.5638646943659698</v>
      </c>
      <c r="AF384">
        <v>4.3362772793576259</v>
      </c>
      <c r="AG384">
        <v>0.211511283891924</v>
      </c>
    </row>
    <row r="385" spans="1:62" x14ac:dyDescent="0.35">
      <c r="A385">
        <v>77</v>
      </c>
      <c r="B385">
        <v>21</v>
      </c>
      <c r="C385" t="s">
        <v>158</v>
      </c>
      <c r="D385" t="s">
        <v>27</v>
      </c>
      <c r="G385">
        <v>0.5</v>
      </c>
      <c r="H385">
        <v>0.5</v>
      </c>
      <c r="I385">
        <v>5077</v>
      </c>
      <c r="J385">
        <v>7979</v>
      </c>
      <c r="L385">
        <v>2220</v>
      </c>
      <c r="M385">
        <v>4.3099999999999996</v>
      </c>
      <c r="N385">
        <v>7.0380000000000003</v>
      </c>
      <c r="O385">
        <v>2.7290000000000001</v>
      </c>
      <c r="Q385">
        <v>0.11600000000000001</v>
      </c>
      <c r="R385">
        <v>1</v>
      </c>
      <c r="S385">
        <v>0</v>
      </c>
      <c r="T385">
        <v>0</v>
      </c>
      <c r="V385">
        <v>0</v>
      </c>
      <c r="Y385" s="10">
        <v>44882</v>
      </c>
      <c r="Z385">
        <v>0.23533564814814814</v>
      </c>
      <c r="AB385">
        <v>1</v>
      </c>
      <c r="AD385">
        <v>4.4393698868434619</v>
      </c>
      <c r="AE385">
        <v>7.6051214842642541</v>
      </c>
      <c r="AF385">
        <v>3.1657515974207922</v>
      </c>
      <c r="AG385">
        <v>0.20882039580887785</v>
      </c>
      <c r="AK385">
        <v>5.8698732138104148</v>
      </c>
      <c r="AQ385">
        <v>1.7285774038157757</v>
      </c>
      <c r="AW385">
        <v>3.8058662563920125</v>
      </c>
      <c r="BC385">
        <v>0.38108393494614673</v>
      </c>
      <c r="BG385">
        <v>4.3127921706473895</v>
      </c>
      <c r="BH385">
        <v>7.5399545093112827</v>
      </c>
      <c r="BI385">
        <v>3.2271623386638923</v>
      </c>
      <c r="BJ385">
        <v>0.20921904589525506</v>
      </c>
    </row>
    <row r="386" spans="1:62" x14ac:dyDescent="0.35">
      <c r="A386">
        <v>78</v>
      </c>
      <c r="B386">
        <v>21</v>
      </c>
      <c r="C386" t="s">
        <v>158</v>
      </c>
      <c r="D386" t="s">
        <v>27</v>
      </c>
      <c r="G386">
        <v>0.5</v>
      </c>
      <c r="H386">
        <v>0.5</v>
      </c>
      <c r="I386">
        <v>4791</v>
      </c>
      <c r="J386">
        <v>7840</v>
      </c>
      <c r="L386">
        <v>2228</v>
      </c>
      <c r="M386">
        <v>4.0910000000000002</v>
      </c>
      <c r="N386">
        <v>6.9210000000000003</v>
      </c>
      <c r="O386">
        <v>2.83</v>
      </c>
      <c r="Q386">
        <v>0.11700000000000001</v>
      </c>
      <c r="R386">
        <v>1</v>
      </c>
      <c r="S386">
        <v>0</v>
      </c>
      <c r="T386">
        <v>0</v>
      </c>
      <c r="V386">
        <v>0</v>
      </c>
      <c r="Y386" s="10">
        <v>44882</v>
      </c>
      <c r="Z386">
        <v>0.24263888888888888</v>
      </c>
      <c r="AB386">
        <v>1</v>
      </c>
      <c r="AD386">
        <v>4.186214454451318</v>
      </c>
      <c r="AE386">
        <v>7.4747875343583106</v>
      </c>
      <c r="AF386">
        <v>3.2885730799069925</v>
      </c>
      <c r="AG386">
        <v>0.20961769598163227</v>
      </c>
    </row>
    <row r="387" spans="1:62" x14ac:dyDescent="0.35">
      <c r="A387">
        <v>79</v>
      </c>
      <c r="B387">
        <v>22</v>
      </c>
      <c r="C387" t="s">
        <v>159</v>
      </c>
      <c r="D387" t="s">
        <v>27</v>
      </c>
      <c r="G387">
        <v>0.5</v>
      </c>
      <c r="H387">
        <v>0.5</v>
      </c>
      <c r="I387">
        <v>7063</v>
      </c>
      <c r="J387">
        <v>9451</v>
      </c>
      <c r="L387">
        <v>16348</v>
      </c>
      <c r="M387">
        <v>5.8330000000000002</v>
      </c>
      <c r="N387">
        <v>8.2850000000000001</v>
      </c>
      <c r="O387">
        <v>2.452</v>
      </c>
      <c r="Q387">
        <v>1.5940000000000001</v>
      </c>
      <c r="R387">
        <v>1</v>
      </c>
      <c r="S387">
        <v>0</v>
      </c>
      <c r="T387">
        <v>0</v>
      </c>
      <c r="V387">
        <v>0</v>
      </c>
      <c r="Y387" s="10">
        <v>44882</v>
      </c>
      <c r="Z387">
        <v>0.25664351851851852</v>
      </c>
      <c r="AB387">
        <v>1</v>
      </c>
      <c r="AD387">
        <v>6.1972953719161747</v>
      </c>
      <c r="AE387">
        <v>8.9853486372250373</v>
      </c>
      <c r="AF387">
        <v>2.7880532653088625</v>
      </c>
      <c r="AG387">
        <v>1.6168525008931771</v>
      </c>
    </row>
    <row r="388" spans="1:62" x14ac:dyDescent="0.35">
      <c r="A388">
        <v>80</v>
      </c>
      <c r="B388">
        <v>22</v>
      </c>
      <c r="C388" t="s">
        <v>159</v>
      </c>
      <c r="D388" t="s">
        <v>27</v>
      </c>
      <c r="G388">
        <v>0.5</v>
      </c>
      <c r="H388">
        <v>0.5</v>
      </c>
      <c r="I388">
        <v>7817</v>
      </c>
      <c r="J388">
        <v>9819</v>
      </c>
      <c r="L388">
        <v>16556</v>
      </c>
      <c r="M388">
        <v>6.4119999999999999</v>
      </c>
      <c r="N388">
        <v>8.5969999999999995</v>
      </c>
      <c r="O388">
        <v>2.1850000000000001</v>
      </c>
      <c r="Q388">
        <v>1.6160000000000001</v>
      </c>
      <c r="R388">
        <v>1</v>
      </c>
      <c r="S388">
        <v>0</v>
      </c>
      <c r="T388">
        <v>0</v>
      </c>
      <c r="V388">
        <v>0</v>
      </c>
      <c r="Y388" s="10">
        <v>44882</v>
      </c>
      <c r="Z388">
        <v>0.26392361111111112</v>
      </c>
      <c r="AB388">
        <v>1</v>
      </c>
      <c r="AD388">
        <v>6.8647051482227335</v>
      </c>
      <c r="AE388">
        <v>9.3304054254652318</v>
      </c>
      <c r="AF388">
        <v>2.4657002772424983</v>
      </c>
      <c r="AG388">
        <v>1.6375823053847922</v>
      </c>
      <c r="AK388">
        <v>6.3667733932572466</v>
      </c>
      <c r="AQ388">
        <v>1.4780627370266988</v>
      </c>
      <c r="AW388">
        <v>27.092737341730555</v>
      </c>
      <c r="BC388">
        <v>2.3219057590852676</v>
      </c>
      <c r="BG388">
        <v>7.0904206561248184</v>
      </c>
      <c r="BH388">
        <v>9.2619566604067138</v>
      </c>
      <c r="BI388">
        <v>2.1715360042818959</v>
      </c>
      <c r="BJ388">
        <v>1.6568171720524925</v>
      </c>
    </row>
    <row r="389" spans="1:62" x14ac:dyDescent="0.35">
      <c r="A389">
        <v>81</v>
      </c>
      <c r="B389">
        <v>22</v>
      </c>
      <c r="C389" t="s">
        <v>159</v>
      </c>
      <c r="D389" t="s">
        <v>27</v>
      </c>
      <c r="G389">
        <v>0.5</v>
      </c>
      <c r="H389">
        <v>0.5</v>
      </c>
      <c r="I389">
        <v>8327</v>
      </c>
      <c r="J389">
        <v>9673</v>
      </c>
      <c r="L389">
        <v>16942</v>
      </c>
      <c r="M389">
        <v>6.8029999999999999</v>
      </c>
      <c r="N389">
        <v>8.4740000000000002</v>
      </c>
      <c r="O389">
        <v>1.67</v>
      </c>
      <c r="Q389">
        <v>1.6559999999999999</v>
      </c>
      <c r="R389">
        <v>1</v>
      </c>
      <c r="S389">
        <v>0</v>
      </c>
      <c r="T389">
        <v>0</v>
      </c>
      <c r="V389">
        <v>0</v>
      </c>
      <c r="Y389" s="10">
        <v>44882</v>
      </c>
      <c r="Z389">
        <v>0.27282407407407411</v>
      </c>
      <c r="AB389">
        <v>1</v>
      </c>
      <c r="AD389">
        <v>7.3161361640269043</v>
      </c>
      <c r="AE389">
        <v>9.1935078953481977</v>
      </c>
      <c r="AF389">
        <v>1.8773717313212934</v>
      </c>
      <c r="AG389">
        <v>1.6760520387201927</v>
      </c>
    </row>
    <row r="390" spans="1:62" x14ac:dyDescent="0.35">
      <c r="A390">
        <v>82</v>
      </c>
      <c r="B390">
        <v>23</v>
      </c>
      <c r="C390" t="s">
        <v>160</v>
      </c>
      <c r="D390" t="s">
        <v>27</v>
      </c>
      <c r="G390">
        <v>0.5</v>
      </c>
      <c r="H390">
        <v>0.5</v>
      </c>
      <c r="I390">
        <v>5292</v>
      </c>
      <c r="J390">
        <v>7790</v>
      </c>
      <c r="L390">
        <v>6671</v>
      </c>
      <c r="M390">
        <v>4.4749999999999996</v>
      </c>
      <c r="N390">
        <v>6.8780000000000001</v>
      </c>
      <c r="O390">
        <v>2.4039999999999999</v>
      </c>
      <c r="Q390">
        <v>0.58199999999999996</v>
      </c>
      <c r="R390">
        <v>1</v>
      </c>
      <c r="S390">
        <v>0</v>
      </c>
      <c r="T390">
        <v>0</v>
      </c>
      <c r="V390">
        <v>0</v>
      </c>
      <c r="Y390" s="10">
        <v>44882</v>
      </c>
      <c r="Z390">
        <v>0.28575231481481483</v>
      </c>
      <c r="AB390">
        <v>1</v>
      </c>
      <c r="AD390">
        <v>4.6296790405648274</v>
      </c>
      <c r="AE390">
        <v>7.427904818564806</v>
      </c>
      <c r="AF390">
        <v>2.7982257779999786</v>
      </c>
      <c r="AG390">
        <v>0.65241827942511632</v>
      </c>
    </row>
    <row r="391" spans="1:62" x14ac:dyDescent="0.35">
      <c r="A391">
        <v>83</v>
      </c>
      <c r="B391">
        <v>23</v>
      </c>
      <c r="C391" t="s">
        <v>160</v>
      </c>
      <c r="D391" t="s">
        <v>27</v>
      </c>
      <c r="G391">
        <v>0.5</v>
      </c>
      <c r="H391">
        <v>0.5</v>
      </c>
      <c r="I391">
        <v>4200</v>
      </c>
      <c r="J391">
        <v>7715</v>
      </c>
      <c r="L391">
        <v>6694</v>
      </c>
      <c r="M391">
        <v>3.637</v>
      </c>
      <c r="N391">
        <v>6.8150000000000004</v>
      </c>
      <c r="O391">
        <v>3.1779999999999999</v>
      </c>
      <c r="Q391">
        <v>0.58399999999999996</v>
      </c>
      <c r="R391">
        <v>1</v>
      </c>
      <c r="S391">
        <v>0</v>
      </c>
      <c r="T391">
        <v>0</v>
      </c>
      <c r="V391">
        <v>0</v>
      </c>
      <c r="Y391" s="10">
        <v>44882</v>
      </c>
      <c r="Z391">
        <v>0.29299768518518515</v>
      </c>
      <c r="AB391">
        <v>1</v>
      </c>
      <c r="AD391">
        <v>3.6630855714311914</v>
      </c>
      <c r="AE391">
        <v>7.3575807448745483</v>
      </c>
      <c r="AF391">
        <v>3.6944951734433569</v>
      </c>
      <c r="AG391">
        <v>0.65471051742178521</v>
      </c>
      <c r="AK391">
        <v>2.8582746493831612</v>
      </c>
      <c r="AQ391">
        <v>3.8250982489484717</v>
      </c>
      <c r="AW391">
        <v>4.7743850657814093</v>
      </c>
      <c r="BC391">
        <v>0.41185061655108712</v>
      </c>
      <c r="BG391">
        <v>3.7161951027022702</v>
      </c>
      <c r="BH391">
        <v>7.501041855202673</v>
      </c>
      <c r="BI391">
        <v>3.7848467525004028</v>
      </c>
      <c r="BJ391">
        <v>0.65336507338026217</v>
      </c>
    </row>
    <row r="392" spans="1:62" x14ac:dyDescent="0.35">
      <c r="A392">
        <v>84</v>
      </c>
      <c r="B392">
        <v>23</v>
      </c>
      <c r="C392" t="s">
        <v>160</v>
      </c>
      <c r="D392" t="s">
        <v>27</v>
      </c>
      <c r="G392">
        <v>0.5</v>
      </c>
      <c r="H392">
        <v>0.5</v>
      </c>
      <c r="I392">
        <v>4320</v>
      </c>
      <c r="J392">
        <v>8021</v>
      </c>
      <c r="L392">
        <v>6667</v>
      </c>
      <c r="M392">
        <v>3.7290000000000001</v>
      </c>
      <c r="N392">
        <v>7.0730000000000004</v>
      </c>
      <c r="O392">
        <v>3.3439999999999999</v>
      </c>
      <c r="Q392">
        <v>0.58099999999999996</v>
      </c>
      <c r="R392">
        <v>1</v>
      </c>
      <c r="S392">
        <v>0</v>
      </c>
      <c r="T392">
        <v>0</v>
      </c>
      <c r="V392">
        <v>0</v>
      </c>
      <c r="Y392" s="10">
        <v>44882</v>
      </c>
      <c r="Z392">
        <v>0.30076388888888889</v>
      </c>
      <c r="AB392">
        <v>1</v>
      </c>
      <c r="AD392">
        <v>3.7693046339733489</v>
      </c>
      <c r="AE392">
        <v>7.6445029655307977</v>
      </c>
      <c r="AF392">
        <v>3.8751983315574487</v>
      </c>
      <c r="AG392">
        <v>0.65201962933873914</v>
      </c>
    </row>
    <row r="393" spans="1:62" x14ac:dyDescent="0.35">
      <c r="A393">
        <v>85</v>
      </c>
      <c r="B393">
        <v>24</v>
      </c>
      <c r="C393" t="s">
        <v>161</v>
      </c>
      <c r="D393" t="s">
        <v>27</v>
      </c>
      <c r="G393">
        <v>0.5</v>
      </c>
      <c r="H393">
        <v>0.5</v>
      </c>
      <c r="I393">
        <v>4645</v>
      </c>
      <c r="J393">
        <v>7801</v>
      </c>
      <c r="L393">
        <v>3404</v>
      </c>
      <c r="M393">
        <v>3.9790000000000001</v>
      </c>
      <c r="N393">
        <v>6.8879999999999999</v>
      </c>
      <c r="O393">
        <v>2.9089999999999998</v>
      </c>
      <c r="Q393">
        <v>0.24</v>
      </c>
      <c r="R393">
        <v>1</v>
      </c>
      <c r="S393">
        <v>0</v>
      </c>
      <c r="T393">
        <v>0</v>
      </c>
      <c r="V393">
        <v>0</v>
      </c>
      <c r="Y393" s="10">
        <v>44882</v>
      </c>
      <c r="Z393">
        <v>0.3142476851851852</v>
      </c>
      <c r="AB393">
        <v>1</v>
      </c>
      <c r="AD393">
        <v>4.0569812616916927</v>
      </c>
      <c r="AE393">
        <v>7.4382190160393771</v>
      </c>
      <c r="AF393">
        <v>3.3812377543476844</v>
      </c>
      <c r="AG393">
        <v>0.32682082137653146</v>
      </c>
    </row>
    <row r="394" spans="1:62" x14ac:dyDescent="0.35">
      <c r="A394">
        <v>86</v>
      </c>
      <c r="B394">
        <v>24</v>
      </c>
      <c r="C394" t="s">
        <v>161</v>
      </c>
      <c r="D394" t="s">
        <v>27</v>
      </c>
      <c r="G394">
        <v>0.5</v>
      </c>
      <c r="H394">
        <v>0.5</v>
      </c>
      <c r="I394">
        <v>5340</v>
      </c>
      <c r="J394">
        <v>7716</v>
      </c>
      <c r="L394">
        <v>3527</v>
      </c>
      <c r="M394">
        <v>4.5119999999999996</v>
      </c>
      <c r="N394">
        <v>6.8159999999999998</v>
      </c>
      <c r="O394">
        <v>2.3039999999999998</v>
      </c>
      <c r="Q394">
        <v>0.253</v>
      </c>
      <c r="R394">
        <v>1</v>
      </c>
      <c r="S394">
        <v>0</v>
      </c>
      <c r="T394">
        <v>0</v>
      </c>
      <c r="V394">
        <v>0</v>
      </c>
      <c r="Y394" s="10">
        <v>44882</v>
      </c>
      <c r="Z394">
        <v>0.3225810185185185</v>
      </c>
      <c r="AB394">
        <v>1</v>
      </c>
      <c r="AD394">
        <v>4.6721666655816909</v>
      </c>
      <c r="AE394">
        <v>7.3585183991904186</v>
      </c>
      <c r="AF394">
        <v>2.6863517336087277</v>
      </c>
      <c r="AG394">
        <v>0.33907931153263066</v>
      </c>
      <c r="AK394">
        <v>6.6153398183494776</v>
      </c>
      <c r="AQ394">
        <v>0.16551454712319036</v>
      </c>
      <c r="AW394">
        <v>10.955981673774467</v>
      </c>
      <c r="BC394">
        <v>2.3793413268490431</v>
      </c>
      <c r="BG394">
        <v>4.5225748191681525</v>
      </c>
      <c r="BH394">
        <v>7.3646131522435745</v>
      </c>
      <c r="BI394">
        <v>2.842038333075422</v>
      </c>
      <c r="BJ394">
        <v>0.33509281066885854</v>
      </c>
    </row>
    <row r="395" spans="1:62" x14ac:dyDescent="0.35">
      <c r="A395">
        <v>87</v>
      </c>
      <c r="B395">
        <v>24</v>
      </c>
      <c r="C395" t="s">
        <v>161</v>
      </c>
      <c r="D395" t="s">
        <v>27</v>
      </c>
      <c r="G395">
        <v>0.5</v>
      </c>
      <c r="H395">
        <v>0.5</v>
      </c>
      <c r="I395">
        <v>5002</v>
      </c>
      <c r="J395">
        <v>7729</v>
      </c>
      <c r="L395">
        <v>3447</v>
      </c>
      <c r="M395">
        <v>4.2530000000000001</v>
      </c>
      <c r="N395">
        <v>6.8259999999999996</v>
      </c>
      <c r="O395">
        <v>2.5739999999999998</v>
      </c>
      <c r="Q395">
        <v>0.24399999999999999</v>
      </c>
      <c r="R395">
        <v>1</v>
      </c>
      <c r="S395">
        <v>0</v>
      </c>
      <c r="T395">
        <v>0</v>
      </c>
      <c r="V395">
        <v>0</v>
      </c>
      <c r="Y395" s="10">
        <v>44882</v>
      </c>
      <c r="Z395">
        <v>0.33013888888888893</v>
      </c>
      <c r="AB395">
        <v>1</v>
      </c>
      <c r="AD395">
        <v>4.3729829727546132</v>
      </c>
      <c r="AE395">
        <v>7.3707079052967295</v>
      </c>
      <c r="AF395">
        <v>2.9977249325421162</v>
      </c>
      <c r="AG395">
        <v>0.33110630980508649</v>
      </c>
    </row>
    <row r="396" spans="1:62" x14ac:dyDescent="0.35">
      <c r="A396">
        <v>88</v>
      </c>
      <c r="B396">
        <v>25</v>
      </c>
      <c r="C396" t="s">
        <v>162</v>
      </c>
      <c r="D396" t="s">
        <v>27</v>
      </c>
      <c r="G396">
        <v>0.5</v>
      </c>
      <c r="H396">
        <v>0.5</v>
      </c>
      <c r="I396">
        <v>4717</v>
      </c>
      <c r="J396">
        <v>7376</v>
      </c>
      <c r="L396">
        <v>3180</v>
      </c>
      <c r="M396">
        <v>4.0339999999999998</v>
      </c>
      <c r="N396">
        <v>6.5270000000000001</v>
      </c>
      <c r="O396">
        <v>2.4940000000000002</v>
      </c>
      <c r="Q396">
        <v>0.217</v>
      </c>
      <c r="R396">
        <v>1</v>
      </c>
      <c r="S396">
        <v>0</v>
      </c>
      <c r="T396">
        <v>0</v>
      </c>
      <c r="V396">
        <v>0</v>
      </c>
      <c r="Y396" s="10">
        <v>44882</v>
      </c>
      <c r="Z396">
        <v>0.34334490740740736</v>
      </c>
      <c r="AB396">
        <v>1</v>
      </c>
      <c r="AD396">
        <v>4.1207126992169876</v>
      </c>
      <c r="AE396">
        <v>7.0397159317945857</v>
      </c>
      <c r="AF396">
        <v>2.9190032325775981</v>
      </c>
      <c r="AG396">
        <v>0.30449641653940779</v>
      </c>
    </row>
    <row r="397" spans="1:62" x14ac:dyDescent="0.35">
      <c r="A397">
        <v>89</v>
      </c>
      <c r="B397">
        <v>25</v>
      </c>
      <c r="C397" t="s">
        <v>162</v>
      </c>
      <c r="D397" t="s">
        <v>27</v>
      </c>
      <c r="G397">
        <v>0.5</v>
      </c>
      <c r="H397">
        <v>0.5</v>
      </c>
      <c r="I397">
        <v>4805</v>
      </c>
      <c r="J397">
        <v>7797</v>
      </c>
      <c r="L397">
        <v>3256</v>
      </c>
      <c r="M397">
        <v>4.101</v>
      </c>
      <c r="N397">
        <v>6.8840000000000003</v>
      </c>
      <c r="O397">
        <v>2.7829999999999999</v>
      </c>
      <c r="Q397">
        <v>0.224</v>
      </c>
      <c r="R397">
        <v>1</v>
      </c>
      <c r="S397">
        <v>0</v>
      </c>
      <c r="T397">
        <v>0</v>
      </c>
      <c r="V397">
        <v>0</v>
      </c>
      <c r="Y397" s="10">
        <v>44882</v>
      </c>
      <c r="Z397">
        <v>0.35059027777777779</v>
      </c>
      <c r="AB397">
        <v>1</v>
      </c>
      <c r="AD397">
        <v>4.1986066784145706</v>
      </c>
      <c r="AE397">
        <v>7.4344683987758966</v>
      </c>
      <c r="AF397">
        <v>3.235861720361326</v>
      </c>
      <c r="AG397">
        <v>0.31207076818057478</v>
      </c>
      <c r="AK397">
        <v>7.527130755304607</v>
      </c>
      <c r="AQ397">
        <v>0.1135747791853689</v>
      </c>
      <c r="AW397">
        <v>10.980890936952068</v>
      </c>
      <c r="BC397">
        <v>2.553775046921043</v>
      </c>
      <c r="BG397">
        <v>4.3628036459276558</v>
      </c>
      <c r="BH397">
        <v>7.4302489543544805</v>
      </c>
      <c r="BI397">
        <v>3.0674453084268247</v>
      </c>
      <c r="BJ397">
        <v>0.316107100305144</v>
      </c>
    </row>
    <row r="398" spans="1:62" x14ac:dyDescent="0.35">
      <c r="A398">
        <v>90</v>
      </c>
      <c r="B398">
        <v>25</v>
      </c>
      <c r="C398" t="s">
        <v>162</v>
      </c>
      <c r="D398" t="s">
        <v>27</v>
      </c>
      <c r="G398">
        <v>0.5</v>
      </c>
      <c r="H398">
        <v>0.5</v>
      </c>
      <c r="I398">
        <v>5176</v>
      </c>
      <c r="J398">
        <v>7788</v>
      </c>
      <c r="L398">
        <v>3337</v>
      </c>
      <c r="M398">
        <v>4.3849999999999998</v>
      </c>
      <c r="N398">
        <v>6.8760000000000003</v>
      </c>
      <c r="O398">
        <v>2.4910000000000001</v>
      </c>
      <c r="Q398">
        <v>0.23300000000000001</v>
      </c>
      <c r="R398">
        <v>1</v>
      </c>
      <c r="S398">
        <v>0</v>
      </c>
      <c r="T398">
        <v>0</v>
      </c>
      <c r="V398">
        <v>0</v>
      </c>
      <c r="Y398" s="10">
        <v>44882</v>
      </c>
      <c r="Z398">
        <v>0.35831018518518515</v>
      </c>
      <c r="AB398">
        <v>1</v>
      </c>
      <c r="AD398">
        <v>4.5270006134407419</v>
      </c>
      <c r="AE398">
        <v>7.4260295099330653</v>
      </c>
      <c r="AF398">
        <v>2.8990288964923234</v>
      </c>
      <c r="AG398">
        <v>0.32014343242971322</v>
      </c>
    </row>
    <row r="399" spans="1:62" x14ac:dyDescent="0.35">
      <c r="A399">
        <v>91</v>
      </c>
      <c r="B399">
        <v>26</v>
      </c>
      <c r="C399" t="s">
        <v>163</v>
      </c>
      <c r="D399" t="s">
        <v>27</v>
      </c>
      <c r="G399">
        <v>0.5</v>
      </c>
      <c r="H399">
        <v>0.5</v>
      </c>
      <c r="I399">
        <v>6970</v>
      </c>
      <c r="J399">
        <v>9247</v>
      </c>
      <c r="L399">
        <v>13972</v>
      </c>
      <c r="M399">
        <v>5.7619999999999996</v>
      </c>
      <c r="N399">
        <v>8.1129999999999995</v>
      </c>
      <c r="O399">
        <v>2.351</v>
      </c>
      <c r="Q399">
        <v>1.345</v>
      </c>
      <c r="R399">
        <v>1</v>
      </c>
      <c r="S399">
        <v>0</v>
      </c>
      <c r="T399">
        <v>0</v>
      </c>
      <c r="V399">
        <v>0</v>
      </c>
      <c r="Y399" s="10">
        <v>44882</v>
      </c>
      <c r="Z399">
        <v>0.37079861111111106</v>
      </c>
      <c r="AB399">
        <v>1</v>
      </c>
      <c r="AD399">
        <v>6.1149755984460015</v>
      </c>
      <c r="AE399">
        <v>8.7940671567875377</v>
      </c>
      <c r="AF399">
        <v>2.6790915583415362</v>
      </c>
      <c r="AG399">
        <v>1.3800543495851156</v>
      </c>
    </row>
    <row r="400" spans="1:62" x14ac:dyDescent="0.35">
      <c r="A400">
        <v>92</v>
      </c>
      <c r="B400">
        <v>26</v>
      </c>
      <c r="C400" t="s">
        <v>163</v>
      </c>
      <c r="D400" t="s">
        <v>27</v>
      </c>
      <c r="G400">
        <v>0.5</v>
      </c>
      <c r="H400">
        <v>0.5</v>
      </c>
      <c r="I400">
        <v>8192</v>
      </c>
      <c r="J400">
        <v>9082</v>
      </c>
      <c r="L400">
        <v>14296</v>
      </c>
      <c r="M400">
        <v>6.7</v>
      </c>
      <c r="N400">
        <v>7.9729999999999999</v>
      </c>
      <c r="O400">
        <v>1.2729999999999999</v>
      </c>
      <c r="Q400">
        <v>1.379</v>
      </c>
      <c r="R400">
        <v>1</v>
      </c>
      <c r="S400">
        <v>0</v>
      </c>
      <c r="T400">
        <v>0</v>
      </c>
      <c r="V400">
        <v>0</v>
      </c>
      <c r="X400" t="s">
        <v>164</v>
      </c>
      <c r="Y400" s="10">
        <v>44882</v>
      </c>
      <c r="Z400">
        <v>0.38120370370370371</v>
      </c>
      <c r="AB400">
        <v>1</v>
      </c>
      <c r="AD400">
        <v>7.1966397186669759</v>
      </c>
      <c r="AE400">
        <v>8.6393541946689698</v>
      </c>
      <c r="AF400">
        <v>1.4427144760019939</v>
      </c>
      <c r="AG400">
        <v>1.4123450065816694</v>
      </c>
      <c r="AK400">
        <v>12.118702878582058</v>
      </c>
      <c r="AQ400">
        <v>0.93775953477033291</v>
      </c>
      <c r="AW400">
        <v>40.896233285619417</v>
      </c>
      <c r="BC400">
        <v>0.9002128221445328</v>
      </c>
      <c r="BG400">
        <v>6.7854834307433727</v>
      </c>
      <c r="BH400">
        <v>8.5990350590865567</v>
      </c>
      <c r="BI400">
        <v>1.8135516283431827</v>
      </c>
      <c r="BJ400">
        <v>1.4060164364604311</v>
      </c>
    </row>
    <row r="401" spans="1:62" x14ac:dyDescent="0.35">
      <c r="A401">
        <v>93</v>
      </c>
      <c r="B401">
        <v>26</v>
      </c>
      <c r="C401" t="s">
        <v>163</v>
      </c>
      <c r="D401" t="s">
        <v>27</v>
      </c>
      <c r="G401">
        <v>0.5</v>
      </c>
      <c r="H401">
        <v>0.5</v>
      </c>
      <c r="I401">
        <v>7263</v>
      </c>
      <c r="J401">
        <v>8996</v>
      </c>
      <c r="L401">
        <v>14169</v>
      </c>
      <c r="M401">
        <v>5.9870000000000001</v>
      </c>
      <c r="N401">
        <v>7.9</v>
      </c>
      <c r="O401">
        <v>1.913</v>
      </c>
      <c r="Q401">
        <v>1.3660000000000001</v>
      </c>
      <c r="R401">
        <v>1</v>
      </c>
      <c r="S401">
        <v>0</v>
      </c>
      <c r="T401">
        <v>0</v>
      </c>
      <c r="V401">
        <v>0</v>
      </c>
      <c r="Y401" s="10">
        <v>44882</v>
      </c>
      <c r="Z401">
        <v>0.38854166666666662</v>
      </c>
      <c r="AB401">
        <v>1</v>
      </c>
      <c r="AD401">
        <v>6.3743271428197703</v>
      </c>
      <c r="AE401">
        <v>8.5587159235041419</v>
      </c>
      <c r="AF401">
        <v>2.1843887806843716</v>
      </c>
      <c r="AG401">
        <v>1.399687866339193</v>
      </c>
    </row>
    <row r="402" spans="1:62" x14ac:dyDescent="0.35">
      <c r="A402">
        <v>94</v>
      </c>
      <c r="B402">
        <v>27</v>
      </c>
      <c r="C402" t="s">
        <v>165</v>
      </c>
      <c r="D402" t="s">
        <v>27</v>
      </c>
      <c r="G402">
        <v>0.5</v>
      </c>
      <c r="H402">
        <v>0.5</v>
      </c>
      <c r="I402">
        <v>4231</v>
      </c>
      <c r="J402">
        <v>4689</v>
      </c>
      <c r="L402">
        <v>1282</v>
      </c>
      <c r="M402">
        <v>3.661</v>
      </c>
      <c r="N402">
        <v>4.2510000000000003</v>
      </c>
      <c r="O402">
        <v>0.59</v>
      </c>
      <c r="Q402">
        <v>1.7999999999999999E-2</v>
      </c>
      <c r="R402">
        <v>1</v>
      </c>
      <c r="S402">
        <v>0</v>
      </c>
      <c r="T402">
        <v>0</v>
      </c>
      <c r="V402">
        <v>0</v>
      </c>
      <c r="Y402" s="10">
        <v>44882</v>
      </c>
      <c r="Z402">
        <v>0.40297453703703701</v>
      </c>
      <c r="AB402">
        <v>1</v>
      </c>
      <c r="AD402">
        <v>3.6905254959212486</v>
      </c>
      <c r="AE402">
        <v>4.5202387850516361</v>
      </c>
      <c r="AF402">
        <v>0.82971328913038755</v>
      </c>
      <c r="AG402">
        <v>0.11533695055342252</v>
      </c>
    </row>
    <row r="403" spans="1:62" x14ac:dyDescent="0.35">
      <c r="A403">
        <v>95</v>
      </c>
      <c r="B403">
        <v>27</v>
      </c>
      <c r="C403" t="s">
        <v>165</v>
      </c>
      <c r="D403" t="s">
        <v>27</v>
      </c>
      <c r="G403">
        <v>0.5</v>
      </c>
      <c r="H403">
        <v>0.5</v>
      </c>
      <c r="I403">
        <v>3518</v>
      </c>
      <c r="J403">
        <v>4210</v>
      </c>
      <c r="L403">
        <v>1229</v>
      </c>
      <c r="M403">
        <v>3.1139999999999999</v>
      </c>
      <c r="N403">
        <v>3.8450000000000002</v>
      </c>
      <c r="O403">
        <v>0.73099999999999998</v>
      </c>
      <c r="Q403">
        <v>1.2999999999999999E-2</v>
      </c>
      <c r="R403">
        <v>1</v>
      </c>
      <c r="S403">
        <v>0</v>
      </c>
      <c r="T403">
        <v>0</v>
      </c>
      <c r="V403">
        <v>0</v>
      </c>
      <c r="Y403" s="10">
        <v>44882</v>
      </c>
      <c r="Z403">
        <v>0.40962962962962962</v>
      </c>
      <c r="AB403">
        <v>1</v>
      </c>
      <c r="AD403">
        <v>3.0594072326499271</v>
      </c>
      <c r="AE403">
        <v>4.0711023677498597</v>
      </c>
      <c r="AF403">
        <v>1.0116951350999326</v>
      </c>
      <c r="AG403">
        <v>0.11005483690892451</v>
      </c>
      <c r="AK403">
        <v>1.1347643446631652</v>
      </c>
      <c r="AQ403">
        <v>0.11509348595289394</v>
      </c>
      <c r="AW403">
        <v>3.8019462719971044</v>
      </c>
      <c r="BC403">
        <v>5.0126473783303203</v>
      </c>
      <c r="BG403">
        <v>3.0421466349868265</v>
      </c>
      <c r="BH403">
        <v>4.0734465035395342</v>
      </c>
      <c r="BI403">
        <v>1.0312998685527079</v>
      </c>
      <c r="BJ403">
        <v>0.10736394882587835</v>
      </c>
    </row>
    <row r="404" spans="1:62" x14ac:dyDescent="0.35">
      <c r="A404">
        <v>96</v>
      </c>
      <c r="B404">
        <v>27</v>
      </c>
      <c r="C404" t="s">
        <v>165</v>
      </c>
      <c r="D404" t="s">
        <v>27</v>
      </c>
      <c r="G404">
        <v>0.5</v>
      </c>
      <c r="H404">
        <v>0.5</v>
      </c>
      <c r="I404">
        <v>3479</v>
      </c>
      <c r="J404">
        <v>4215</v>
      </c>
      <c r="L404">
        <v>1175</v>
      </c>
      <c r="M404">
        <v>3.0840000000000001</v>
      </c>
      <c r="N404">
        <v>3.85</v>
      </c>
      <c r="O404">
        <v>0.76600000000000001</v>
      </c>
      <c r="Q404">
        <v>7.0000000000000001E-3</v>
      </c>
      <c r="R404">
        <v>1</v>
      </c>
      <c r="S404">
        <v>0</v>
      </c>
      <c r="T404">
        <v>0</v>
      </c>
      <c r="V404">
        <v>0</v>
      </c>
      <c r="Y404" s="10">
        <v>44882</v>
      </c>
      <c r="Z404">
        <v>0.41674768518518518</v>
      </c>
      <c r="AB404">
        <v>1</v>
      </c>
      <c r="AD404">
        <v>3.0248860373237263</v>
      </c>
      <c r="AE404">
        <v>4.0757906393292096</v>
      </c>
      <c r="AF404">
        <v>1.0509046020054833</v>
      </c>
      <c r="AG404">
        <v>0.10467306074283221</v>
      </c>
    </row>
    <row r="405" spans="1:62" x14ac:dyDescent="0.35">
      <c r="A405">
        <v>97</v>
      </c>
      <c r="B405">
        <v>28</v>
      </c>
      <c r="C405" t="s">
        <v>166</v>
      </c>
      <c r="D405" t="s">
        <v>27</v>
      </c>
      <c r="G405">
        <v>0.5</v>
      </c>
      <c r="H405">
        <v>0.5</v>
      </c>
      <c r="I405">
        <v>4237</v>
      </c>
      <c r="J405">
        <v>7181</v>
      </c>
      <c r="L405">
        <v>7787</v>
      </c>
      <c r="M405">
        <v>3.665</v>
      </c>
      <c r="N405">
        <v>6.3620000000000001</v>
      </c>
      <c r="O405">
        <v>2.6960000000000002</v>
      </c>
      <c r="Q405">
        <v>0.69799999999999995</v>
      </c>
      <c r="R405">
        <v>1</v>
      </c>
      <c r="S405">
        <v>0</v>
      </c>
      <c r="T405">
        <v>0</v>
      </c>
      <c r="V405">
        <v>0</v>
      </c>
      <c r="Y405" s="10">
        <v>44882</v>
      </c>
      <c r="Z405">
        <v>0.4299189814814815</v>
      </c>
      <c r="AB405">
        <v>1</v>
      </c>
      <c r="AD405">
        <v>3.6958364490483566</v>
      </c>
      <c r="AE405">
        <v>6.8568733401999173</v>
      </c>
      <c r="AF405">
        <v>3.1610368911515607</v>
      </c>
      <c r="AG405">
        <v>0.76364165352435742</v>
      </c>
    </row>
    <row r="406" spans="1:62" x14ac:dyDescent="0.35">
      <c r="A406">
        <v>98</v>
      </c>
      <c r="B406">
        <v>28</v>
      </c>
      <c r="C406" t="s">
        <v>166</v>
      </c>
      <c r="D406" t="s">
        <v>27</v>
      </c>
      <c r="G406">
        <v>0.5</v>
      </c>
      <c r="H406">
        <v>0.5</v>
      </c>
      <c r="I406">
        <v>4877</v>
      </c>
      <c r="J406">
        <v>7473</v>
      </c>
      <c r="L406">
        <v>8029</v>
      </c>
      <c r="M406">
        <v>4.1559999999999997</v>
      </c>
      <c r="N406">
        <v>6.61</v>
      </c>
      <c r="O406">
        <v>2.4529999999999998</v>
      </c>
      <c r="Q406">
        <v>0.72399999999999998</v>
      </c>
      <c r="R406">
        <v>1</v>
      </c>
      <c r="S406">
        <v>0</v>
      </c>
      <c r="T406">
        <v>0</v>
      </c>
      <c r="V406">
        <v>0</v>
      </c>
      <c r="Y406" s="10">
        <v>44882</v>
      </c>
      <c r="Z406">
        <v>0.43814814814814818</v>
      </c>
      <c r="AB406">
        <v>1</v>
      </c>
      <c r="AD406">
        <v>4.2623381159398654</v>
      </c>
      <c r="AE406">
        <v>7.1306684004339855</v>
      </c>
      <c r="AF406">
        <v>2.8683302844941201</v>
      </c>
      <c r="AG406">
        <v>0.78775998375017853</v>
      </c>
      <c r="AK406">
        <v>7.6303294361538443</v>
      </c>
      <c r="AQ406">
        <v>0.44608917129567965</v>
      </c>
      <c r="AW406">
        <v>11.27909046162859</v>
      </c>
      <c r="BC406">
        <v>2.5367459635249219</v>
      </c>
      <c r="BG406">
        <v>4.4314034571528005</v>
      </c>
      <c r="BH406">
        <v>7.1466085238037769</v>
      </c>
      <c r="BI406">
        <v>2.7152050666509768</v>
      </c>
      <c r="BJ406">
        <v>0.7778933941123426</v>
      </c>
    </row>
    <row r="407" spans="1:62" x14ac:dyDescent="0.35">
      <c r="A407">
        <v>99</v>
      </c>
      <c r="B407">
        <v>28</v>
      </c>
      <c r="C407" t="s">
        <v>166</v>
      </c>
      <c r="D407" t="s">
        <v>27</v>
      </c>
      <c r="G407">
        <v>0.5</v>
      </c>
      <c r="H407">
        <v>0.5</v>
      </c>
      <c r="I407">
        <v>5259</v>
      </c>
      <c r="J407">
        <v>7507</v>
      </c>
      <c r="L407">
        <v>7831</v>
      </c>
      <c r="M407">
        <v>4.4489999999999998</v>
      </c>
      <c r="N407">
        <v>6.6390000000000002</v>
      </c>
      <c r="O407">
        <v>2.1890000000000001</v>
      </c>
      <c r="Q407">
        <v>0.70299999999999996</v>
      </c>
      <c r="R407">
        <v>1</v>
      </c>
      <c r="S407">
        <v>0</v>
      </c>
      <c r="T407">
        <v>0</v>
      </c>
      <c r="V407">
        <v>0</v>
      </c>
      <c r="Y407" s="10">
        <v>44882</v>
      </c>
      <c r="Z407">
        <v>0.44665509259259256</v>
      </c>
      <c r="AB407">
        <v>1</v>
      </c>
      <c r="AD407">
        <v>4.6004687983657346</v>
      </c>
      <c r="AE407">
        <v>7.1625486471735682</v>
      </c>
      <c r="AF407">
        <v>2.5620798488078336</v>
      </c>
      <c r="AG407">
        <v>0.76802680447450666</v>
      </c>
    </row>
    <row r="408" spans="1:62" x14ac:dyDescent="0.35">
      <c r="A408">
        <v>100</v>
      </c>
      <c r="B408">
        <v>29</v>
      </c>
      <c r="C408" t="s">
        <v>167</v>
      </c>
      <c r="D408" t="s">
        <v>27</v>
      </c>
      <c r="G408">
        <v>0.5</v>
      </c>
      <c r="H408">
        <v>0.5</v>
      </c>
      <c r="I408">
        <v>5985</v>
      </c>
      <c r="J408">
        <v>8836</v>
      </c>
      <c r="L408">
        <v>10135</v>
      </c>
      <c r="M408">
        <v>5.0069999999999997</v>
      </c>
      <c r="N408">
        <v>7.7649999999999997</v>
      </c>
      <c r="O408">
        <v>2.758</v>
      </c>
      <c r="Q408">
        <v>0.94399999999999995</v>
      </c>
      <c r="R408">
        <v>1</v>
      </c>
      <c r="S408">
        <v>0</v>
      </c>
      <c r="T408">
        <v>0</v>
      </c>
      <c r="V408">
        <v>0</v>
      </c>
      <c r="Y408" s="10">
        <v>44882</v>
      </c>
      <c r="Z408">
        <v>0.45971064814814816</v>
      </c>
      <c r="AB408">
        <v>1</v>
      </c>
      <c r="AD408">
        <v>5.2430941267457891</v>
      </c>
      <c r="AE408">
        <v>8.4086912329649266</v>
      </c>
      <c r="AF408">
        <v>3.1655971062191375</v>
      </c>
      <c r="AG408">
        <v>0.99764925422777861</v>
      </c>
    </row>
    <row r="409" spans="1:62" x14ac:dyDescent="0.35">
      <c r="A409">
        <v>101</v>
      </c>
      <c r="B409">
        <v>29</v>
      </c>
      <c r="C409" t="s">
        <v>167</v>
      </c>
      <c r="D409" t="s">
        <v>27</v>
      </c>
      <c r="G409">
        <v>0.5</v>
      </c>
      <c r="H409">
        <v>0.5</v>
      </c>
      <c r="I409">
        <v>6912</v>
      </c>
      <c r="J409">
        <v>8874</v>
      </c>
      <c r="L409">
        <v>10250</v>
      </c>
      <c r="M409">
        <v>5.7169999999999996</v>
      </c>
      <c r="N409">
        <v>7.7960000000000003</v>
      </c>
      <c r="O409">
        <v>2.0790000000000002</v>
      </c>
      <c r="Q409">
        <v>0.95599999999999996</v>
      </c>
      <c r="R409">
        <v>1</v>
      </c>
      <c r="S409">
        <v>0</v>
      </c>
      <c r="T409">
        <v>0</v>
      </c>
      <c r="V409">
        <v>0</v>
      </c>
      <c r="Y409" s="10">
        <v>44882</v>
      </c>
      <c r="Z409">
        <v>0.46796296296296297</v>
      </c>
      <c r="AB409">
        <v>1</v>
      </c>
      <c r="AD409">
        <v>6.0636363848839592</v>
      </c>
      <c r="AE409">
        <v>8.4443220969679924</v>
      </c>
      <c r="AF409">
        <v>2.3806857120840332</v>
      </c>
      <c r="AG409">
        <v>1.0091104442111234</v>
      </c>
      <c r="AK409">
        <v>6.7297016147112068</v>
      </c>
      <c r="AQ409">
        <v>2.7703880938272576</v>
      </c>
      <c r="AW409">
        <v>23.436417603347046</v>
      </c>
      <c r="BC409">
        <v>0.34507321513657385</v>
      </c>
      <c r="BG409">
        <v>5.8662459603264487</v>
      </c>
      <c r="BH409">
        <v>8.562935367925558</v>
      </c>
      <c r="BI409">
        <v>2.6966894075991097</v>
      </c>
      <c r="BJ409">
        <v>1.0108545383390237</v>
      </c>
    </row>
    <row r="410" spans="1:62" x14ac:dyDescent="0.35">
      <c r="A410">
        <v>102</v>
      </c>
      <c r="B410">
        <v>29</v>
      </c>
      <c r="C410" t="s">
        <v>167</v>
      </c>
      <c r="D410" t="s">
        <v>27</v>
      </c>
      <c r="G410">
        <v>0.5</v>
      </c>
      <c r="H410">
        <v>0.5</v>
      </c>
      <c r="I410">
        <v>6466</v>
      </c>
      <c r="J410">
        <v>9127</v>
      </c>
      <c r="L410">
        <v>10285</v>
      </c>
      <c r="M410">
        <v>5.3760000000000003</v>
      </c>
      <c r="N410">
        <v>8.0109999999999992</v>
      </c>
      <c r="O410">
        <v>2.6349999999999998</v>
      </c>
      <c r="Q410">
        <v>0.96</v>
      </c>
      <c r="R410">
        <v>1</v>
      </c>
      <c r="S410">
        <v>0</v>
      </c>
      <c r="T410">
        <v>0</v>
      </c>
      <c r="V410">
        <v>0</v>
      </c>
      <c r="Y410" s="10">
        <v>44882</v>
      </c>
      <c r="Z410">
        <v>0.47690972222222222</v>
      </c>
      <c r="AB410">
        <v>1</v>
      </c>
      <c r="AD410">
        <v>5.6688555357689392</v>
      </c>
      <c r="AE410">
        <v>8.6815486388831253</v>
      </c>
      <c r="AF410">
        <v>3.0126931031141861</v>
      </c>
      <c r="AG410">
        <v>1.0125986324669238</v>
      </c>
    </row>
    <row r="411" spans="1:62" x14ac:dyDescent="0.35">
      <c r="A411">
        <v>103</v>
      </c>
      <c r="B411">
        <v>30</v>
      </c>
      <c r="C411" t="s">
        <v>168</v>
      </c>
      <c r="D411" t="s">
        <v>27</v>
      </c>
      <c r="G411">
        <v>0.5</v>
      </c>
      <c r="H411">
        <v>0.5</v>
      </c>
      <c r="I411">
        <v>4403</v>
      </c>
      <c r="J411">
        <v>6051</v>
      </c>
      <c r="L411">
        <v>1653</v>
      </c>
      <c r="M411">
        <v>3.7919999999999998</v>
      </c>
      <c r="N411">
        <v>5.4039999999999999</v>
      </c>
      <c r="O411">
        <v>1.6120000000000001</v>
      </c>
      <c r="Q411">
        <v>5.7000000000000002E-2</v>
      </c>
      <c r="R411">
        <v>1</v>
      </c>
      <c r="S411">
        <v>0</v>
      </c>
      <c r="T411">
        <v>0</v>
      </c>
      <c r="V411">
        <v>0</v>
      </c>
      <c r="Y411" s="10">
        <v>44882</v>
      </c>
      <c r="Z411">
        <v>0.49114583333333334</v>
      </c>
      <c r="AB411">
        <v>1</v>
      </c>
      <c r="AD411">
        <v>3.8427728188983417</v>
      </c>
      <c r="AE411">
        <v>5.7973239632667077</v>
      </c>
      <c r="AF411">
        <v>1.9545511443683661</v>
      </c>
      <c r="AG411">
        <v>0.15231174606490858</v>
      </c>
    </row>
    <row r="412" spans="1:62" x14ac:dyDescent="0.35">
      <c r="A412">
        <v>104</v>
      </c>
      <c r="B412">
        <v>30</v>
      </c>
      <c r="C412" t="s">
        <v>168</v>
      </c>
      <c r="D412" t="s">
        <v>27</v>
      </c>
      <c r="G412">
        <v>0.5</v>
      </c>
      <c r="H412">
        <v>0.5</v>
      </c>
      <c r="I412">
        <v>4694</v>
      </c>
      <c r="J412">
        <v>6005</v>
      </c>
      <c r="L412">
        <v>1718</v>
      </c>
      <c r="M412">
        <v>4.016</v>
      </c>
      <c r="N412">
        <v>5.3659999999999997</v>
      </c>
      <c r="O412">
        <v>1.349</v>
      </c>
      <c r="Q412">
        <v>6.4000000000000001E-2</v>
      </c>
      <c r="R412">
        <v>1</v>
      </c>
      <c r="S412">
        <v>0</v>
      </c>
      <c r="T412">
        <v>0</v>
      </c>
      <c r="V412">
        <v>0</v>
      </c>
      <c r="X412" t="s">
        <v>164</v>
      </c>
      <c r="Y412" s="10">
        <v>44882</v>
      </c>
      <c r="Z412">
        <v>0.50187499999999996</v>
      </c>
      <c r="AB412">
        <v>1</v>
      </c>
      <c r="AD412">
        <v>4.1003540455630745</v>
      </c>
      <c r="AE412">
        <v>5.7541918647366828</v>
      </c>
      <c r="AF412">
        <v>1.6538378191736083</v>
      </c>
      <c r="AG412">
        <v>0.15878980996853823</v>
      </c>
      <c r="AK412">
        <v>19.057360868764007</v>
      </c>
      <c r="AQ412">
        <v>8.1442582464908264E-2</v>
      </c>
      <c r="AW412">
        <v>35.676186649728194</v>
      </c>
      <c r="BC412">
        <v>3.1882162325140744</v>
      </c>
      <c r="BG412">
        <v>3.7436350271923278</v>
      </c>
      <c r="BH412">
        <v>5.7565360005263582</v>
      </c>
      <c r="BI412">
        <v>2.0129009733340304</v>
      </c>
      <c r="BJ412">
        <v>0.15629824692868066</v>
      </c>
    </row>
    <row r="413" spans="1:62" x14ac:dyDescent="0.35">
      <c r="A413">
        <v>105</v>
      </c>
      <c r="B413">
        <v>30</v>
      </c>
      <c r="C413" t="s">
        <v>168</v>
      </c>
      <c r="D413" t="s">
        <v>27</v>
      </c>
      <c r="G413">
        <v>0.5</v>
      </c>
      <c r="H413">
        <v>0.5</v>
      </c>
      <c r="I413">
        <v>3888</v>
      </c>
      <c r="J413">
        <v>6010</v>
      </c>
      <c r="L413">
        <v>1668</v>
      </c>
      <c r="M413">
        <v>3.3980000000000001</v>
      </c>
      <c r="N413">
        <v>5.37</v>
      </c>
      <c r="O413">
        <v>1.972</v>
      </c>
      <c r="Q413">
        <v>5.8000000000000003E-2</v>
      </c>
      <c r="R413">
        <v>1</v>
      </c>
      <c r="S413">
        <v>0</v>
      </c>
      <c r="T413">
        <v>0</v>
      </c>
      <c r="V413">
        <v>0</v>
      </c>
      <c r="Y413" s="10">
        <v>44882</v>
      </c>
      <c r="Z413">
        <v>0.50915509259259262</v>
      </c>
      <c r="AB413">
        <v>1</v>
      </c>
      <c r="AD413">
        <v>3.3869160088215811</v>
      </c>
      <c r="AE413">
        <v>5.7588801363160336</v>
      </c>
      <c r="AF413">
        <v>2.3719641274944525</v>
      </c>
      <c r="AG413">
        <v>0.1538066838888231</v>
      </c>
    </row>
    <row r="414" spans="1:62" x14ac:dyDescent="0.35">
      <c r="A414">
        <v>106</v>
      </c>
      <c r="B414">
        <v>31</v>
      </c>
      <c r="C414" t="s">
        <v>62</v>
      </c>
      <c r="D414" t="s">
        <v>27</v>
      </c>
      <c r="G414">
        <v>0.5</v>
      </c>
      <c r="H414">
        <v>0.5</v>
      </c>
      <c r="I414">
        <v>7588</v>
      </c>
      <c r="J414">
        <v>14682</v>
      </c>
      <c r="L414">
        <v>9212</v>
      </c>
      <c r="M414">
        <v>6.2370000000000001</v>
      </c>
      <c r="N414">
        <v>12.717000000000001</v>
      </c>
      <c r="O414">
        <v>6.48</v>
      </c>
      <c r="Q414">
        <v>0.84699999999999998</v>
      </c>
      <c r="R414">
        <v>1</v>
      </c>
      <c r="S414">
        <v>0</v>
      </c>
      <c r="T414">
        <v>0</v>
      </c>
      <c r="V414">
        <v>0</v>
      </c>
      <c r="Y414" s="10">
        <v>44882</v>
      </c>
      <c r="Z414">
        <v>0.5220717592592593</v>
      </c>
      <c r="AB414">
        <v>1</v>
      </c>
      <c r="AD414">
        <v>6.6620037705381145</v>
      </c>
      <c r="AE414">
        <v>13.890218363541514</v>
      </c>
      <c r="AF414">
        <v>7.2282145930033996</v>
      </c>
      <c r="AG414">
        <v>0.90566074679623776</v>
      </c>
    </row>
    <row r="415" spans="1:62" x14ac:dyDescent="0.35">
      <c r="A415">
        <v>107</v>
      </c>
      <c r="B415">
        <v>31</v>
      </c>
      <c r="C415" t="s">
        <v>62</v>
      </c>
      <c r="D415" t="s">
        <v>27</v>
      </c>
      <c r="G415">
        <v>0.5</v>
      </c>
      <c r="H415">
        <v>0.5</v>
      </c>
      <c r="I415">
        <v>8930</v>
      </c>
      <c r="J415">
        <v>15177</v>
      </c>
      <c r="L415">
        <v>9275</v>
      </c>
      <c r="M415">
        <v>7.266</v>
      </c>
      <c r="N415">
        <v>13.135999999999999</v>
      </c>
      <c r="O415">
        <v>5.8710000000000004</v>
      </c>
      <c r="Q415">
        <v>0.85399999999999998</v>
      </c>
      <c r="R415">
        <v>1</v>
      </c>
      <c r="S415">
        <v>0</v>
      </c>
      <c r="T415">
        <v>0</v>
      </c>
      <c r="V415">
        <v>0</v>
      </c>
      <c r="Y415" s="10">
        <v>44882</v>
      </c>
      <c r="Z415">
        <v>0.52954861111111107</v>
      </c>
      <c r="AB415">
        <v>1</v>
      </c>
      <c r="AD415">
        <v>7.8498869533012474</v>
      </c>
      <c r="AE415">
        <v>14.354357249897211</v>
      </c>
      <c r="AF415">
        <v>6.5044702965959633</v>
      </c>
      <c r="AG415">
        <v>0.91193948565667882</v>
      </c>
      <c r="AK415">
        <v>2.8565595015823089</v>
      </c>
      <c r="AM415">
        <v>122.41662963247046</v>
      </c>
      <c r="AQ415">
        <v>0.92328931859553309</v>
      </c>
      <c r="AS415">
        <v>118.6745021387737</v>
      </c>
      <c r="AW415">
        <v>1.460965116725069</v>
      </c>
      <c r="AY415">
        <v>114.93237464507698</v>
      </c>
      <c r="BC415">
        <v>2.7485037994527981</v>
      </c>
      <c r="BE415">
        <v>205.62039165641599</v>
      </c>
      <c r="BG415">
        <v>7.9636298661068077</v>
      </c>
      <c r="BH415">
        <v>14.420930706323986</v>
      </c>
      <c r="BI415">
        <v>6.4573008402171794</v>
      </c>
      <c r="BJ415">
        <v>0.92464645715995231</v>
      </c>
    </row>
    <row r="416" spans="1:62" x14ac:dyDescent="0.35">
      <c r="A416">
        <v>108</v>
      </c>
      <c r="B416">
        <v>31</v>
      </c>
      <c r="C416" t="s">
        <v>62</v>
      </c>
      <c r="D416" t="s">
        <v>27</v>
      </c>
      <c r="G416">
        <v>0.5</v>
      </c>
      <c r="H416">
        <v>0.5</v>
      </c>
      <c r="I416">
        <v>9187</v>
      </c>
      <c r="J416">
        <v>15319</v>
      </c>
      <c r="L416">
        <v>9530</v>
      </c>
      <c r="M416">
        <v>7.4630000000000001</v>
      </c>
      <c r="N416">
        <v>13.257</v>
      </c>
      <c r="O416">
        <v>5.7930000000000001</v>
      </c>
      <c r="Q416">
        <v>0.88100000000000001</v>
      </c>
      <c r="R416">
        <v>1</v>
      </c>
      <c r="S416">
        <v>0</v>
      </c>
      <c r="T416">
        <v>0</v>
      </c>
      <c r="V416">
        <v>0</v>
      </c>
      <c r="Y416" s="10">
        <v>44882</v>
      </c>
      <c r="Z416">
        <v>0.53806712962962966</v>
      </c>
      <c r="AB416">
        <v>1</v>
      </c>
      <c r="AD416">
        <v>8.0773727789123679</v>
      </c>
      <c r="AE416">
        <v>14.487504162750763</v>
      </c>
      <c r="AF416">
        <v>6.4101313838383955</v>
      </c>
      <c r="AG416">
        <v>0.9373534286632258</v>
      </c>
    </row>
    <row r="417" spans="1:62" x14ac:dyDescent="0.35">
      <c r="A417">
        <v>109</v>
      </c>
      <c r="B417">
        <v>32</v>
      </c>
      <c r="C417" t="s">
        <v>63</v>
      </c>
      <c r="D417" t="s">
        <v>27</v>
      </c>
      <c r="G417">
        <v>0.5</v>
      </c>
      <c r="H417">
        <v>0.5</v>
      </c>
      <c r="I417">
        <v>5232</v>
      </c>
      <c r="J417">
        <v>6329</v>
      </c>
      <c r="L417">
        <v>1729</v>
      </c>
      <c r="M417">
        <v>4.4290000000000003</v>
      </c>
      <c r="N417">
        <v>5.64</v>
      </c>
      <c r="O417">
        <v>1.212</v>
      </c>
      <c r="Q417">
        <v>6.5000000000000002E-2</v>
      </c>
      <c r="R417">
        <v>1</v>
      </c>
      <c r="S417">
        <v>0</v>
      </c>
      <c r="T417">
        <v>0</v>
      </c>
      <c r="V417">
        <v>0</v>
      </c>
      <c r="Y417" s="10">
        <v>44882</v>
      </c>
      <c r="Z417">
        <v>0.55084490740740744</v>
      </c>
      <c r="AB417">
        <v>1</v>
      </c>
      <c r="AD417">
        <v>4.5765695092937486</v>
      </c>
      <c r="AE417">
        <v>6.0579918630785938</v>
      </c>
      <c r="AF417">
        <v>1.4814223537848452</v>
      </c>
      <c r="AG417">
        <v>0.15988609770607556</v>
      </c>
    </row>
    <row r="418" spans="1:62" x14ac:dyDescent="0.35">
      <c r="A418">
        <v>110</v>
      </c>
      <c r="B418">
        <v>32</v>
      </c>
      <c r="C418" t="s">
        <v>63</v>
      </c>
      <c r="D418" t="s">
        <v>27</v>
      </c>
      <c r="G418">
        <v>0.5</v>
      </c>
      <c r="H418">
        <v>0.5</v>
      </c>
      <c r="I418">
        <v>3855</v>
      </c>
      <c r="J418">
        <v>6348</v>
      </c>
      <c r="L418">
        <v>1707</v>
      </c>
      <c r="M418">
        <v>3.3719999999999999</v>
      </c>
      <c r="N418">
        <v>5.6559999999999997</v>
      </c>
      <c r="O418">
        <v>2.2839999999999998</v>
      </c>
      <c r="Q418">
        <v>6.3E-2</v>
      </c>
      <c r="R418">
        <v>1</v>
      </c>
      <c r="S418">
        <v>0</v>
      </c>
      <c r="T418">
        <v>0</v>
      </c>
      <c r="V418">
        <v>0</v>
      </c>
      <c r="Y418" s="10">
        <v>44882</v>
      </c>
      <c r="Z418">
        <v>0.55766203703703698</v>
      </c>
      <c r="AB418">
        <v>1</v>
      </c>
      <c r="AD418">
        <v>3.357705766622487</v>
      </c>
      <c r="AE418">
        <v>6.0758072950801258</v>
      </c>
      <c r="AF418">
        <v>2.7181015284576389</v>
      </c>
      <c r="AG418">
        <v>0.15769352223100089</v>
      </c>
      <c r="AK418">
        <v>13.404374306225103</v>
      </c>
      <c r="AL418">
        <v>3.9420511971952705</v>
      </c>
      <c r="AQ418">
        <v>1.0549514077386608</v>
      </c>
      <c r="AR418">
        <v>4.8708435698509289</v>
      </c>
      <c r="AW418">
        <v>22.338184382168784</v>
      </c>
      <c r="AX418">
        <v>19.386389301263794</v>
      </c>
      <c r="BC418">
        <v>4.1466167972308456</v>
      </c>
      <c r="BD418">
        <v>2.9836213778724625</v>
      </c>
      <c r="BG418">
        <v>3.5989115544786374</v>
      </c>
      <c r="BH418">
        <v>6.0439270483405423</v>
      </c>
      <c r="BI418">
        <v>2.4450154938619053</v>
      </c>
      <c r="BJ418">
        <v>0.16103221670441001</v>
      </c>
    </row>
    <row r="419" spans="1:62" x14ac:dyDescent="0.35">
      <c r="A419">
        <v>111</v>
      </c>
      <c r="B419">
        <v>32</v>
      </c>
      <c r="C419" t="s">
        <v>63</v>
      </c>
      <c r="D419" t="s">
        <v>27</v>
      </c>
      <c r="G419">
        <v>0.5</v>
      </c>
      <c r="H419">
        <v>0.5</v>
      </c>
      <c r="I419">
        <v>4400</v>
      </c>
      <c r="J419">
        <v>6280</v>
      </c>
      <c r="L419">
        <v>1774</v>
      </c>
      <c r="M419">
        <v>3.7909999999999999</v>
      </c>
      <c r="N419">
        <v>5.5990000000000002</v>
      </c>
      <c r="O419">
        <v>1.8089999999999999</v>
      </c>
      <c r="Q419">
        <v>7.0000000000000007E-2</v>
      </c>
      <c r="R419">
        <v>1</v>
      </c>
      <c r="S419">
        <v>0</v>
      </c>
      <c r="T419">
        <v>0</v>
      </c>
      <c r="V419">
        <v>0</v>
      </c>
      <c r="Y419" s="10">
        <v>44882</v>
      </c>
      <c r="Z419">
        <v>0.56575231481481481</v>
      </c>
      <c r="AB419">
        <v>1</v>
      </c>
      <c r="AD419">
        <v>3.8401173423347879</v>
      </c>
      <c r="AE419">
        <v>6.0120468016009596</v>
      </c>
      <c r="AF419">
        <v>2.1719294592661718</v>
      </c>
      <c r="AG419">
        <v>0.16437091117781913</v>
      </c>
    </row>
    <row r="420" spans="1:62" x14ac:dyDescent="0.35">
      <c r="A420">
        <v>112</v>
      </c>
      <c r="B420">
        <v>3</v>
      </c>
      <c r="C420" t="s">
        <v>28</v>
      </c>
      <c r="D420" t="s">
        <v>27</v>
      </c>
      <c r="G420">
        <v>0.5</v>
      </c>
      <c r="H420">
        <v>0.5</v>
      </c>
      <c r="I420">
        <v>1179</v>
      </c>
      <c r="J420">
        <v>547</v>
      </c>
      <c r="L420">
        <v>243</v>
      </c>
      <c r="M420">
        <v>1.32</v>
      </c>
      <c r="N420">
        <v>0.74199999999999999</v>
      </c>
      <c r="O420">
        <v>0</v>
      </c>
      <c r="Q420">
        <v>0</v>
      </c>
      <c r="R420">
        <v>1</v>
      </c>
      <c r="S420">
        <v>0</v>
      </c>
      <c r="T420">
        <v>0</v>
      </c>
      <c r="V420">
        <v>0</v>
      </c>
      <c r="Y420" s="10">
        <v>44882</v>
      </c>
      <c r="Z420">
        <v>0.57899305555555558</v>
      </c>
      <c r="AB420">
        <v>1</v>
      </c>
      <c r="AD420">
        <v>0.98902067193236709</v>
      </c>
      <c r="AE420">
        <v>0.63647460871769446</v>
      </c>
      <c r="AF420">
        <v>-0.35254606321467263</v>
      </c>
      <c r="AG420">
        <v>1.1787590616942694E-2</v>
      </c>
    </row>
    <row r="421" spans="1:62" x14ac:dyDescent="0.35">
      <c r="A421">
        <v>113</v>
      </c>
      <c r="B421">
        <v>3</v>
      </c>
      <c r="C421" t="s">
        <v>28</v>
      </c>
      <c r="D421" t="s">
        <v>27</v>
      </c>
      <c r="G421">
        <v>0.5</v>
      </c>
      <c r="H421">
        <v>0.5</v>
      </c>
      <c r="I421">
        <v>303</v>
      </c>
      <c r="J421">
        <v>329</v>
      </c>
      <c r="L421">
        <v>237</v>
      </c>
      <c r="M421">
        <v>0.64700000000000002</v>
      </c>
      <c r="N421">
        <v>0.55800000000000005</v>
      </c>
      <c r="O421">
        <v>0</v>
      </c>
      <c r="Q421">
        <v>0</v>
      </c>
      <c r="R421">
        <v>1</v>
      </c>
      <c r="S421">
        <v>0</v>
      </c>
      <c r="T421">
        <v>0</v>
      </c>
      <c r="V421">
        <v>0</v>
      </c>
      <c r="Y421" s="10">
        <v>44882</v>
      </c>
      <c r="Z421">
        <v>0.58490740740740743</v>
      </c>
      <c r="AB421">
        <v>1</v>
      </c>
      <c r="AD421">
        <v>0.2136215153746146</v>
      </c>
      <c r="AE421">
        <v>0.43206596785801338</v>
      </c>
      <c r="AF421">
        <v>0.21844445248339878</v>
      </c>
      <c r="AG421">
        <v>1.1189615487376878E-2</v>
      </c>
      <c r="AK421">
        <v>54.928535699723284</v>
      </c>
      <c r="AQ421">
        <v>28.798803117524098</v>
      </c>
      <c r="AW421">
        <v>7.9544377169036986</v>
      </c>
      <c r="BC421">
        <v>35.686149527205025</v>
      </c>
      <c r="BG421">
        <v>0.16759325493967953</v>
      </c>
      <c r="BH421">
        <v>0.37768201753754777</v>
      </c>
      <c r="BI421">
        <v>0.21008876259786824</v>
      </c>
      <c r="BJ421">
        <v>9.4953526202737441E-3</v>
      </c>
    </row>
    <row r="422" spans="1:62" x14ac:dyDescent="0.35">
      <c r="A422">
        <v>114</v>
      </c>
      <c r="B422">
        <v>3</v>
      </c>
      <c r="C422" t="s">
        <v>28</v>
      </c>
      <c r="D422" t="s">
        <v>27</v>
      </c>
      <c r="G422">
        <v>0.5</v>
      </c>
      <c r="H422">
        <v>0.5</v>
      </c>
      <c r="I422">
        <v>199</v>
      </c>
      <c r="J422">
        <v>213</v>
      </c>
      <c r="L422">
        <v>203</v>
      </c>
      <c r="M422">
        <v>0.56699999999999995</v>
      </c>
      <c r="N422">
        <v>0.45900000000000002</v>
      </c>
      <c r="O422">
        <v>0</v>
      </c>
      <c r="Q422">
        <v>0</v>
      </c>
      <c r="R422">
        <v>1</v>
      </c>
      <c r="S422">
        <v>0</v>
      </c>
      <c r="T422">
        <v>0</v>
      </c>
      <c r="V422">
        <v>0</v>
      </c>
      <c r="Y422" s="10">
        <v>44882</v>
      </c>
      <c r="Z422">
        <v>0.59121527777777783</v>
      </c>
      <c r="AB422">
        <v>1</v>
      </c>
      <c r="AD422">
        <v>0.12156499450474448</v>
      </c>
      <c r="AE422">
        <v>0.32329806721708215</v>
      </c>
      <c r="AF422">
        <v>0.20173307271233767</v>
      </c>
      <c r="AG422">
        <v>7.8010897531706098E-3</v>
      </c>
    </row>
    <row r="423" spans="1:62" x14ac:dyDescent="0.35">
      <c r="A423">
        <v>115</v>
      </c>
      <c r="B423">
        <v>1</v>
      </c>
      <c r="C423" t="s">
        <v>71</v>
      </c>
      <c r="D423" t="s">
        <v>27</v>
      </c>
      <c r="G423">
        <v>0.3</v>
      </c>
      <c r="H423">
        <v>0.3</v>
      </c>
      <c r="I423">
        <v>3591</v>
      </c>
      <c r="J423">
        <v>11348</v>
      </c>
      <c r="L423">
        <v>4879</v>
      </c>
      <c r="M423">
        <v>5.2830000000000004</v>
      </c>
      <c r="N423">
        <v>16.486999999999998</v>
      </c>
      <c r="O423">
        <v>11.204000000000001</v>
      </c>
      <c r="Q423">
        <v>0.65700000000000003</v>
      </c>
      <c r="R423">
        <v>1</v>
      </c>
      <c r="S423">
        <v>0</v>
      </c>
      <c r="T423">
        <v>0</v>
      </c>
      <c r="V423">
        <v>0</v>
      </c>
      <c r="Y423" s="10">
        <v>44882</v>
      </c>
      <c r="Z423">
        <v>0.60394675925925922</v>
      </c>
      <c r="AB423">
        <v>1</v>
      </c>
      <c r="AD423">
        <v>5.2067063817162333</v>
      </c>
      <c r="AE423">
        <v>17.940131457384354</v>
      </c>
      <c r="AF423">
        <v>12.733425075668119</v>
      </c>
      <c r="AG423">
        <v>0.78970506788021166</v>
      </c>
    </row>
    <row r="424" spans="1:62" x14ac:dyDescent="0.35">
      <c r="A424">
        <v>116</v>
      </c>
      <c r="B424">
        <v>1</v>
      </c>
      <c r="C424" t="s">
        <v>71</v>
      </c>
      <c r="D424" t="s">
        <v>27</v>
      </c>
      <c r="G424">
        <v>0.3</v>
      </c>
      <c r="H424">
        <v>0.3</v>
      </c>
      <c r="I424">
        <v>5408</v>
      </c>
      <c r="J424">
        <v>11480</v>
      </c>
      <c r="L424">
        <v>4913</v>
      </c>
      <c r="M424">
        <v>7.6070000000000002</v>
      </c>
      <c r="N424">
        <v>16.673999999999999</v>
      </c>
      <c r="O424">
        <v>9.0670000000000002</v>
      </c>
      <c r="Q424">
        <v>0.66300000000000003</v>
      </c>
      <c r="R424">
        <v>1</v>
      </c>
      <c r="S424">
        <v>0</v>
      </c>
      <c r="T424">
        <v>0</v>
      </c>
      <c r="V424">
        <v>0</v>
      </c>
      <c r="Y424" s="10">
        <v>44882</v>
      </c>
      <c r="Z424">
        <v>0.61127314814814815</v>
      </c>
      <c r="AB424">
        <v>1</v>
      </c>
      <c r="AD424">
        <v>7.8872624461481902</v>
      </c>
      <c r="AE424">
        <v>18.146415406875771</v>
      </c>
      <c r="AF424">
        <v>10.259152960727581</v>
      </c>
      <c r="AG424">
        <v>0.79535261077055541</v>
      </c>
      <c r="AI424">
        <v>90.452302631578945</v>
      </c>
      <c r="AK424">
        <v>3.3653087165176898</v>
      </c>
      <c r="AO424">
        <v>97.309224902523667</v>
      </c>
      <c r="AQ424">
        <v>2.1676122225769467</v>
      </c>
      <c r="AU424">
        <v>104.76786832453709</v>
      </c>
      <c r="AW424">
        <v>6.6377275511001939</v>
      </c>
      <c r="BA424">
        <v>98.38807173080798</v>
      </c>
      <c r="BC424">
        <v>1.2609611520273367</v>
      </c>
      <c r="BG424">
        <v>8.0222491714621817</v>
      </c>
      <c r="BH424">
        <v>17.951852136332725</v>
      </c>
      <c r="BI424">
        <v>9.9296029648705435</v>
      </c>
      <c r="BJ424">
        <v>0.79036948469084034</v>
      </c>
    </row>
    <row r="425" spans="1:62" x14ac:dyDescent="0.35">
      <c r="A425">
        <v>117</v>
      </c>
      <c r="B425">
        <v>1</v>
      </c>
      <c r="C425" t="s">
        <v>71</v>
      </c>
      <c r="D425" t="s">
        <v>27</v>
      </c>
      <c r="G425">
        <v>0.3</v>
      </c>
      <c r="H425">
        <v>0.3</v>
      </c>
      <c r="I425">
        <v>5591</v>
      </c>
      <c r="J425">
        <v>11231</v>
      </c>
      <c r="L425">
        <v>4853</v>
      </c>
      <c r="M425">
        <v>7.8410000000000002</v>
      </c>
      <c r="N425">
        <v>16.321999999999999</v>
      </c>
      <c r="O425">
        <v>8.4819999999999993</v>
      </c>
      <c r="Q425">
        <v>0.65300000000000002</v>
      </c>
      <c r="R425">
        <v>1</v>
      </c>
      <c r="S425">
        <v>0</v>
      </c>
      <c r="T425">
        <v>0</v>
      </c>
      <c r="V425">
        <v>0</v>
      </c>
      <c r="Y425" s="10">
        <v>44882</v>
      </c>
      <c r="Z425">
        <v>0.6182523148148148</v>
      </c>
      <c r="AB425">
        <v>1</v>
      </c>
      <c r="AD425">
        <v>8.1572358967761751</v>
      </c>
      <c r="AE425">
        <v>17.757288865789683</v>
      </c>
      <c r="AF425">
        <v>9.6000529690135075</v>
      </c>
      <c r="AG425">
        <v>0.78538635861112527</v>
      </c>
    </row>
    <row r="426" spans="1:62" x14ac:dyDescent="0.35">
      <c r="A426">
        <v>118</v>
      </c>
      <c r="B426">
        <v>6</v>
      </c>
      <c r="R426">
        <v>1</v>
      </c>
    </row>
    <row r="427" spans="1:62" x14ac:dyDescent="0.35">
      <c r="A427">
        <v>1</v>
      </c>
      <c r="B427">
        <v>1</v>
      </c>
      <c r="C427" t="s">
        <v>26</v>
      </c>
      <c r="D427" t="s">
        <v>27</v>
      </c>
      <c r="G427">
        <v>0.3</v>
      </c>
      <c r="H427">
        <v>0.3</v>
      </c>
      <c r="I427">
        <v>5437</v>
      </c>
      <c r="J427">
        <v>11746</v>
      </c>
      <c r="L427">
        <v>5122</v>
      </c>
      <c r="M427">
        <v>7.6440000000000001</v>
      </c>
      <c r="N427">
        <v>17.048999999999999</v>
      </c>
      <c r="O427">
        <v>9.4049999999999994</v>
      </c>
      <c r="Q427">
        <v>0.7</v>
      </c>
      <c r="R427">
        <v>1</v>
      </c>
      <c r="S427">
        <v>0</v>
      </c>
      <c r="T427">
        <v>0</v>
      </c>
      <c r="V427">
        <v>0</v>
      </c>
      <c r="Y427" s="10">
        <v>44882</v>
      </c>
      <c r="Z427">
        <v>0.63512731481481477</v>
      </c>
      <c r="AB427">
        <v>1</v>
      </c>
      <c r="AD427">
        <v>7.9861329301661339</v>
      </c>
      <c r="AE427">
        <v>18.607575390584788</v>
      </c>
      <c r="AF427">
        <v>10.621442460418654</v>
      </c>
      <c r="AG427">
        <v>0.8314002870110887</v>
      </c>
    </row>
    <row r="428" spans="1:62" x14ac:dyDescent="0.35">
      <c r="A428">
        <v>2</v>
      </c>
      <c r="B428">
        <v>1</v>
      </c>
      <c r="C428" t="s">
        <v>26</v>
      </c>
      <c r="D428" t="s">
        <v>27</v>
      </c>
      <c r="G428">
        <v>0.3</v>
      </c>
      <c r="H428">
        <v>0.3</v>
      </c>
      <c r="I428">
        <v>5626</v>
      </c>
      <c r="J428">
        <v>11668</v>
      </c>
      <c r="L428">
        <v>5068</v>
      </c>
      <c r="M428">
        <v>7.8849999999999998</v>
      </c>
      <c r="N428">
        <v>16.939</v>
      </c>
      <c r="O428">
        <v>9.0549999999999997</v>
      </c>
      <c r="Q428">
        <v>0.69</v>
      </c>
      <c r="R428">
        <v>1</v>
      </c>
      <c r="S428">
        <v>0</v>
      </c>
      <c r="T428">
        <v>0</v>
      </c>
      <c r="V428">
        <v>0</v>
      </c>
      <c r="Y428" s="10">
        <v>44882</v>
      </c>
      <c r="Z428">
        <v>0.64207175925925919</v>
      </c>
      <c r="AB428">
        <v>1</v>
      </c>
      <c r="AD428">
        <v>8.2538457588814431</v>
      </c>
      <c r="AE428">
        <v>18.485899733505544</v>
      </c>
      <c r="AF428">
        <v>10.232053974624101</v>
      </c>
      <c r="AG428">
        <v>0.82264185089245678</v>
      </c>
      <c r="AK428">
        <v>1.0870403519207268</v>
      </c>
      <c r="AQ428">
        <v>2.4602013985070967</v>
      </c>
      <c r="AW428">
        <v>3.5816244909394284</v>
      </c>
      <c r="BC428">
        <v>2.0515944614378547</v>
      </c>
      <c r="BG428">
        <v>8.2092269540955574</v>
      </c>
      <c r="BH428">
        <v>18.261267751205402</v>
      </c>
      <c r="BI428">
        <v>10.052040797109846</v>
      </c>
      <c r="BJ428">
        <v>0.81428889792746517</v>
      </c>
    </row>
    <row r="429" spans="1:62" x14ac:dyDescent="0.35">
      <c r="A429">
        <v>3</v>
      </c>
      <c r="B429">
        <v>1</v>
      </c>
      <c r="C429" t="s">
        <v>26</v>
      </c>
      <c r="D429" t="s">
        <v>27</v>
      </c>
      <c r="G429">
        <v>0.3</v>
      </c>
      <c r="H429">
        <v>0.3</v>
      </c>
      <c r="I429">
        <v>5563</v>
      </c>
      <c r="J429">
        <v>11380</v>
      </c>
      <c r="L429">
        <v>4965</v>
      </c>
      <c r="M429">
        <v>7.8040000000000003</v>
      </c>
      <c r="N429">
        <v>16.532</v>
      </c>
      <c r="O429">
        <v>8.7279999999999998</v>
      </c>
      <c r="Q429">
        <v>0.67200000000000004</v>
      </c>
      <c r="R429">
        <v>1</v>
      </c>
      <c r="S429">
        <v>0</v>
      </c>
      <c r="T429">
        <v>0</v>
      </c>
      <c r="V429">
        <v>0</v>
      </c>
      <c r="Y429" s="10">
        <v>44882</v>
      </c>
      <c r="Z429">
        <v>0.64929398148148143</v>
      </c>
      <c r="AB429">
        <v>1</v>
      </c>
      <c r="AD429">
        <v>8.1646081493096716</v>
      </c>
      <c r="AE429">
        <v>18.036635768905263</v>
      </c>
      <c r="AF429">
        <v>9.8720276195955918</v>
      </c>
      <c r="AG429">
        <v>0.80593594496247356</v>
      </c>
    </row>
    <row r="430" spans="1:62" x14ac:dyDescent="0.35">
      <c r="A430">
        <v>4</v>
      </c>
      <c r="B430">
        <v>3</v>
      </c>
      <c r="C430" t="s">
        <v>85</v>
      </c>
      <c r="D430" t="s">
        <v>27</v>
      </c>
      <c r="G430">
        <v>0.5</v>
      </c>
      <c r="H430">
        <v>0.5</v>
      </c>
      <c r="I430">
        <v>2306</v>
      </c>
      <c r="J430">
        <v>1263</v>
      </c>
      <c r="L430">
        <v>464</v>
      </c>
      <c r="M430">
        <v>2.1840000000000002</v>
      </c>
      <c r="N430">
        <v>1.349</v>
      </c>
      <c r="O430">
        <v>0</v>
      </c>
      <c r="Q430">
        <v>0</v>
      </c>
      <c r="R430">
        <v>1</v>
      </c>
      <c r="S430">
        <v>0</v>
      </c>
      <c r="T430">
        <v>0</v>
      </c>
      <c r="V430">
        <v>0</v>
      </c>
      <c r="Y430" s="10">
        <v>44882</v>
      </c>
      <c r="Z430">
        <v>0.66122685185185182</v>
      </c>
      <c r="AB430">
        <v>1</v>
      </c>
      <c r="AD430">
        <v>2.130699228869096</v>
      </c>
      <c r="AE430">
        <v>1.3528074407991952</v>
      </c>
      <c r="AF430">
        <v>-0.77789178806990078</v>
      </c>
      <c r="AG430">
        <v>4.5542445089012507E-2</v>
      </c>
    </row>
    <row r="431" spans="1:62" x14ac:dyDescent="0.35">
      <c r="A431">
        <v>5</v>
      </c>
      <c r="B431">
        <v>3</v>
      </c>
      <c r="C431" t="s">
        <v>85</v>
      </c>
      <c r="D431" t="s">
        <v>27</v>
      </c>
      <c r="G431">
        <v>0.5</v>
      </c>
      <c r="H431">
        <v>0.5</v>
      </c>
      <c r="I431">
        <v>449</v>
      </c>
      <c r="J431">
        <v>918</v>
      </c>
      <c r="L431">
        <v>431</v>
      </c>
      <c r="M431">
        <v>0.75900000000000001</v>
      </c>
      <c r="N431">
        <v>1.056</v>
      </c>
      <c r="O431">
        <v>0.29699999999999999</v>
      </c>
      <c r="Q431">
        <v>0</v>
      </c>
      <c r="R431">
        <v>1</v>
      </c>
      <c r="S431">
        <v>0</v>
      </c>
      <c r="T431">
        <v>0</v>
      </c>
      <c r="V431">
        <v>0</v>
      </c>
      <c r="Y431" s="10">
        <v>44882</v>
      </c>
      <c r="Z431">
        <v>0.66743055555555564</v>
      </c>
      <c r="AB431">
        <v>1</v>
      </c>
      <c r="AD431">
        <v>0.55246836244265285</v>
      </c>
      <c r="AE431">
        <v>1.0298989662427391</v>
      </c>
      <c r="AF431">
        <v>0.47743060380008628</v>
      </c>
      <c r="AG431">
        <v>4.2331018512180789E-2</v>
      </c>
      <c r="AK431">
        <v>0.15395201951639528</v>
      </c>
      <c r="AQ431">
        <v>3.2190030435643853</v>
      </c>
      <c r="AW431">
        <v>6.9829136448222666</v>
      </c>
      <c r="BC431">
        <v>9.8917843539058143</v>
      </c>
      <c r="BG431">
        <v>0.5520434214446921</v>
      </c>
      <c r="BH431">
        <v>1.0467463649152497</v>
      </c>
      <c r="BI431">
        <v>0.49470294347055777</v>
      </c>
      <c r="BJ431">
        <v>4.0336041396270172E-2</v>
      </c>
    </row>
    <row r="432" spans="1:62" x14ac:dyDescent="0.35">
      <c r="A432">
        <v>6</v>
      </c>
      <c r="B432">
        <v>3</v>
      </c>
      <c r="C432" t="s">
        <v>85</v>
      </c>
      <c r="D432" t="s">
        <v>27</v>
      </c>
      <c r="G432">
        <v>0.5</v>
      </c>
      <c r="H432">
        <v>0.5</v>
      </c>
      <c r="I432">
        <v>448</v>
      </c>
      <c r="J432">
        <v>954</v>
      </c>
      <c r="L432">
        <v>390</v>
      </c>
      <c r="M432">
        <v>0.75800000000000001</v>
      </c>
      <c r="N432">
        <v>1.087</v>
      </c>
      <c r="O432">
        <v>0.32800000000000001</v>
      </c>
      <c r="Q432">
        <v>0</v>
      </c>
      <c r="R432">
        <v>1</v>
      </c>
      <c r="S432">
        <v>0</v>
      </c>
      <c r="T432">
        <v>0</v>
      </c>
      <c r="V432">
        <v>0</v>
      </c>
      <c r="Y432" s="10">
        <v>44882</v>
      </c>
      <c r="Z432">
        <v>0.67417824074074073</v>
      </c>
      <c r="AB432">
        <v>1</v>
      </c>
      <c r="AD432">
        <v>0.55161848044673134</v>
      </c>
      <c r="AE432">
        <v>1.0635937635877606</v>
      </c>
      <c r="AF432">
        <v>0.51197528314102925</v>
      </c>
      <c r="AG432">
        <v>3.8341064280359563E-2</v>
      </c>
    </row>
    <row r="433" spans="1:62" x14ac:dyDescent="0.35">
      <c r="A433">
        <v>7</v>
      </c>
      <c r="B433">
        <v>3</v>
      </c>
      <c r="D433" t="s">
        <v>87</v>
      </c>
      <c r="Y433" s="10">
        <v>44882</v>
      </c>
      <c r="Z433">
        <v>0.67800925925925926</v>
      </c>
      <c r="AB433">
        <v>1</v>
      </c>
    </row>
    <row r="434" spans="1:62" x14ac:dyDescent="0.35">
      <c r="A434">
        <v>8</v>
      </c>
      <c r="B434">
        <v>3</v>
      </c>
      <c r="C434" t="s">
        <v>86</v>
      </c>
      <c r="D434" t="s">
        <v>27</v>
      </c>
      <c r="G434">
        <v>0.5</v>
      </c>
      <c r="H434">
        <v>0.5</v>
      </c>
      <c r="I434">
        <v>51</v>
      </c>
      <c r="J434">
        <v>216</v>
      </c>
      <c r="L434">
        <v>209</v>
      </c>
      <c r="M434">
        <v>0.45400000000000001</v>
      </c>
      <c r="N434">
        <v>0.46100000000000002</v>
      </c>
      <c r="O434">
        <v>8.0000000000000002E-3</v>
      </c>
      <c r="Q434">
        <v>0</v>
      </c>
      <c r="R434">
        <v>1</v>
      </c>
      <c r="S434">
        <v>0</v>
      </c>
      <c r="T434">
        <v>0</v>
      </c>
      <c r="V434">
        <v>0</v>
      </c>
      <c r="Y434" s="10">
        <v>44882</v>
      </c>
      <c r="Z434">
        <v>0.68844907407407396</v>
      </c>
      <c r="AB434">
        <v>1</v>
      </c>
      <c r="AD434">
        <v>0.21421532806584928</v>
      </c>
      <c r="AE434">
        <v>0.37285041801481977</v>
      </c>
      <c r="AF434">
        <v>0.15863508994897049</v>
      </c>
      <c r="AG434">
        <v>2.0726876086221955E-2</v>
      </c>
    </row>
    <row r="435" spans="1:62" x14ac:dyDescent="0.35">
      <c r="A435">
        <v>9</v>
      </c>
      <c r="B435">
        <v>3</v>
      </c>
      <c r="C435" t="s">
        <v>86</v>
      </c>
      <c r="D435" t="s">
        <v>27</v>
      </c>
      <c r="G435">
        <v>0.5</v>
      </c>
      <c r="H435">
        <v>0.5</v>
      </c>
      <c r="I435">
        <v>57</v>
      </c>
      <c r="J435">
        <v>197</v>
      </c>
      <c r="L435">
        <v>89</v>
      </c>
      <c r="M435">
        <v>0.45900000000000002</v>
      </c>
      <c r="N435">
        <v>0.44600000000000001</v>
      </c>
      <c r="O435">
        <v>0</v>
      </c>
      <c r="Q435">
        <v>0</v>
      </c>
      <c r="R435">
        <v>1</v>
      </c>
      <c r="S435">
        <v>0</v>
      </c>
      <c r="T435">
        <v>0</v>
      </c>
      <c r="V435">
        <v>0</v>
      </c>
      <c r="Y435" s="10">
        <v>44882</v>
      </c>
      <c r="Z435">
        <v>0.69405092592592599</v>
      </c>
      <c r="AB435">
        <v>1</v>
      </c>
      <c r="AD435">
        <v>0.219314620041379</v>
      </c>
      <c r="AE435">
        <v>0.35506705274939182</v>
      </c>
      <c r="AF435">
        <v>0.13575243270801282</v>
      </c>
      <c r="AG435">
        <v>9.0489612613793412E-3</v>
      </c>
      <c r="AK435">
        <v>16.039748628973832</v>
      </c>
      <c r="AQ435">
        <v>5.4147908236858253</v>
      </c>
      <c r="AW435">
        <v>53.103195346366356</v>
      </c>
      <c r="BC435">
        <v>22.012648974371501</v>
      </c>
      <c r="BG435">
        <v>0.23843696494961536</v>
      </c>
      <c r="BH435">
        <v>0.34570738682021918</v>
      </c>
      <c r="BI435">
        <v>0.1072704218706038</v>
      </c>
      <c r="BJ435">
        <v>1.0168094765426759E-2</v>
      </c>
    </row>
    <row r="436" spans="1:62" x14ac:dyDescent="0.35">
      <c r="A436">
        <v>10</v>
      </c>
      <c r="B436">
        <v>3</v>
      </c>
      <c r="C436" t="s">
        <v>86</v>
      </c>
      <c r="D436" t="s">
        <v>27</v>
      </c>
      <c r="G436">
        <v>0.5</v>
      </c>
      <c r="H436">
        <v>0.5</v>
      </c>
      <c r="I436">
        <v>102</v>
      </c>
      <c r="J436">
        <v>177</v>
      </c>
      <c r="L436">
        <v>112</v>
      </c>
      <c r="M436">
        <v>0.49299999999999999</v>
      </c>
      <c r="N436">
        <v>0.42899999999999999</v>
      </c>
      <c r="O436">
        <v>0</v>
      </c>
      <c r="Q436">
        <v>0</v>
      </c>
      <c r="R436">
        <v>1</v>
      </c>
      <c r="S436">
        <v>0</v>
      </c>
      <c r="T436">
        <v>0</v>
      </c>
      <c r="V436">
        <v>0</v>
      </c>
      <c r="Y436" s="10">
        <v>44882</v>
      </c>
      <c r="Z436">
        <v>0.70011574074074068</v>
      </c>
      <c r="AB436">
        <v>1</v>
      </c>
      <c r="AD436">
        <v>0.25755930985785175</v>
      </c>
      <c r="AE436">
        <v>0.33634772089104653</v>
      </c>
      <c r="AF436">
        <v>7.8788411033194783E-2</v>
      </c>
      <c r="AG436">
        <v>1.1287228269474177E-2</v>
      </c>
    </row>
    <row r="437" spans="1:62" x14ac:dyDescent="0.35">
      <c r="A437">
        <v>11</v>
      </c>
      <c r="B437">
        <v>4</v>
      </c>
      <c r="C437" t="s">
        <v>61</v>
      </c>
      <c r="D437" t="s">
        <v>27</v>
      </c>
      <c r="G437">
        <v>0.2</v>
      </c>
      <c r="H437">
        <v>0.2</v>
      </c>
      <c r="I437">
        <v>657</v>
      </c>
      <c r="J437">
        <v>2257</v>
      </c>
      <c r="L437">
        <v>1165</v>
      </c>
      <c r="M437">
        <v>2.298</v>
      </c>
      <c r="N437">
        <v>5.476</v>
      </c>
      <c r="O437">
        <v>3.1779999999999999</v>
      </c>
      <c r="Q437">
        <v>1.4999999999999999E-2</v>
      </c>
      <c r="R437">
        <v>1</v>
      </c>
      <c r="S437">
        <v>0</v>
      </c>
      <c r="T437">
        <v>0</v>
      </c>
      <c r="V437">
        <v>0</v>
      </c>
      <c r="Y437" s="10">
        <v>44882</v>
      </c>
      <c r="Z437">
        <v>0.71122685185185175</v>
      </c>
      <c r="AB437">
        <v>1</v>
      </c>
      <c r="AD437">
        <v>1.8231095439858735</v>
      </c>
      <c r="AE437">
        <v>5.7078955853973889</v>
      </c>
      <c r="AF437">
        <v>3.8847860414115152</v>
      </c>
      <c r="AG437">
        <v>0.28440232714367025</v>
      </c>
    </row>
    <row r="438" spans="1:62" x14ac:dyDescent="0.35">
      <c r="A438">
        <v>12</v>
      </c>
      <c r="B438">
        <v>4</v>
      </c>
      <c r="C438" t="s">
        <v>61</v>
      </c>
      <c r="D438" t="s">
        <v>27</v>
      </c>
      <c r="G438">
        <v>0.2</v>
      </c>
      <c r="H438">
        <v>0.2</v>
      </c>
      <c r="I438">
        <v>1309</v>
      </c>
      <c r="J438">
        <v>2333</v>
      </c>
      <c r="L438">
        <v>1227</v>
      </c>
      <c r="M438">
        <v>3.548</v>
      </c>
      <c r="N438">
        <v>5.6379999999999999</v>
      </c>
      <c r="O438">
        <v>2.09</v>
      </c>
      <c r="Q438">
        <v>3.1E-2</v>
      </c>
      <c r="R438">
        <v>1</v>
      </c>
      <c r="S438">
        <v>0</v>
      </c>
      <c r="T438">
        <v>0</v>
      </c>
      <c r="V438">
        <v>0</v>
      </c>
      <c r="Y438" s="10">
        <v>44882</v>
      </c>
      <c r="Z438">
        <v>0.71753472222222225</v>
      </c>
      <c r="AB438">
        <v>1</v>
      </c>
      <c r="AD438">
        <v>3.2084171973381093</v>
      </c>
      <c r="AE438">
        <v>5.8857292380516686</v>
      </c>
      <c r="AF438">
        <v>2.6773120407135593</v>
      </c>
      <c r="AG438">
        <v>0.29948630045909191</v>
      </c>
      <c r="AJ438">
        <v>6.9472399112703087</v>
      </c>
      <c r="AK438">
        <v>0</v>
      </c>
      <c r="AP438">
        <v>0.45490308717341205</v>
      </c>
      <c r="AQ438">
        <v>4.6974626699202524</v>
      </c>
      <c r="AV438">
        <v>6.037433736923485</v>
      </c>
      <c r="AW438">
        <v>10.044067037106558</v>
      </c>
      <c r="BB438">
        <v>0.21178149566671486</v>
      </c>
      <c r="BC438">
        <v>8.1268742887261269E-2</v>
      </c>
      <c r="BG438">
        <v>3.2084171973381093</v>
      </c>
      <c r="BH438">
        <v>6.0272941852304047</v>
      </c>
      <c r="BI438">
        <v>2.8188769878922955</v>
      </c>
      <c r="BJ438">
        <v>0.29936465551299984</v>
      </c>
    </row>
    <row r="439" spans="1:62" x14ac:dyDescent="0.35">
      <c r="A439">
        <v>13</v>
      </c>
      <c r="B439">
        <v>4</v>
      </c>
      <c r="C439" t="s">
        <v>61</v>
      </c>
      <c r="D439" t="s">
        <v>27</v>
      </c>
      <c r="G439">
        <v>0.2</v>
      </c>
      <c r="H439">
        <v>0.2</v>
      </c>
      <c r="I439">
        <v>1309</v>
      </c>
      <c r="J439">
        <v>2454</v>
      </c>
      <c r="L439">
        <v>1226</v>
      </c>
      <c r="M439">
        <v>3.548</v>
      </c>
      <c r="N439">
        <v>5.8949999999999996</v>
      </c>
      <c r="O439">
        <v>2.3460000000000001</v>
      </c>
      <c r="Q439">
        <v>3.1E-2</v>
      </c>
      <c r="R439">
        <v>1</v>
      </c>
      <c r="S439">
        <v>0</v>
      </c>
      <c r="T439">
        <v>0</v>
      </c>
      <c r="V439">
        <v>0</v>
      </c>
      <c r="Y439" s="10">
        <v>44882</v>
      </c>
      <c r="Z439">
        <v>0.72439814814814818</v>
      </c>
      <c r="AB439">
        <v>1</v>
      </c>
      <c r="AD439">
        <v>3.2084171973381093</v>
      </c>
      <c r="AE439">
        <v>6.1688591324091409</v>
      </c>
      <c r="AF439">
        <v>2.9604419350710316</v>
      </c>
      <c r="AG439">
        <v>0.29924301056690772</v>
      </c>
    </row>
    <row r="440" spans="1:62" x14ac:dyDescent="0.35">
      <c r="A440">
        <v>14</v>
      </c>
      <c r="B440">
        <v>5</v>
      </c>
      <c r="C440" t="s">
        <v>61</v>
      </c>
      <c r="D440" t="s">
        <v>27</v>
      </c>
      <c r="G440">
        <v>0.6</v>
      </c>
      <c r="H440">
        <v>0.6</v>
      </c>
      <c r="I440">
        <v>4165</v>
      </c>
      <c r="J440">
        <v>8134</v>
      </c>
      <c r="L440">
        <v>3942</v>
      </c>
      <c r="M440">
        <v>3.0089999999999999</v>
      </c>
      <c r="N440">
        <v>5.9749999999999996</v>
      </c>
      <c r="O440">
        <v>2.9660000000000002</v>
      </c>
      <c r="Q440">
        <v>0.247</v>
      </c>
      <c r="R440">
        <v>1</v>
      </c>
      <c r="S440">
        <v>0</v>
      </c>
      <c r="T440">
        <v>0</v>
      </c>
      <c r="V440">
        <v>0</v>
      </c>
      <c r="Y440" s="10">
        <v>44882</v>
      </c>
      <c r="Z440">
        <v>0.73769675925925926</v>
      </c>
      <c r="AB440">
        <v>1</v>
      </c>
      <c r="AD440">
        <v>3.0921915494061527</v>
      </c>
      <c r="AE440">
        <v>6.486528250611431</v>
      </c>
      <c r="AF440">
        <v>3.3943367012052783</v>
      </c>
      <c r="AG440">
        <v>0.32000611924641742</v>
      </c>
    </row>
    <row r="441" spans="1:62" x14ac:dyDescent="0.35">
      <c r="A441">
        <v>15</v>
      </c>
      <c r="B441">
        <v>5</v>
      </c>
      <c r="C441" t="s">
        <v>61</v>
      </c>
      <c r="D441" t="s">
        <v>27</v>
      </c>
      <c r="G441">
        <v>0.6</v>
      </c>
      <c r="H441">
        <v>0.6</v>
      </c>
      <c r="I441">
        <v>4258</v>
      </c>
      <c r="J441">
        <v>8168</v>
      </c>
      <c r="L441">
        <v>3972</v>
      </c>
      <c r="M441">
        <v>3.0680000000000001</v>
      </c>
      <c r="N441">
        <v>5.9989999999999997</v>
      </c>
      <c r="O441">
        <v>2.931</v>
      </c>
      <c r="Q441">
        <v>0.25</v>
      </c>
      <c r="R441">
        <v>1</v>
      </c>
      <c r="S441">
        <v>0</v>
      </c>
      <c r="T441">
        <v>0</v>
      </c>
      <c r="V441">
        <v>0</v>
      </c>
      <c r="Y441" s="10">
        <v>44882</v>
      </c>
      <c r="Z441">
        <v>0.74505787037037041</v>
      </c>
      <c r="AB441">
        <v>1</v>
      </c>
      <c r="AD441">
        <v>3.1580574040900777</v>
      </c>
      <c r="AE441">
        <v>6.5130473040774195</v>
      </c>
      <c r="AF441">
        <v>3.3549898999873418</v>
      </c>
      <c r="AG441">
        <v>0.32243901816825959</v>
      </c>
      <c r="AJ441">
        <v>5.044305720745494</v>
      </c>
      <c r="AK441">
        <v>0.42700918255702885</v>
      </c>
      <c r="AP441">
        <v>7.9918083527425132</v>
      </c>
      <c r="AQ441">
        <v>1.0352267585370352</v>
      </c>
      <c r="AV441">
        <v>10.939310984739533</v>
      </c>
      <c r="AW441">
        <v>1.6111253505587848</v>
      </c>
      <c r="BB441">
        <v>7.344511671539748</v>
      </c>
      <c r="BC441">
        <v>0.25182666371808443</v>
      </c>
      <c r="BG441">
        <v>3.1513291716223648</v>
      </c>
      <c r="BH441">
        <v>6.4795085011645508</v>
      </c>
      <c r="BI441">
        <v>3.328179329542186</v>
      </c>
      <c r="BJ441">
        <v>0.32203353501461923</v>
      </c>
    </row>
    <row r="442" spans="1:62" x14ac:dyDescent="0.35">
      <c r="A442">
        <v>16</v>
      </c>
      <c r="B442">
        <v>5</v>
      </c>
      <c r="C442" t="s">
        <v>61</v>
      </c>
      <c r="D442" t="s">
        <v>27</v>
      </c>
      <c r="G442">
        <v>0.6</v>
      </c>
      <c r="H442">
        <v>0.6</v>
      </c>
      <c r="I442">
        <v>4239</v>
      </c>
      <c r="J442">
        <v>8082</v>
      </c>
      <c r="L442">
        <v>3962</v>
      </c>
      <c r="M442">
        <v>3.056</v>
      </c>
      <c r="N442">
        <v>5.9379999999999997</v>
      </c>
      <c r="O442">
        <v>2.8820000000000001</v>
      </c>
      <c r="Q442">
        <v>0.249</v>
      </c>
      <c r="R442">
        <v>1</v>
      </c>
      <c r="S442">
        <v>0</v>
      </c>
      <c r="T442">
        <v>0</v>
      </c>
      <c r="V442">
        <v>0</v>
      </c>
      <c r="Y442" s="10">
        <v>44882</v>
      </c>
      <c r="Z442">
        <v>0.75277777777777777</v>
      </c>
      <c r="AB442">
        <v>1</v>
      </c>
      <c r="AD442">
        <v>3.1446009391546519</v>
      </c>
      <c r="AE442">
        <v>6.4459696982516821</v>
      </c>
      <c r="AF442">
        <v>3.3013687590970302</v>
      </c>
      <c r="AG442">
        <v>0.32162805186097887</v>
      </c>
    </row>
    <row r="443" spans="1:62" x14ac:dyDescent="0.35">
      <c r="A443">
        <v>17</v>
      </c>
      <c r="B443">
        <v>6</v>
      </c>
      <c r="C443" t="s">
        <v>65</v>
      </c>
      <c r="D443" t="s">
        <v>27</v>
      </c>
      <c r="G443">
        <v>0.33300000000000002</v>
      </c>
      <c r="H443">
        <v>0.33300000000000002</v>
      </c>
      <c r="I443">
        <v>5127</v>
      </c>
      <c r="J443">
        <v>11929</v>
      </c>
      <c r="L443">
        <v>6241</v>
      </c>
      <c r="M443">
        <v>6.5289999999999999</v>
      </c>
      <c r="N443">
        <v>15.593</v>
      </c>
      <c r="O443">
        <v>9.0640000000000001</v>
      </c>
      <c r="Q443">
        <v>0.80600000000000005</v>
      </c>
      <c r="R443">
        <v>1</v>
      </c>
      <c r="S443">
        <v>0</v>
      </c>
      <c r="T443">
        <v>0</v>
      </c>
      <c r="V443">
        <v>0</v>
      </c>
      <c r="Y443" s="10">
        <v>44882</v>
      </c>
      <c r="Z443">
        <v>0.76534722222222218</v>
      </c>
      <c r="AB443">
        <v>1</v>
      </c>
      <c r="AD443">
        <v>6.7991236326786453</v>
      </c>
      <c r="AE443">
        <v>17.020761442724826</v>
      </c>
      <c r="AF443">
        <v>10.221637810046181</v>
      </c>
      <c r="AG443">
        <v>0.91251760953199779</v>
      </c>
    </row>
    <row r="444" spans="1:62" x14ac:dyDescent="0.35">
      <c r="A444">
        <v>18</v>
      </c>
      <c r="B444">
        <v>6</v>
      </c>
      <c r="C444" t="s">
        <v>65</v>
      </c>
      <c r="D444" t="s">
        <v>27</v>
      </c>
      <c r="G444">
        <v>0.33300000000000002</v>
      </c>
      <c r="H444">
        <v>0.33300000000000002</v>
      </c>
      <c r="I444">
        <v>6106</v>
      </c>
      <c r="J444">
        <v>11975</v>
      </c>
      <c r="L444">
        <v>6207</v>
      </c>
      <c r="M444">
        <v>7.657</v>
      </c>
      <c r="N444">
        <v>15.651</v>
      </c>
      <c r="O444">
        <v>7.9939999999999998</v>
      </c>
      <c r="Q444">
        <v>0.80100000000000005</v>
      </c>
      <c r="R444">
        <v>1</v>
      </c>
      <c r="S444">
        <v>0</v>
      </c>
      <c r="T444">
        <v>0</v>
      </c>
      <c r="V444">
        <v>0</v>
      </c>
      <c r="Y444" s="10">
        <v>44882</v>
      </c>
      <c r="Z444">
        <v>0.77229166666666671</v>
      </c>
      <c r="AB444">
        <v>1</v>
      </c>
      <c r="AD444">
        <v>8.0484246447015639</v>
      </c>
      <c r="AE444">
        <v>17.08540778397737</v>
      </c>
      <c r="AF444">
        <v>9.0369831392758062</v>
      </c>
      <c r="AG444">
        <v>0.90754952764955732</v>
      </c>
      <c r="AJ444">
        <v>6.6880467091463949</v>
      </c>
      <c r="AK444">
        <v>8.3269348827367615</v>
      </c>
      <c r="AP444">
        <v>4.9053984612148342</v>
      </c>
      <c r="AQ444">
        <v>0.3694624147636924</v>
      </c>
      <c r="AV444">
        <v>3.1227502132832736</v>
      </c>
      <c r="AW444">
        <v>7.2951575128198405</v>
      </c>
      <c r="BB444">
        <v>0.9037786523356578</v>
      </c>
      <c r="BC444">
        <v>0.12872113947892924</v>
      </c>
      <c r="BG444">
        <v>8.3980757961768244</v>
      </c>
      <c r="BH444">
        <v>17.11702827698133</v>
      </c>
      <c r="BI444">
        <v>8.7189524808045054</v>
      </c>
      <c r="BJ444">
        <v>0.90813400787102094</v>
      </c>
    </row>
    <row r="445" spans="1:62" x14ac:dyDescent="0.35">
      <c r="A445">
        <v>19</v>
      </c>
      <c r="B445">
        <v>6</v>
      </c>
      <c r="C445" t="s">
        <v>65</v>
      </c>
      <c r="D445" t="s">
        <v>27</v>
      </c>
      <c r="G445">
        <v>0.33300000000000002</v>
      </c>
      <c r="H445">
        <v>0.33300000000000002</v>
      </c>
      <c r="I445">
        <v>6654</v>
      </c>
      <c r="J445">
        <v>12020</v>
      </c>
      <c r="L445">
        <v>6215</v>
      </c>
      <c r="M445">
        <v>8.2880000000000003</v>
      </c>
      <c r="N445">
        <v>15.708</v>
      </c>
      <c r="O445">
        <v>7.42</v>
      </c>
      <c r="Q445">
        <v>0.80200000000000005</v>
      </c>
      <c r="R445">
        <v>1</v>
      </c>
      <c r="S445">
        <v>0</v>
      </c>
      <c r="T445">
        <v>0</v>
      </c>
      <c r="V445">
        <v>0</v>
      </c>
      <c r="Y445" s="10">
        <v>44882</v>
      </c>
      <c r="Z445">
        <v>0.78004629629629629</v>
      </c>
      <c r="AB445">
        <v>1</v>
      </c>
      <c r="AD445">
        <v>8.7477269476520849</v>
      </c>
      <c r="AE445">
        <v>17.148648769985289</v>
      </c>
      <c r="AF445">
        <v>8.4009218223332045</v>
      </c>
      <c r="AG445">
        <v>0.90871848809248457</v>
      </c>
    </row>
    <row r="446" spans="1:62" x14ac:dyDescent="0.35">
      <c r="A446">
        <v>20</v>
      </c>
      <c r="B446">
        <v>7</v>
      </c>
      <c r="C446" t="s">
        <v>65</v>
      </c>
      <c r="D446" t="s">
        <v>27</v>
      </c>
      <c r="G446">
        <v>0.46700000000000003</v>
      </c>
      <c r="H446">
        <v>0.46700000000000003</v>
      </c>
      <c r="I446">
        <v>9242</v>
      </c>
      <c r="J446">
        <v>17585</v>
      </c>
      <c r="L446">
        <v>8512</v>
      </c>
      <c r="M446">
        <v>8.0350000000000001</v>
      </c>
      <c r="N446">
        <v>16.248999999999999</v>
      </c>
      <c r="O446">
        <v>8.2129999999999992</v>
      </c>
      <c r="Q446">
        <v>0.82899999999999996</v>
      </c>
      <c r="R446">
        <v>1</v>
      </c>
      <c r="S446">
        <v>0</v>
      </c>
      <c r="T446">
        <v>0</v>
      </c>
      <c r="V446">
        <v>0</v>
      </c>
      <c r="Y446" s="10">
        <v>44882</v>
      </c>
      <c r="Z446">
        <v>0.79400462962962959</v>
      </c>
      <c r="AB446">
        <v>1</v>
      </c>
      <c r="AD446">
        <v>8.5925918121856881</v>
      </c>
      <c r="AE446">
        <v>17.804768919052226</v>
      </c>
      <c r="AF446">
        <v>9.2121771068665375</v>
      </c>
      <c r="AG446">
        <v>0.88730328266430081</v>
      </c>
    </row>
    <row r="447" spans="1:62" x14ac:dyDescent="0.35">
      <c r="A447">
        <v>21</v>
      </c>
      <c r="B447">
        <v>7</v>
      </c>
      <c r="C447" t="s">
        <v>65</v>
      </c>
      <c r="D447" t="s">
        <v>27</v>
      </c>
      <c r="G447">
        <v>0.46700000000000003</v>
      </c>
      <c r="H447">
        <v>0.46700000000000003</v>
      </c>
      <c r="I447">
        <v>9462</v>
      </c>
      <c r="J447">
        <v>17862</v>
      </c>
      <c r="L447">
        <v>8479</v>
      </c>
      <c r="M447">
        <v>8.2159999999999993</v>
      </c>
      <c r="N447">
        <v>16.5</v>
      </c>
      <c r="O447">
        <v>8.2840000000000007</v>
      </c>
      <c r="Q447">
        <v>0.82499999999999996</v>
      </c>
      <c r="R447">
        <v>1</v>
      </c>
      <c r="S447">
        <v>0</v>
      </c>
      <c r="T447">
        <v>0</v>
      </c>
      <c r="V447">
        <v>0</v>
      </c>
      <c r="Y447" s="10">
        <v>44882</v>
      </c>
      <c r="Z447">
        <v>0.80199074074074073</v>
      </c>
      <c r="AB447">
        <v>1</v>
      </c>
      <c r="AD447">
        <v>8.7927781495548043</v>
      </c>
      <c r="AE447">
        <v>18.082352159135823</v>
      </c>
      <c r="AF447">
        <v>9.2895740095810186</v>
      </c>
      <c r="AG447">
        <v>0.88386492444499487</v>
      </c>
      <c r="AJ447">
        <v>1.9890419514899054</v>
      </c>
      <c r="AK447">
        <v>0.63956737021504495</v>
      </c>
      <c r="AP447">
        <v>0.61061145573449871</v>
      </c>
      <c r="AQ447">
        <v>0.30434058260910435</v>
      </c>
      <c r="AV447">
        <v>3.210264862958903</v>
      </c>
      <c r="AW447">
        <v>1.3998864154337511E-2</v>
      </c>
      <c r="BB447">
        <v>0.72770551225261515</v>
      </c>
      <c r="BC447">
        <v>2.1457762531260762</v>
      </c>
      <c r="BG447">
        <v>8.8209862243659085</v>
      </c>
      <c r="BH447">
        <v>18.10991006203221</v>
      </c>
      <c r="BI447">
        <v>9.2889238376663013</v>
      </c>
      <c r="BJ447">
        <v>0.89345065038972649</v>
      </c>
    </row>
    <row r="448" spans="1:62" x14ac:dyDescent="0.35">
      <c r="A448">
        <v>22</v>
      </c>
      <c r="B448">
        <v>7</v>
      </c>
      <c r="C448" t="s">
        <v>65</v>
      </c>
      <c r="D448" t="s">
        <v>27</v>
      </c>
      <c r="G448">
        <v>0.46700000000000003</v>
      </c>
      <c r="H448">
        <v>0.46700000000000003</v>
      </c>
      <c r="I448">
        <v>9524</v>
      </c>
      <c r="J448">
        <v>17917</v>
      </c>
      <c r="L448">
        <v>8663</v>
      </c>
      <c r="M448">
        <v>8.2669999999999995</v>
      </c>
      <c r="N448">
        <v>16.55</v>
      </c>
      <c r="O448">
        <v>8.2829999999999995</v>
      </c>
      <c r="Q448">
        <v>0.84599999999999997</v>
      </c>
      <c r="R448">
        <v>1</v>
      </c>
      <c r="S448">
        <v>0</v>
      </c>
      <c r="T448">
        <v>0</v>
      </c>
      <c r="V448">
        <v>0</v>
      </c>
      <c r="Y448" s="10">
        <v>44882</v>
      </c>
      <c r="Z448">
        <v>0.81027777777777776</v>
      </c>
      <c r="AB448">
        <v>1</v>
      </c>
      <c r="AD448">
        <v>8.8491942991770127</v>
      </c>
      <c r="AE448">
        <v>18.137467964928597</v>
      </c>
      <c r="AF448">
        <v>9.2882736657515839</v>
      </c>
      <c r="AG448">
        <v>0.9030363763344581</v>
      </c>
    </row>
    <row r="449" spans="1:62" x14ac:dyDescent="0.35">
      <c r="A449">
        <v>23</v>
      </c>
      <c r="B449">
        <v>8</v>
      </c>
      <c r="C449" t="s">
        <v>65</v>
      </c>
      <c r="D449" t="s">
        <v>27</v>
      </c>
      <c r="G449">
        <v>0.6</v>
      </c>
      <c r="H449">
        <v>0.6</v>
      </c>
      <c r="I449">
        <v>12300</v>
      </c>
      <c r="J449">
        <v>23715</v>
      </c>
      <c r="L449">
        <v>11150</v>
      </c>
      <c r="M449">
        <v>8.2089999999999996</v>
      </c>
      <c r="N449">
        <v>16.975000000000001</v>
      </c>
      <c r="O449">
        <v>8.766</v>
      </c>
      <c r="Q449">
        <v>0.875</v>
      </c>
      <c r="R449">
        <v>1</v>
      </c>
      <c r="S449">
        <v>0</v>
      </c>
      <c r="T449">
        <v>0</v>
      </c>
      <c r="V449">
        <v>0</v>
      </c>
      <c r="Y449" s="10">
        <v>44882</v>
      </c>
      <c r="Z449">
        <v>0.82498842592592592</v>
      </c>
      <c r="AB449">
        <v>1</v>
      </c>
      <c r="AD449">
        <v>8.8536832467581164</v>
      </c>
      <c r="AE449">
        <v>18.639274487481341</v>
      </c>
      <c r="AF449">
        <v>9.7855912407232246</v>
      </c>
      <c r="AG449">
        <v>0.90455063353437248</v>
      </c>
    </row>
    <row r="450" spans="1:62" x14ac:dyDescent="0.35">
      <c r="A450">
        <v>24</v>
      </c>
      <c r="B450">
        <v>8</v>
      </c>
      <c r="C450" t="s">
        <v>65</v>
      </c>
      <c r="D450" t="s">
        <v>27</v>
      </c>
      <c r="G450">
        <v>0.6</v>
      </c>
      <c r="H450">
        <v>0.6</v>
      </c>
      <c r="I450">
        <v>13093</v>
      </c>
      <c r="J450">
        <v>23446</v>
      </c>
      <c r="L450">
        <v>11331</v>
      </c>
      <c r="M450">
        <v>8.7159999999999993</v>
      </c>
      <c r="N450">
        <v>16.783999999999999</v>
      </c>
      <c r="O450">
        <v>8.0679999999999996</v>
      </c>
      <c r="Q450">
        <v>0.89100000000000001</v>
      </c>
      <c r="R450">
        <v>1</v>
      </c>
      <c r="S450">
        <v>0</v>
      </c>
      <c r="T450">
        <v>0</v>
      </c>
      <c r="V450">
        <v>0</v>
      </c>
      <c r="Y450" s="10">
        <v>44882</v>
      </c>
      <c r="Z450">
        <v>0.83313657407407404</v>
      </c>
      <c r="AB450">
        <v>1</v>
      </c>
      <c r="AD450">
        <v>9.4153135990629853</v>
      </c>
      <c r="AE450">
        <v>18.429461976235718</v>
      </c>
      <c r="AF450">
        <v>9.0141483771727327</v>
      </c>
      <c r="AG450">
        <v>0.91922912369615406</v>
      </c>
      <c r="AJ450">
        <v>3.977184048203064</v>
      </c>
      <c r="AK450">
        <v>1.2260603184747094</v>
      </c>
      <c r="AP450">
        <v>2.3079026518997736</v>
      </c>
      <c r="AQ450">
        <v>0.15247544726201787</v>
      </c>
      <c r="AV450">
        <v>0.63862125559648319</v>
      </c>
      <c r="AW450">
        <v>0.95672428493563288</v>
      </c>
      <c r="BB450">
        <v>2.316784034523943</v>
      </c>
      <c r="BC450">
        <v>0.35226817701865532</v>
      </c>
      <c r="BG450">
        <v>9.3579465643382758</v>
      </c>
      <c r="BH450">
        <v>18.415422477341959</v>
      </c>
      <c r="BI450">
        <v>9.0574759130036835</v>
      </c>
      <c r="BJ450">
        <v>0.92085105631071551</v>
      </c>
    </row>
    <row r="451" spans="1:62" x14ac:dyDescent="0.35">
      <c r="A451">
        <v>25</v>
      </c>
      <c r="B451">
        <v>8</v>
      </c>
      <c r="C451" t="s">
        <v>65</v>
      </c>
      <c r="D451" t="s">
        <v>27</v>
      </c>
      <c r="G451">
        <v>0.6</v>
      </c>
      <c r="H451">
        <v>0.6</v>
      </c>
      <c r="I451">
        <v>12931</v>
      </c>
      <c r="J451">
        <v>23410</v>
      </c>
      <c r="L451">
        <v>11371</v>
      </c>
      <c r="M451">
        <v>8.6129999999999995</v>
      </c>
      <c r="N451">
        <v>16.760000000000002</v>
      </c>
      <c r="O451">
        <v>8.1470000000000002</v>
      </c>
      <c r="Q451">
        <v>0.89400000000000002</v>
      </c>
      <c r="R451">
        <v>1</v>
      </c>
      <c r="S451">
        <v>0</v>
      </c>
      <c r="T451">
        <v>0</v>
      </c>
      <c r="V451">
        <v>0</v>
      </c>
      <c r="Y451" s="10">
        <v>44882</v>
      </c>
      <c r="Z451">
        <v>0.84099537037037031</v>
      </c>
      <c r="AB451">
        <v>1</v>
      </c>
      <c r="AD451">
        <v>9.3005795296135663</v>
      </c>
      <c r="AE451">
        <v>18.401382978448201</v>
      </c>
      <c r="AF451">
        <v>9.1008034488346343</v>
      </c>
      <c r="AG451">
        <v>0.92247298892527685</v>
      </c>
    </row>
    <row r="452" spans="1:62" x14ac:dyDescent="0.35">
      <c r="A452">
        <v>26</v>
      </c>
      <c r="B452">
        <v>1</v>
      </c>
      <c r="C452" t="s">
        <v>71</v>
      </c>
      <c r="D452" t="s">
        <v>27</v>
      </c>
      <c r="G452">
        <v>0.3</v>
      </c>
      <c r="H452">
        <v>0.3</v>
      </c>
      <c r="I452">
        <v>5746</v>
      </c>
      <c r="J452">
        <v>11635</v>
      </c>
      <c r="L452">
        <v>4982</v>
      </c>
      <c r="M452">
        <v>8.0389999999999997</v>
      </c>
      <c r="N452">
        <v>16.893000000000001</v>
      </c>
      <c r="O452">
        <v>8.8550000000000004</v>
      </c>
      <c r="Q452">
        <v>0.67500000000000004</v>
      </c>
      <c r="R452">
        <v>1</v>
      </c>
      <c r="S452">
        <v>0</v>
      </c>
      <c r="T452">
        <v>0</v>
      </c>
      <c r="V452">
        <v>0</v>
      </c>
      <c r="Y452" s="10">
        <v>44882</v>
      </c>
      <c r="Z452">
        <v>0.85380787037037031</v>
      </c>
      <c r="AB452">
        <v>1</v>
      </c>
      <c r="AD452">
        <v>8.4238221580657662</v>
      </c>
      <c r="AE452">
        <v>18.434421570895097</v>
      </c>
      <c r="AF452">
        <v>10.010599412829331</v>
      </c>
      <c r="AG452">
        <v>0.80869323040722818</v>
      </c>
    </row>
    <row r="453" spans="1:62" x14ac:dyDescent="0.35">
      <c r="A453">
        <v>27</v>
      </c>
      <c r="B453">
        <v>1</v>
      </c>
      <c r="C453" t="s">
        <v>71</v>
      </c>
      <c r="D453" t="s">
        <v>27</v>
      </c>
      <c r="G453">
        <v>0.3</v>
      </c>
      <c r="H453">
        <v>0.3</v>
      </c>
      <c r="I453">
        <v>5223</v>
      </c>
      <c r="J453">
        <v>11738</v>
      </c>
      <c r="L453">
        <v>4925</v>
      </c>
      <c r="M453">
        <v>7.37</v>
      </c>
      <c r="N453">
        <v>17.038</v>
      </c>
      <c r="O453">
        <v>9.6679999999999993</v>
      </c>
      <c r="Q453">
        <v>0.66500000000000004</v>
      </c>
      <c r="R453">
        <v>1</v>
      </c>
      <c r="S453">
        <v>0</v>
      </c>
      <c r="T453">
        <v>0</v>
      </c>
      <c r="V453">
        <v>0</v>
      </c>
      <c r="Y453" s="10">
        <v>44882</v>
      </c>
      <c r="Z453">
        <v>0.86068287037037028</v>
      </c>
      <c r="AB453">
        <v>1</v>
      </c>
      <c r="AD453">
        <v>7.6830083516207566</v>
      </c>
      <c r="AE453">
        <v>18.595095836012561</v>
      </c>
      <c r="AF453">
        <v>10.912087484391805</v>
      </c>
      <c r="AG453">
        <v>0.79944821450422776</v>
      </c>
      <c r="AI453">
        <v>100</v>
      </c>
      <c r="AK453">
        <v>7.3178706872183188</v>
      </c>
      <c r="AO453">
        <v>100</v>
      </c>
      <c r="AQ453">
        <v>0.13431429012172905</v>
      </c>
      <c r="AU453">
        <v>100</v>
      </c>
      <c r="AW453">
        <v>5.7367586064006515</v>
      </c>
      <c r="BA453">
        <v>100</v>
      </c>
      <c r="BC453">
        <v>4.0568071621108877E-2</v>
      </c>
      <c r="BG453">
        <v>7.9748011702205117</v>
      </c>
      <c r="BH453">
        <v>18.58261628144033</v>
      </c>
      <c r="BI453">
        <v>10.607815111219818</v>
      </c>
      <c r="BJ453">
        <v>0.79961040776568382</v>
      </c>
    </row>
    <row r="454" spans="1:62" x14ac:dyDescent="0.35">
      <c r="A454">
        <v>28</v>
      </c>
      <c r="B454">
        <v>1</v>
      </c>
      <c r="C454" t="s">
        <v>71</v>
      </c>
      <c r="D454" t="s">
        <v>27</v>
      </c>
      <c r="G454">
        <v>0.3</v>
      </c>
      <c r="H454">
        <v>0.3</v>
      </c>
      <c r="I454">
        <v>5635</v>
      </c>
      <c r="J454">
        <v>11722</v>
      </c>
      <c r="L454">
        <v>4927</v>
      </c>
      <c r="M454">
        <v>7.8970000000000002</v>
      </c>
      <c r="N454">
        <v>17.015000000000001</v>
      </c>
      <c r="O454">
        <v>9.1180000000000003</v>
      </c>
      <c r="Q454">
        <v>0.66600000000000004</v>
      </c>
      <c r="R454">
        <v>1</v>
      </c>
      <c r="S454">
        <v>0</v>
      </c>
      <c r="T454">
        <v>0</v>
      </c>
      <c r="V454">
        <v>0</v>
      </c>
      <c r="Y454" s="10">
        <v>44882</v>
      </c>
      <c r="Z454">
        <v>0.86866898148148142</v>
      </c>
      <c r="AB454">
        <v>1</v>
      </c>
      <c r="AD454">
        <v>8.2665939888202669</v>
      </c>
      <c r="AE454">
        <v>18.5701367268681</v>
      </c>
      <c r="AF454">
        <v>10.303542738047833</v>
      </c>
      <c r="AG454">
        <v>0.79977260102713998</v>
      </c>
    </row>
    <row r="455" spans="1:62" x14ac:dyDescent="0.35">
      <c r="A455">
        <v>29</v>
      </c>
      <c r="B455">
        <v>2</v>
      </c>
      <c r="C455" t="s">
        <v>70</v>
      </c>
      <c r="D455" t="s">
        <v>27</v>
      </c>
      <c r="G455">
        <v>0.5</v>
      </c>
      <c r="H455">
        <v>0.5</v>
      </c>
      <c r="I455">
        <v>5049</v>
      </c>
      <c r="J455">
        <v>7799</v>
      </c>
      <c r="L455">
        <v>3421</v>
      </c>
      <c r="M455">
        <v>4.2880000000000003</v>
      </c>
      <c r="N455">
        <v>6.8849999999999998</v>
      </c>
      <c r="O455">
        <v>2.597</v>
      </c>
      <c r="Q455">
        <v>0.24199999999999999</v>
      </c>
      <c r="R455">
        <v>1</v>
      </c>
      <c r="S455">
        <v>0</v>
      </c>
      <c r="T455">
        <v>0</v>
      </c>
      <c r="V455">
        <v>0</v>
      </c>
      <c r="Y455" s="10">
        <v>44882</v>
      </c>
      <c r="Z455">
        <v>0.88258101851851845</v>
      </c>
      <c r="AB455">
        <v>1</v>
      </c>
      <c r="AD455">
        <v>4.461925543682093</v>
      </c>
      <c r="AE455">
        <v>7.4702850921064332</v>
      </c>
      <c r="AF455">
        <v>3.0083595484243402</v>
      </c>
      <c r="AG455">
        <v>0.33330572956450921</v>
      </c>
    </row>
    <row r="456" spans="1:62" x14ac:dyDescent="0.35">
      <c r="A456">
        <v>30</v>
      </c>
      <c r="B456">
        <v>2</v>
      </c>
      <c r="C456" t="s">
        <v>70</v>
      </c>
      <c r="D456" t="s">
        <v>27</v>
      </c>
      <c r="G456">
        <v>0.5</v>
      </c>
      <c r="H456">
        <v>0.5</v>
      </c>
      <c r="I456">
        <v>4035</v>
      </c>
      <c r="J456">
        <v>7485</v>
      </c>
      <c r="L456">
        <v>3424</v>
      </c>
      <c r="M456">
        <v>3.5110000000000001</v>
      </c>
      <c r="N456">
        <v>6.62</v>
      </c>
      <c r="O456">
        <v>3.109</v>
      </c>
      <c r="Q456">
        <v>0.24199999999999999</v>
      </c>
      <c r="R456">
        <v>1</v>
      </c>
      <c r="S456">
        <v>0</v>
      </c>
      <c r="T456">
        <v>0</v>
      </c>
      <c r="V456">
        <v>0</v>
      </c>
      <c r="Y456" s="10">
        <v>44882</v>
      </c>
      <c r="Z456">
        <v>0.88979166666666665</v>
      </c>
      <c r="AB456">
        <v>1</v>
      </c>
      <c r="AD456">
        <v>3.6001451998175726</v>
      </c>
      <c r="AE456">
        <v>7.176391581930412</v>
      </c>
      <c r="AF456">
        <v>3.5762463821128394</v>
      </c>
      <c r="AG456">
        <v>0.33359767743513025</v>
      </c>
      <c r="AK456">
        <v>1.3307817098721633</v>
      </c>
      <c r="AQ456">
        <v>0.44245722263367676</v>
      </c>
      <c r="AW456">
        <v>2.1962736452975808</v>
      </c>
      <c r="BC456">
        <v>0.84241461607253854</v>
      </c>
      <c r="BG456">
        <v>3.5763485039317673</v>
      </c>
      <c r="BH456">
        <v>7.1923030140100055</v>
      </c>
      <c r="BI456">
        <v>3.6159545100782382</v>
      </c>
      <c r="BJ456">
        <v>0.33500875880979875</v>
      </c>
    </row>
    <row r="457" spans="1:62" x14ac:dyDescent="0.35">
      <c r="A457">
        <v>31</v>
      </c>
      <c r="B457">
        <v>2</v>
      </c>
      <c r="C457" t="s">
        <v>70</v>
      </c>
      <c r="D457" t="s">
        <v>27</v>
      </c>
      <c r="G457">
        <v>0.5</v>
      </c>
      <c r="H457">
        <v>0.5</v>
      </c>
      <c r="I457">
        <v>3979</v>
      </c>
      <c r="J457">
        <v>7519</v>
      </c>
      <c r="L457">
        <v>3453</v>
      </c>
      <c r="M457">
        <v>3.4670000000000001</v>
      </c>
      <c r="N457">
        <v>6.6479999999999997</v>
      </c>
      <c r="O457">
        <v>3.181</v>
      </c>
      <c r="Q457">
        <v>0.245</v>
      </c>
      <c r="R457">
        <v>1</v>
      </c>
      <c r="S457">
        <v>0</v>
      </c>
      <c r="T457">
        <v>0</v>
      </c>
      <c r="V457">
        <v>0</v>
      </c>
      <c r="Y457" s="10">
        <v>44882</v>
      </c>
      <c r="Z457">
        <v>0.89748842592592604</v>
      </c>
      <c r="AB457">
        <v>1</v>
      </c>
      <c r="AD457">
        <v>3.5525518080459619</v>
      </c>
      <c r="AE457">
        <v>7.2082144460895989</v>
      </c>
      <c r="AF457">
        <v>3.655662638043637</v>
      </c>
      <c r="AG457">
        <v>0.33641984018446719</v>
      </c>
    </row>
    <row r="458" spans="1:62" x14ac:dyDescent="0.35">
      <c r="A458">
        <v>32</v>
      </c>
      <c r="B458">
        <v>3</v>
      </c>
      <c r="D458" t="s">
        <v>87</v>
      </c>
      <c r="Y458" s="10">
        <v>44882</v>
      </c>
      <c r="Z458">
        <v>0.90158564814814823</v>
      </c>
      <c r="AB458">
        <v>1</v>
      </c>
    </row>
    <row r="459" spans="1:62" x14ac:dyDescent="0.35">
      <c r="A459">
        <v>33</v>
      </c>
      <c r="B459">
        <v>9</v>
      </c>
      <c r="C459" t="s">
        <v>169</v>
      </c>
      <c r="D459" t="s">
        <v>27</v>
      </c>
      <c r="G459">
        <v>0.5</v>
      </c>
      <c r="H459">
        <v>0.5</v>
      </c>
      <c r="I459">
        <v>3006</v>
      </c>
      <c r="J459">
        <v>7716</v>
      </c>
      <c r="L459">
        <v>3693</v>
      </c>
      <c r="M459">
        <v>2.7210000000000001</v>
      </c>
      <c r="N459">
        <v>6.8150000000000004</v>
      </c>
      <c r="O459">
        <v>4.0940000000000003</v>
      </c>
      <c r="Q459">
        <v>0.27</v>
      </c>
      <c r="R459">
        <v>1</v>
      </c>
      <c r="S459">
        <v>0</v>
      </c>
      <c r="T459">
        <v>0</v>
      </c>
      <c r="V459">
        <v>0</v>
      </c>
      <c r="Y459" s="10">
        <v>44882</v>
      </c>
      <c r="Z459">
        <v>0.914525462962963</v>
      </c>
      <c r="AB459">
        <v>1</v>
      </c>
      <c r="AD459">
        <v>2.7256166260142285</v>
      </c>
      <c r="AE459">
        <v>7.3925998648942999</v>
      </c>
      <c r="AF459">
        <v>4.6669832388800714</v>
      </c>
      <c r="AG459">
        <v>0.35977566983415243</v>
      </c>
    </row>
    <row r="460" spans="1:62" x14ac:dyDescent="0.35">
      <c r="A460">
        <v>34</v>
      </c>
      <c r="B460">
        <v>9</v>
      </c>
      <c r="C460" t="s">
        <v>169</v>
      </c>
      <c r="D460" t="s">
        <v>27</v>
      </c>
      <c r="G460">
        <v>0.5</v>
      </c>
      <c r="H460">
        <v>0.5</v>
      </c>
      <c r="I460">
        <v>3332</v>
      </c>
      <c r="J460">
        <v>7689</v>
      </c>
      <c r="L460">
        <v>3872</v>
      </c>
      <c r="M460">
        <v>2.9710000000000001</v>
      </c>
      <c r="N460">
        <v>6.7930000000000001</v>
      </c>
      <c r="O460">
        <v>3.8220000000000001</v>
      </c>
      <c r="Q460">
        <v>0.28899999999999998</v>
      </c>
      <c r="R460">
        <v>1</v>
      </c>
      <c r="S460">
        <v>0</v>
      </c>
      <c r="T460">
        <v>0</v>
      </c>
      <c r="V460">
        <v>0</v>
      </c>
      <c r="Y460" s="10">
        <v>44882</v>
      </c>
      <c r="Z460">
        <v>0.92140046296296296</v>
      </c>
      <c r="AB460">
        <v>1</v>
      </c>
      <c r="AD460">
        <v>3.0026781566846754</v>
      </c>
      <c r="AE460">
        <v>7.3673287668855334</v>
      </c>
      <c r="AF460">
        <v>4.364650610200858</v>
      </c>
      <c r="AG460">
        <v>0.3771952261145427</v>
      </c>
      <c r="AK460">
        <v>12.398604158381643</v>
      </c>
      <c r="AQ460">
        <v>0.48393102684984274</v>
      </c>
      <c r="AW460">
        <v>10.424731430078554</v>
      </c>
      <c r="BC460">
        <v>3.4111912543991014</v>
      </c>
      <c r="BG460">
        <v>3.2011256027323731</v>
      </c>
      <c r="BH460">
        <v>7.3495454016201052</v>
      </c>
      <c r="BI460">
        <v>4.1484197988877325</v>
      </c>
      <c r="BJ460">
        <v>0.37086968891775296</v>
      </c>
    </row>
    <row r="461" spans="1:62" x14ac:dyDescent="0.35">
      <c r="A461">
        <v>35</v>
      </c>
      <c r="B461">
        <v>9</v>
      </c>
      <c r="C461" t="s">
        <v>169</v>
      </c>
      <c r="D461" t="s">
        <v>27</v>
      </c>
      <c r="G461">
        <v>0.5</v>
      </c>
      <c r="H461">
        <v>0.5</v>
      </c>
      <c r="I461">
        <v>3799</v>
      </c>
      <c r="J461">
        <v>7651</v>
      </c>
      <c r="L461">
        <v>3742</v>
      </c>
      <c r="M461">
        <v>3.33</v>
      </c>
      <c r="N461">
        <v>6.7610000000000001</v>
      </c>
      <c r="O461">
        <v>3.431</v>
      </c>
      <c r="Q461">
        <v>0.27500000000000002</v>
      </c>
      <c r="R461">
        <v>1</v>
      </c>
      <c r="S461">
        <v>0</v>
      </c>
      <c r="T461">
        <v>0</v>
      </c>
      <c r="V461">
        <v>0</v>
      </c>
      <c r="Y461" s="10">
        <v>44882</v>
      </c>
      <c r="Z461">
        <v>0.92894675925925929</v>
      </c>
      <c r="AB461">
        <v>1</v>
      </c>
      <c r="AD461">
        <v>3.3995730487800708</v>
      </c>
      <c r="AE461">
        <v>7.3317620363546778</v>
      </c>
      <c r="AF461">
        <v>3.932188987574607</v>
      </c>
      <c r="AG461">
        <v>0.36454415172096316</v>
      </c>
    </row>
    <row r="462" spans="1:62" x14ac:dyDescent="0.35">
      <c r="A462">
        <v>36</v>
      </c>
      <c r="B462">
        <v>10</v>
      </c>
      <c r="C462" t="s">
        <v>170</v>
      </c>
      <c r="D462" t="s">
        <v>27</v>
      </c>
      <c r="G462">
        <v>0.5</v>
      </c>
      <c r="H462">
        <v>0.5</v>
      </c>
      <c r="I462">
        <v>6257</v>
      </c>
      <c r="J462">
        <v>9575</v>
      </c>
      <c r="L462">
        <v>11933</v>
      </c>
      <c r="M462">
        <v>5.2149999999999999</v>
      </c>
      <c r="N462">
        <v>8.391</v>
      </c>
      <c r="O462">
        <v>3.1760000000000002</v>
      </c>
      <c r="Q462">
        <v>1.1319999999999999</v>
      </c>
      <c r="R462">
        <v>1</v>
      </c>
      <c r="S462">
        <v>0</v>
      </c>
      <c r="T462">
        <v>0</v>
      </c>
      <c r="V462">
        <v>0</v>
      </c>
      <c r="Y462" s="10">
        <v>44882</v>
      </c>
      <c r="Z462">
        <v>0.94240740740740747</v>
      </c>
      <c r="AB462">
        <v>1</v>
      </c>
      <c r="AD462">
        <v>5.4885829947554061</v>
      </c>
      <c r="AE462">
        <v>9.1325617611274943</v>
      </c>
      <c r="AF462">
        <v>3.6439787663720882</v>
      </c>
      <c r="AG462">
        <v>1.1616591544733452</v>
      </c>
    </row>
    <row r="463" spans="1:62" x14ac:dyDescent="0.35">
      <c r="A463">
        <v>37</v>
      </c>
      <c r="B463">
        <v>10</v>
      </c>
      <c r="C463" t="s">
        <v>170</v>
      </c>
      <c r="D463" t="s">
        <v>27</v>
      </c>
      <c r="G463">
        <v>0.5</v>
      </c>
      <c r="H463">
        <v>0.5</v>
      </c>
      <c r="I463">
        <v>7053</v>
      </c>
      <c r="J463">
        <v>9648</v>
      </c>
      <c r="L463">
        <v>12241</v>
      </c>
      <c r="M463">
        <v>5.8259999999999996</v>
      </c>
      <c r="N463">
        <v>8.452</v>
      </c>
      <c r="O463">
        <v>2.6269999999999998</v>
      </c>
      <c r="Q463">
        <v>1.1639999999999999</v>
      </c>
      <c r="R463">
        <v>1</v>
      </c>
      <c r="S463">
        <v>0</v>
      </c>
      <c r="T463">
        <v>0</v>
      </c>
      <c r="V463">
        <v>0</v>
      </c>
      <c r="Y463" s="10">
        <v>44882</v>
      </c>
      <c r="Z463">
        <v>0.94969907407407417</v>
      </c>
      <c r="AB463">
        <v>1</v>
      </c>
      <c r="AD463">
        <v>6.1650890635090132</v>
      </c>
      <c r="AE463">
        <v>9.2008873224104537</v>
      </c>
      <c r="AF463">
        <v>3.0357982589014405</v>
      </c>
      <c r="AG463">
        <v>1.1916324691904412</v>
      </c>
      <c r="AK463">
        <v>0.6595170416365469</v>
      </c>
      <c r="AQ463">
        <v>0.35667486035929058</v>
      </c>
      <c r="AW463">
        <v>2.4525720222097243</v>
      </c>
      <c r="BC463">
        <v>0.75416108087478306</v>
      </c>
      <c r="BG463">
        <v>6.185486231411133</v>
      </c>
      <c r="BH463">
        <v>9.1845079070344013</v>
      </c>
      <c r="BI463">
        <v>2.9990216756232697</v>
      </c>
      <c r="BJ463">
        <v>1.1871559351742516</v>
      </c>
    </row>
    <row r="464" spans="1:62" x14ac:dyDescent="0.35">
      <c r="A464">
        <v>38</v>
      </c>
      <c r="B464">
        <v>10</v>
      </c>
      <c r="C464" t="s">
        <v>170</v>
      </c>
      <c r="D464" t="s">
        <v>27</v>
      </c>
      <c r="G464">
        <v>0.5</v>
      </c>
      <c r="H464">
        <v>0.5</v>
      </c>
      <c r="I464">
        <v>7101</v>
      </c>
      <c r="J464">
        <v>9613</v>
      </c>
      <c r="L464">
        <v>12149</v>
      </c>
      <c r="M464">
        <v>5.8620000000000001</v>
      </c>
      <c r="N464">
        <v>8.4220000000000006</v>
      </c>
      <c r="O464">
        <v>2.56</v>
      </c>
      <c r="Q464">
        <v>1.155</v>
      </c>
      <c r="R464">
        <v>1</v>
      </c>
      <c r="S464">
        <v>0</v>
      </c>
      <c r="T464">
        <v>0</v>
      </c>
      <c r="V464">
        <v>0</v>
      </c>
      <c r="Y464" s="10">
        <v>44882</v>
      </c>
      <c r="Z464">
        <v>0.95733796296296303</v>
      </c>
      <c r="AB464">
        <v>1</v>
      </c>
      <c r="AD464">
        <v>6.2058833993132518</v>
      </c>
      <c r="AE464">
        <v>9.1681284916583508</v>
      </c>
      <c r="AF464">
        <v>2.9622450923450989</v>
      </c>
      <c r="AG464">
        <v>1.1826794011580619</v>
      </c>
    </row>
    <row r="465" spans="1:62" x14ac:dyDescent="0.35">
      <c r="A465">
        <v>39</v>
      </c>
      <c r="B465">
        <v>11</v>
      </c>
      <c r="C465" t="s">
        <v>171</v>
      </c>
      <c r="D465" t="s">
        <v>27</v>
      </c>
      <c r="G465">
        <v>0.5</v>
      </c>
      <c r="H465">
        <v>0.5</v>
      </c>
      <c r="I465">
        <v>4162</v>
      </c>
      <c r="J465">
        <v>7130</v>
      </c>
      <c r="L465">
        <v>3204</v>
      </c>
      <c r="M465">
        <v>3.6080000000000001</v>
      </c>
      <c r="N465">
        <v>6.319</v>
      </c>
      <c r="O465">
        <v>2.7109999999999999</v>
      </c>
      <c r="Q465">
        <v>0.219</v>
      </c>
      <c r="R465">
        <v>1</v>
      </c>
      <c r="S465">
        <v>0</v>
      </c>
      <c r="T465">
        <v>0</v>
      </c>
      <c r="V465">
        <v>0</v>
      </c>
      <c r="Y465" s="10">
        <v>44882</v>
      </c>
      <c r="Z465">
        <v>0.97048611111111116</v>
      </c>
      <c r="AB465">
        <v>1</v>
      </c>
      <c r="AD465">
        <v>3.7080802132996178</v>
      </c>
      <c r="AE465">
        <v>6.8441234414447836</v>
      </c>
      <c r="AF465">
        <v>3.1360432281451658</v>
      </c>
      <c r="AG465">
        <v>0.31218816692291884</v>
      </c>
    </row>
    <row r="466" spans="1:62" x14ac:dyDescent="0.35">
      <c r="A466">
        <v>40</v>
      </c>
      <c r="B466">
        <v>11</v>
      </c>
      <c r="C466" t="s">
        <v>171</v>
      </c>
      <c r="D466" t="s">
        <v>27</v>
      </c>
      <c r="G466">
        <v>0.5</v>
      </c>
      <c r="H466">
        <v>0.5</v>
      </c>
      <c r="I466">
        <v>3397</v>
      </c>
      <c r="J466">
        <v>7222</v>
      </c>
      <c r="L466">
        <v>3221</v>
      </c>
      <c r="M466">
        <v>3.0209999999999999</v>
      </c>
      <c r="N466">
        <v>6.3970000000000002</v>
      </c>
      <c r="O466">
        <v>3.3759999999999999</v>
      </c>
      <c r="Q466">
        <v>0.221</v>
      </c>
      <c r="R466">
        <v>1</v>
      </c>
      <c r="S466">
        <v>0</v>
      </c>
      <c r="T466">
        <v>0</v>
      </c>
      <c r="V466">
        <v>0</v>
      </c>
      <c r="Y466" s="10">
        <v>44882</v>
      </c>
      <c r="Z466">
        <v>0.97785879629629635</v>
      </c>
      <c r="AB466">
        <v>1</v>
      </c>
      <c r="AD466">
        <v>3.0579204864195808</v>
      </c>
      <c r="AE466">
        <v>6.9302323679931712</v>
      </c>
      <c r="AF466">
        <v>3.8723118815735904</v>
      </c>
      <c r="AG466">
        <v>0.31384253818977148</v>
      </c>
      <c r="AK466">
        <v>1.2022749193988111</v>
      </c>
      <c r="AQ466">
        <v>8.1066196871157903E-2</v>
      </c>
      <c r="AW466">
        <v>0.79554796184932919</v>
      </c>
      <c r="BC466">
        <v>2.3291553942690801</v>
      </c>
      <c r="BG466">
        <v>3.039648023507266</v>
      </c>
      <c r="BH466">
        <v>6.9274244682144195</v>
      </c>
      <c r="BI466">
        <v>3.8877764447071534</v>
      </c>
      <c r="BJ466">
        <v>0.31754054455097169</v>
      </c>
    </row>
    <row r="467" spans="1:62" x14ac:dyDescent="0.35">
      <c r="A467">
        <v>41</v>
      </c>
      <c r="B467">
        <v>11</v>
      </c>
      <c r="C467" t="s">
        <v>171</v>
      </c>
      <c r="D467" t="s">
        <v>27</v>
      </c>
      <c r="G467">
        <v>0.5</v>
      </c>
      <c r="H467">
        <v>0.5</v>
      </c>
      <c r="I467">
        <v>3354</v>
      </c>
      <c r="J467">
        <v>7216</v>
      </c>
      <c r="L467">
        <v>3297</v>
      </c>
      <c r="M467">
        <v>2.988</v>
      </c>
      <c r="N467">
        <v>6.3920000000000003</v>
      </c>
      <c r="O467">
        <v>3.4039999999999999</v>
      </c>
      <c r="Q467">
        <v>0.22900000000000001</v>
      </c>
      <c r="R467">
        <v>1</v>
      </c>
      <c r="S467">
        <v>0</v>
      </c>
      <c r="T467">
        <v>0</v>
      </c>
      <c r="V467">
        <v>0</v>
      </c>
      <c r="Y467" s="10">
        <v>44882</v>
      </c>
      <c r="Z467">
        <v>0.98568287037037028</v>
      </c>
      <c r="AB467">
        <v>1</v>
      </c>
      <c r="AD467">
        <v>3.0213755605949513</v>
      </c>
      <c r="AE467">
        <v>6.9246165684356678</v>
      </c>
      <c r="AF467">
        <v>3.9032410078407165</v>
      </c>
      <c r="AG467">
        <v>0.32123855091217185</v>
      </c>
    </row>
    <row r="468" spans="1:62" x14ac:dyDescent="0.35">
      <c r="A468">
        <v>42</v>
      </c>
      <c r="B468">
        <v>12</v>
      </c>
      <c r="C468" t="s">
        <v>172</v>
      </c>
      <c r="D468" t="s">
        <v>27</v>
      </c>
      <c r="G468">
        <v>0.5</v>
      </c>
      <c r="H468">
        <v>0.5</v>
      </c>
      <c r="I468">
        <v>9054</v>
      </c>
      <c r="J468">
        <v>11713</v>
      </c>
      <c r="L468">
        <v>893</v>
      </c>
      <c r="M468">
        <v>7.3609999999999998</v>
      </c>
      <c r="N468">
        <v>10.202</v>
      </c>
      <c r="O468">
        <v>2.8410000000000002</v>
      </c>
      <c r="Q468">
        <v>0</v>
      </c>
      <c r="R468">
        <v>1</v>
      </c>
      <c r="S468">
        <v>0</v>
      </c>
      <c r="T468">
        <v>0</v>
      </c>
      <c r="V468">
        <v>0</v>
      </c>
      <c r="Y468" s="10">
        <v>44882</v>
      </c>
      <c r="Z468">
        <v>0.99842592592592594</v>
      </c>
      <c r="AB468">
        <v>1</v>
      </c>
      <c r="AD468">
        <v>7.8657029373481704</v>
      </c>
      <c r="AE468">
        <v>11.133658336784604</v>
      </c>
      <c r="AF468">
        <v>3.2679553994364339</v>
      </c>
      <c r="AG468">
        <v>8.7290990587824843E-2</v>
      </c>
    </row>
    <row r="469" spans="1:62" x14ac:dyDescent="0.35">
      <c r="A469">
        <v>43</v>
      </c>
      <c r="B469">
        <v>12</v>
      </c>
      <c r="C469" t="s">
        <v>172</v>
      </c>
      <c r="D469" t="s">
        <v>27</v>
      </c>
      <c r="G469">
        <v>0.5</v>
      </c>
      <c r="H469">
        <v>0.5</v>
      </c>
      <c r="I469">
        <v>10966</v>
      </c>
      <c r="J469">
        <v>12064</v>
      </c>
      <c r="L469">
        <v>899</v>
      </c>
      <c r="M469">
        <v>8.8279999999999994</v>
      </c>
      <c r="N469">
        <v>10.499000000000001</v>
      </c>
      <c r="O469">
        <v>1.671</v>
      </c>
      <c r="Q469">
        <v>0</v>
      </c>
      <c r="R469">
        <v>1</v>
      </c>
      <c r="S469">
        <v>0</v>
      </c>
      <c r="T469">
        <v>0</v>
      </c>
      <c r="V469">
        <v>0</v>
      </c>
      <c r="Y469" s="10">
        <v>44883</v>
      </c>
      <c r="Z469">
        <v>5.8564814814814825E-3</v>
      </c>
      <c r="AB469">
        <v>1</v>
      </c>
      <c r="AD469">
        <v>9.4906773135503038</v>
      </c>
      <c r="AE469">
        <v>11.462182610898564</v>
      </c>
      <c r="AF469">
        <v>1.9715052973482603</v>
      </c>
      <c r="AG469">
        <v>8.7874886329066981E-2</v>
      </c>
      <c r="AK469">
        <v>0.53874215974979667</v>
      </c>
      <c r="AQ469">
        <v>0.27801948479148442</v>
      </c>
      <c r="AW469">
        <v>0.96765176997650493</v>
      </c>
      <c r="BC469">
        <v>2.5150757458671178</v>
      </c>
      <c r="BG469">
        <v>9.4651808536726527</v>
      </c>
      <c r="BH469">
        <v>11.44627117881897</v>
      </c>
      <c r="BI469">
        <v>1.9810903251463161</v>
      </c>
      <c r="BJ469">
        <v>8.8994019833114391E-2</v>
      </c>
    </row>
    <row r="470" spans="1:62" x14ac:dyDescent="0.35">
      <c r="A470">
        <v>44</v>
      </c>
      <c r="B470">
        <v>12</v>
      </c>
      <c r="C470" t="s">
        <v>172</v>
      </c>
      <c r="D470" t="s">
        <v>27</v>
      </c>
      <c r="G470">
        <v>0.5</v>
      </c>
      <c r="H470">
        <v>0.5</v>
      </c>
      <c r="I470">
        <v>10906</v>
      </c>
      <c r="J470">
        <v>12030</v>
      </c>
      <c r="L470">
        <v>922</v>
      </c>
      <c r="M470">
        <v>8.7810000000000006</v>
      </c>
      <c r="N470">
        <v>10.47</v>
      </c>
      <c r="O470">
        <v>1.6890000000000001</v>
      </c>
      <c r="Q470">
        <v>0</v>
      </c>
      <c r="R470">
        <v>1</v>
      </c>
      <c r="S470">
        <v>0</v>
      </c>
      <c r="T470">
        <v>0</v>
      </c>
      <c r="V470">
        <v>0</v>
      </c>
      <c r="Y470" s="10">
        <v>44883</v>
      </c>
      <c r="Z470">
        <v>1.3761574074074074E-2</v>
      </c>
      <c r="AB470">
        <v>1</v>
      </c>
      <c r="AD470">
        <v>9.4396843937950035</v>
      </c>
      <c r="AE470">
        <v>11.430359746739375</v>
      </c>
      <c r="AF470">
        <v>1.9906753529443719</v>
      </c>
      <c r="AG470">
        <v>9.0113153337161814E-2</v>
      </c>
    </row>
    <row r="471" spans="1:62" x14ac:dyDescent="0.35">
      <c r="A471">
        <v>45</v>
      </c>
      <c r="B471">
        <v>13</v>
      </c>
      <c r="C471" t="s">
        <v>173</v>
      </c>
      <c r="D471" t="s">
        <v>27</v>
      </c>
      <c r="G471">
        <v>0.5</v>
      </c>
      <c r="H471">
        <v>0.5</v>
      </c>
      <c r="I471">
        <v>9908</v>
      </c>
      <c r="J471">
        <v>12241</v>
      </c>
      <c r="L471">
        <v>1436</v>
      </c>
      <c r="M471">
        <v>8.016</v>
      </c>
      <c r="N471">
        <v>10.648999999999999</v>
      </c>
      <c r="O471">
        <v>2.633</v>
      </c>
      <c r="Q471">
        <v>3.4000000000000002E-2</v>
      </c>
      <c r="R471">
        <v>1</v>
      </c>
      <c r="S471">
        <v>0</v>
      </c>
      <c r="T471">
        <v>0</v>
      </c>
      <c r="V471">
        <v>0</v>
      </c>
      <c r="Y471" s="10">
        <v>44883</v>
      </c>
      <c r="Z471">
        <v>2.7685185185185188E-2</v>
      </c>
      <c r="AB471">
        <v>1</v>
      </c>
      <c r="AD471">
        <v>8.5915021618652307</v>
      </c>
      <c r="AE471">
        <v>11.627848697844918</v>
      </c>
      <c r="AF471">
        <v>3.0363465359796873</v>
      </c>
      <c r="AG471">
        <v>0.14013355517023765</v>
      </c>
    </row>
    <row r="472" spans="1:62" x14ac:dyDescent="0.35">
      <c r="A472">
        <v>46</v>
      </c>
      <c r="B472">
        <v>13</v>
      </c>
      <c r="C472" t="s">
        <v>173</v>
      </c>
      <c r="D472" t="s">
        <v>27</v>
      </c>
      <c r="G472">
        <v>0.5</v>
      </c>
      <c r="H472">
        <v>0.5</v>
      </c>
      <c r="I472">
        <v>9875</v>
      </c>
      <c r="J472">
        <v>12017</v>
      </c>
      <c r="L472">
        <v>1443</v>
      </c>
      <c r="M472">
        <v>7.9909999999999997</v>
      </c>
      <c r="N472">
        <v>10.459</v>
      </c>
      <c r="O472">
        <v>2.468</v>
      </c>
      <c r="Q472">
        <v>3.5000000000000003E-2</v>
      </c>
      <c r="R472">
        <v>1</v>
      </c>
      <c r="S472">
        <v>0</v>
      </c>
      <c r="T472">
        <v>0</v>
      </c>
      <c r="V472">
        <v>0</v>
      </c>
      <c r="Y472" s="10">
        <v>44883</v>
      </c>
      <c r="Z472">
        <v>3.5231481481481482E-2</v>
      </c>
      <c r="AB472">
        <v>1</v>
      </c>
      <c r="AD472">
        <v>8.5634560559998167</v>
      </c>
      <c r="AE472">
        <v>11.418192181031452</v>
      </c>
      <c r="AF472">
        <v>2.8547361250316357</v>
      </c>
      <c r="AG472">
        <v>0.14081476686835348</v>
      </c>
      <c r="AK472">
        <v>1.2427196079145233</v>
      </c>
      <c r="AQ472">
        <v>2.5233746917758717</v>
      </c>
      <c r="AW472">
        <v>14.728461111303954</v>
      </c>
      <c r="BC472">
        <v>5.8322085810858475</v>
      </c>
      <c r="BG472">
        <v>8.6169986217428782</v>
      </c>
      <c r="BH472">
        <v>11.275925258908028</v>
      </c>
      <c r="BI472">
        <v>2.6589266371651501</v>
      </c>
      <c r="BJ472">
        <v>0.13682481263653223</v>
      </c>
    </row>
    <row r="473" spans="1:62" x14ac:dyDescent="0.35">
      <c r="A473">
        <v>47</v>
      </c>
      <c r="B473">
        <v>13</v>
      </c>
      <c r="C473" t="s">
        <v>173</v>
      </c>
      <c r="D473" t="s">
        <v>27</v>
      </c>
      <c r="G473">
        <v>0.5</v>
      </c>
      <c r="H473">
        <v>0.5</v>
      </c>
      <c r="I473">
        <v>10001</v>
      </c>
      <c r="J473">
        <v>11713</v>
      </c>
      <c r="L473">
        <v>1361</v>
      </c>
      <c r="M473">
        <v>8.0869999999999997</v>
      </c>
      <c r="N473">
        <v>10.202</v>
      </c>
      <c r="O473">
        <v>2.1150000000000002</v>
      </c>
      <c r="Q473">
        <v>2.5999999999999999E-2</v>
      </c>
      <c r="R473">
        <v>1</v>
      </c>
      <c r="S473">
        <v>0</v>
      </c>
      <c r="T473">
        <v>0</v>
      </c>
      <c r="V473">
        <v>0</v>
      </c>
      <c r="Y473" s="10">
        <v>44883</v>
      </c>
      <c r="Z473">
        <v>4.2835648148148144E-2</v>
      </c>
      <c r="AB473">
        <v>1</v>
      </c>
      <c r="AD473">
        <v>8.6705411874859397</v>
      </c>
      <c r="AE473">
        <v>11.133658336784604</v>
      </c>
      <c r="AF473">
        <v>2.4631171492986645</v>
      </c>
      <c r="AG473">
        <v>0.13283485840471101</v>
      </c>
    </row>
    <row r="474" spans="1:62" x14ac:dyDescent="0.35">
      <c r="A474">
        <v>48</v>
      </c>
      <c r="B474">
        <v>14</v>
      </c>
      <c r="C474" t="s">
        <v>174</v>
      </c>
      <c r="D474" t="s">
        <v>27</v>
      </c>
      <c r="G474">
        <v>0.5</v>
      </c>
      <c r="H474">
        <v>0.5</v>
      </c>
      <c r="I474">
        <v>8325</v>
      </c>
      <c r="J474">
        <v>10101</v>
      </c>
      <c r="L474">
        <v>16071</v>
      </c>
      <c r="M474">
        <v>6.8010000000000002</v>
      </c>
      <c r="N474">
        <v>8.8360000000000003</v>
      </c>
      <c r="O474">
        <v>2.0350000000000001</v>
      </c>
      <c r="Q474">
        <v>1.5649999999999999</v>
      </c>
      <c r="R474">
        <v>1</v>
      </c>
      <c r="S474">
        <v>0</v>
      </c>
      <c r="T474">
        <v>0</v>
      </c>
      <c r="V474">
        <v>0</v>
      </c>
      <c r="Y474" s="10">
        <v>44883</v>
      </c>
      <c r="Z474">
        <v>5.6446759259259259E-2</v>
      </c>
      <c r="AB474">
        <v>1</v>
      </c>
      <c r="AD474">
        <v>7.2461389623213099</v>
      </c>
      <c r="AE474">
        <v>9.6248801890019742</v>
      </c>
      <c r="AF474">
        <v>2.3787412266806642</v>
      </c>
      <c r="AG474">
        <v>1.5643525840166679</v>
      </c>
    </row>
    <row r="475" spans="1:62" x14ac:dyDescent="0.35">
      <c r="A475">
        <v>49</v>
      </c>
      <c r="B475">
        <v>14</v>
      </c>
      <c r="C475" t="s">
        <v>174</v>
      </c>
      <c r="D475" t="s">
        <v>27</v>
      </c>
      <c r="G475">
        <v>0.5</v>
      </c>
      <c r="H475">
        <v>0.5</v>
      </c>
      <c r="I475">
        <v>8023</v>
      </c>
      <c r="J475">
        <v>10171</v>
      </c>
      <c r="L475">
        <v>16540</v>
      </c>
      <c r="M475">
        <v>6.57</v>
      </c>
      <c r="N475">
        <v>8.8949999999999996</v>
      </c>
      <c r="O475">
        <v>2.3250000000000002</v>
      </c>
      <c r="Q475">
        <v>1.6140000000000001</v>
      </c>
      <c r="R475">
        <v>1</v>
      </c>
      <c r="S475">
        <v>0</v>
      </c>
      <c r="T475">
        <v>0</v>
      </c>
      <c r="V475">
        <v>0</v>
      </c>
      <c r="Y475" s="10">
        <v>44883</v>
      </c>
      <c r="Z475">
        <v>6.4282407407407413E-2</v>
      </c>
      <c r="AB475">
        <v>1</v>
      </c>
      <c r="AD475">
        <v>6.9894745995529828</v>
      </c>
      <c r="AE475">
        <v>9.6903978505061836</v>
      </c>
      <c r="AF475">
        <v>2.7009232509532008</v>
      </c>
      <c r="AG475">
        <v>1.6099937677904277</v>
      </c>
      <c r="AK475">
        <v>0.46312924345119355</v>
      </c>
      <c r="AQ475">
        <v>0.2219036525865761</v>
      </c>
      <c r="AW475">
        <v>1.9730942262730014</v>
      </c>
      <c r="BC475">
        <v>2.1937750662888096</v>
      </c>
      <c r="BG475">
        <v>6.9733268416304721</v>
      </c>
      <c r="BH475">
        <v>9.7011614663247308</v>
      </c>
      <c r="BI475">
        <v>2.72783462469426</v>
      </c>
      <c r="BJ475">
        <v>1.5925255535316007</v>
      </c>
    </row>
    <row r="476" spans="1:62" x14ac:dyDescent="0.35">
      <c r="A476">
        <v>50</v>
      </c>
      <c r="B476">
        <v>14</v>
      </c>
      <c r="C476" t="s">
        <v>174</v>
      </c>
      <c r="D476" t="s">
        <v>27</v>
      </c>
      <c r="G476">
        <v>0.5</v>
      </c>
      <c r="H476">
        <v>0.5</v>
      </c>
      <c r="I476">
        <v>7985</v>
      </c>
      <c r="J476">
        <v>10194</v>
      </c>
      <c r="L476">
        <v>16181</v>
      </c>
      <c r="M476">
        <v>6.5410000000000004</v>
      </c>
      <c r="N476">
        <v>8.9139999999999997</v>
      </c>
      <c r="O476">
        <v>2.3740000000000001</v>
      </c>
      <c r="Q476">
        <v>1.5760000000000001</v>
      </c>
      <c r="R476">
        <v>1</v>
      </c>
      <c r="S476">
        <v>0</v>
      </c>
      <c r="T476">
        <v>0</v>
      </c>
      <c r="V476">
        <v>0</v>
      </c>
      <c r="Y476" s="10">
        <v>44883</v>
      </c>
      <c r="Z476">
        <v>7.1932870370370369E-2</v>
      </c>
      <c r="AB476">
        <v>1</v>
      </c>
      <c r="AD476">
        <v>6.9571790837079606</v>
      </c>
      <c r="AE476">
        <v>9.7119250821432797</v>
      </c>
      <c r="AF476">
        <v>2.7547459984353191</v>
      </c>
      <c r="AG476">
        <v>1.5750573392727736</v>
      </c>
    </row>
    <row r="477" spans="1:62" x14ac:dyDescent="0.35">
      <c r="A477">
        <v>51</v>
      </c>
      <c r="B477">
        <v>15</v>
      </c>
      <c r="C477" t="s">
        <v>175</v>
      </c>
      <c r="D477" t="s">
        <v>27</v>
      </c>
      <c r="G477">
        <v>0.5</v>
      </c>
      <c r="H477">
        <v>0.5</v>
      </c>
      <c r="I477">
        <v>3962</v>
      </c>
      <c r="J477">
        <v>4661</v>
      </c>
      <c r="L477">
        <v>1091</v>
      </c>
      <c r="M477">
        <v>3.4540000000000002</v>
      </c>
      <c r="N477">
        <v>4.2279999999999998</v>
      </c>
      <c r="O477">
        <v>0.77300000000000002</v>
      </c>
      <c r="Q477">
        <v>0</v>
      </c>
      <c r="R477">
        <v>1</v>
      </c>
      <c r="S477">
        <v>0</v>
      </c>
      <c r="T477">
        <v>0</v>
      </c>
      <c r="V477">
        <v>0</v>
      </c>
      <c r="Y477" s="10">
        <v>44883</v>
      </c>
      <c r="Z477">
        <v>8.4953703703703698E-2</v>
      </c>
      <c r="AB477">
        <v>1</v>
      </c>
      <c r="AD477">
        <v>3.5381038141152947</v>
      </c>
      <c r="AE477">
        <v>4.533221923532059</v>
      </c>
      <c r="AF477">
        <v>0.99511810941676426</v>
      </c>
      <c r="AG477">
        <v>0.10655955004881515</v>
      </c>
    </row>
    <row r="478" spans="1:62" x14ac:dyDescent="0.35">
      <c r="A478">
        <v>52</v>
      </c>
      <c r="B478">
        <v>15</v>
      </c>
      <c r="C478" t="s">
        <v>175</v>
      </c>
      <c r="D478" t="s">
        <v>27</v>
      </c>
      <c r="G478">
        <v>0.5</v>
      </c>
      <c r="H478">
        <v>0.5</v>
      </c>
      <c r="I478">
        <v>3001</v>
      </c>
      <c r="J478">
        <v>4643</v>
      </c>
      <c r="L478">
        <v>1135</v>
      </c>
      <c r="M478">
        <v>2.7170000000000001</v>
      </c>
      <c r="N478">
        <v>4.2119999999999997</v>
      </c>
      <c r="O478">
        <v>1.4950000000000001</v>
      </c>
      <c r="Q478">
        <v>3.0000000000000001E-3</v>
      </c>
      <c r="R478">
        <v>1</v>
      </c>
      <c r="S478">
        <v>0</v>
      </c>
      <c r="T478">
        <v>0</v>
      </c>
      <c r="V478">
        <v>0</v>
      </c>
      <c r="Y478" s="10">
        <v>44883</v>
      </c>
      <c r="Z478">
        <v>9.179398148148149E-2</v>
      </c>
      <c r="AB478">
        <v>1</v>
      </c>
      <c r="AD478">
        <v>2.7213672160346203</v>
      </c>
      <c r="AE478">
        <v>4.5163745248595477</v>
      </c>
      <c r="AF478">
        <v>1.7950073088249274</v>
      </c>
      <c r="AG478">
        <v>0.11084145215125744</v>
      </c>
      <c r="AK478">
        <v>12.474896654653543</v>
      </c>
      <c r="AQ478">
        <v>0.51675755008863888</v>
      </c>
      <c r="AW478">
        <v>17.439993006869162</v>
      </c>
      <c r="BC478">
        <v>3.3021403625400145</v>
      </c>
      <c r="BG478">
        <v>2.5615894008013562</v>
      </c>
      <c r="BH478">
        <v>4.5280741072710136</v>
      </c>
      <c r="BI478">
        <v>1.9664847064696573</v>
      </c>
      <c r="BJ478">
        <v>0.10904110694909422</v>
      </c>
    </row>
    <row r="479" spans="1:62" x14ac:dyDescent="0.35">
      <c r="A479">
        <v>53</v>
      </c>
      <c r="B479">
        <v>15</v>
      </c>
      <c r="C479" t="s">
        <v>175</v>
      </c>
      <c r="D479" t="s">
        <v>27</v>
      </c>
      <c r="G479">
        <v>0.5</v>
      </c>
      <c r="H479">
        <v>0.5</v>
      </c>
      <c r="I479">
        <v>2625</v>
      </c>
      <c r="J479">
        <v>4668</v>
      </c>
      <c r="L479">
        <v>1098</v>
      </c>
      <c r="M479">
        <v>2.4289999999999998</v>
      </c>
      <c r="N479">
        <v>4.2329999999999997</v>
      </c>
      <c r="O479">
        <v>1.804</v>
      </c>
      <c r="Q479">
        <v>0</v>
      </c>
      <c r="R479">
        <v>1</v>
      </c>
      <c r="S479">
        <v>0</v>
      </c>
      <c r="T479">
        <v>0</v>
      </c>
      <c r="V479">
        <v>0</v>
      </c>
      <c r="Y479" s="10">
        <v>44883</v>
      </c>
      <c r="Z479">
        <v>9.8946759259259262E-2</v>
      </c>
      <c r="AB479">
        <v>1</v>
      </c>
      <c r="AD479">
        <v>2.4018115855680922</v>
      </c>
      <c r="AE479">
        <v>4.5397736896824794</v>
      </c>
      <c r="AF479">
        <v>2.1379621041143873</v>
      </c>
      <c r="AG479">
        <v>0.10724076174693098</v>
      </c>
    </row>
    <row r="480" spans="1:62" x14ac:dyDescent="0.35">
      <c r="A480">
        <v>54</v>
      </c>
      <c r="B480">
        <v>16</v>
      </c>
      <c r="C480" t="s">
        <v>176</v>
      </c>
      <c r="D480" t="s">
        <v>27</v>
      </c>
      <c r="G480">
        <v>0.5</v>
      </c>
      <c r="H480">
        <v>0.5</v>
      </c>
      <c r="I480">
        <v>10386</v>
      </c>
      <c r="J480">
        <v>13874</v>
      </c>
      <c r="L480">
        <v>3352</v>
      </c>
      <c r="M480">
        <v>8.3829999999999991</v>
      </c>
      <c r="N480">
        <v>12.032</v>
      </c>
      <c r="O480">
        <v>3.649</v>
      </c>
      <c r="Q480">
        <v>0.23499999999999999</v>
      </c>
      <c r="R480">
        <v>1</v>
      </c>
      <c r="S480">
        <v>0</v>
      </c>
      <c r="T480">
        <v>0</v>
      </c>
      <c r="V480">
        <v>0</v>
      </c>
      <c r="Y480" s="10">
        <v>44883</v>
      </c>
      <c r="Z480">
        <v>0.11224537037037037</v>
      </c>
      <c r="AB480">
        <v>1</v>
      </c>
      <c r="AD480">
        <v>8.9977457559157656</v>
      </c>
      <c r="AE480">
        <v>13.156282144078812</v>
      </c>
      <c r="AF480">
        <v>4.1585363881630464</v>
      </c>
      <c r="AG480">
        <v>0.3265909285402247</v>
      </c>
    </row>
    <row r="481" spans="1:62" x14ac:dyDescent="0.35">
      <c r="A481">
        <v>55</v>
      </c>
      <c r="B481">
        <v>16</v>
      </c>
      <c r="C481" t="s">
        <v>176</v>
      </c>
      <c r="D481" t="s">
        <v>27</v>
      </c>
      <c r="G481">
        <v>0.5</v>
      </c>
      <c r="H481">
        <v>0.5</v>
      </c>
      <c r="I481">
        <v>12519</v>
      </c>
      <c r="J481">
        <v>13908</v>
      </c>
      <c r="L481">
        <v>3494</v>
      </c>
      <c r="M481">
        <v>10.019</v>
      </c>
      <c r="N481">
        <v>12.061999999999999</v>
      </c>
      <c r="O481">
        <v>2.0419999999999998</v>
      </c>
      <c r="Q481">
        <v>0.249</v>
      </c>
      <c r="R481">
        <v>1</v>
      </c>
      <c r="S481">
        <v>0</v>
      </c>
      <c r="T481">
        <v>0</v>
      </c>
      <c r="V481">
        <v>0</v>
      </c>
      <c r="Y481" s="10">
        <v>44883</v>
      </c>
      <c r="Z481">
        <v>0.11973379629629628</v>
      </c>
      <c r="AB481">
        <v>1</v>
      </c>
      <c r="AD481">
        <v>10.810544053216574</v>
      </c>
      <c r="AE481">
        <v>13.188105008237999</v>
      </c>
      <c r="AF481">
        <v>2.3775609550214245</v>
      </c>
      <c r="AG481">
        <v>0.34040979441628844</v>
      </c>
      <c r="AK481">
        <v>1.3663812256469474</v>
      </c>
      <c r="AQ481">
        <v>9.9309383524666797E-2</v>
      </c>
      <c r="AW481">
        <v>5.8718879398673325</v>
      </c>
      <c r="BC481">
        <v>2.3720088741695076</v>
      </c>
      <c r="BG481">
        <v>10.884908727859715</v>
      </c>
      <c r="BH481">
        <v>13.19465677438842</v>
      </c>
      <c r="BI481">
        <v>2.3097480465287044</v>
      </c>
      <c r="BJ481">
        <v>0.33641984018446724</v>
      </c>
    </row>
    <row r="482" spans="1:62" x14ac:dyDescent="0.35">
      <c r="A482">
        <v>56</v>
      </c>
      <c r="B482">
        <v>16</v>
      </c>
      <c r="C482" t="s">
        <v>176</v>
      </c>
      <c r="D482" t="s">
        <v>27</v>
      </c>
      <c r="G482">
        <v>0.5</v>
      </c>
      <c r="H482">
        <v>0.5</v>
      </c>
      <c r="I482">
        <v>12694</v>
      </c>
      <c r="J482">
        <v>13922</v>
      </c>
      <c r="L482">
        <v>3412</v>
      </c>
      <c r="M482">
        <v>10.153</v>
      </c>
      <c r="N482">
        <v>12.073</v>
      </c>
      <c r="O482">
        <v>1.92</v>
      </c>
      <c r="Q482">
        <v>0.24099999999999999</v>
      </c>
      <c r="R482">
        <v>1</v>
      </c>
      <c r="S482">
        <v>0</v>
      </c>
      <c r="T482">
        <v>0</v>
      </c>
      <c r="V482">
        <v>0</v>
      </c>
      <c r="Y482" s="10">
        <v>44883</v>
      </c>
      <c r="Z482">
        <v>0.12763888888888889</v>
      </c>
      <c r="AB482">
        <v>1</v>
      </c>
      <c r="AD482">
        <v>10.959273402502856</v>
      </c>
      <c r="AE482">
        <v>13.20120854053884</v>
      </c>
      <c r="AF482">
        <v>2.2419351380359842</v>
      </c>
      <c r="AG482">
        <v>0.332429885952646</v>
      </c>
    </row>
    <row r="483" spans="1:62" x14ac:dyDescent="0.35">
      <c r="A483">
        <v>57</v>
      </c>
      <c r="B483">
        <v>17</v>
      </c>
      <c r="C483" t="s">
        <v>177</v>
      </c>
      <c r="D483" t="s">
        <v>27</v>
      </c>
      <c r="G483">
        <v>0.5</v>
      </c>
      <c r="H483">
        <v>0.5</v>
      </c>
      <c r="I483">
        <v>7172</v>
      </c>
      <c r="J483">
        <v>8959</v>
      </c>
      <c r="L483">
        <v>16032</v>
      </c>
      <c r="M483">
        <v>5.9169999999999998</v>
      </c>
      <c r="N483">
        <v>7.8689999999999998</v>
      </c>
      <c r="O483">
        <v>1.952</v>
      </c>
      <c r="Q483">
        <v>1.5609999999999999</v>
      </c>
      <c r="R483">
        <v>1</v>
      </c>
      <c r="S483">
        <v>0</v>
      </c>
      <c r="T483">
        <v>0</v>
      </c>
      <c r="V483">
        <v>0</v>
      </c>
      <c r="Y483" s="10">
        <v>44883</v>
      </c>
      <c r="Z483">
        <v>0.14103009259259258</v>
      </c>
      <c r="AB483">
        <v>1</v>
      </c>
      <c r="AD483">
        <v>6.2662250210236854</v>
      </c>
      <c r="AE483">
        <v>8.5560063398904589</v>
      </c>
      <c r="AF483">
        <v>2.2897813188667735</v>
      </c>
      <c r="AG483">
        <v>1.5605572616985939</v>
      </c>
    </row>
    <row r="484" spans="1:62" x14ac:dyDescent="0.35">
      <c r="A484">
        <v>58</v>
      </c>
      <c r="B484">
        <v>17</v>
      </c>
      <c r="C484" t="s">
        <v>177</v>
      </c>
      <c r="D484" t="s">
        <v>27</v>
      </c>
      <c r="G484">
        <v>0.5</v>
      </c>
      <c r="H484">
        <v>0.5</v>
      </c>
      <c r="I484">
        <v>5818</v>
      </c>
      <c r="J484">
        <v>9159</v>
      </c>
      <c r="L484">
        <v>16517</v>
      </c>
      <c r="M484">
        <v>4.8780000000000001</v>
      </c>
      <c r="N484">
        <v>8.0380000000000003</v>
      </c>
      <c r="O484">
        <v>3.1589999999999998</v>
      </c>
      <c r="Q484">
        <v>1.611</v>
      </c>
      <c r="R484">
        <v>1</v>
      </c>
      <c r="S484">
        <v>0</v>
      </c>
      <c r="T484">
        <v>0</v>
      </c>
      <c r="V484">
        <v>0</v>
      </c>
      <c r="Y484" s="10">
        <v>44883</v>
      </c>
      <c r="Z484">
        <v>0.14825231481481482</v>
      </c>
      <c r="AB484">
        <v>1</v>
      </c>
      <c r="AD484">
        <v>5.1154847985458165</v>
      </c>
      <c r="AE484">
        <v>8.7431996584739125</v>
      </c>
      <c r="AF484">
        <v>3.6277148599280959</v>
      </c>
      <c r="AG484">
        <v>1.607755500782333</v>
      </c>
      <c r="AK484">
        <v>1.5233814719204557</v>
      </c>
      <c r="AQ484">
        <v>0.48289175249168215</v>
      </c>
      <c r="AW484">
        <v>0.96618991737436022</v>
      </c>
      <c r="BC484">
        <v>0.70461096405179735</v>
      </c>
      <c r="BG484">
        <v>5.0768151677313824</v>
      </c>
      <c r="BH484">
        <v>8.7221404101332745</v>
      </c>
      <c r="BI484">
        <v>3.6453252424018907</v>
      </c>
      <c r="BJ484">
        <v>1.602111175283659</v>
      </c>
    </row>
    <row r="485" spans="1:62" x14ac:dyDescent="0.35">
      <c r="A485">
        <v>59</v>
      </c>
      <c r="B485">
        <v>17</v>
      </c>
      <c r="C485" t="s">
        <v>177</v>
      </c>
      <c r="D485" t="s">
        <v>27</v>
      </c>
      <c r="G485">
        <v>0.5</v>
      </c>
      <c r="H485">
        <v>0.5</v>
      </c>
      <c r="I485">
        <v>5727</v>
      </c>
      <c r="J485">
        <v>9114</v>
      </c>
      <c r="L485">
        <v>16401</v>
      </c>
      <c r="M485">
        <v>4.8090000000000002</v>
      </c>
      <c r="N485">
        <v>8</v>
      </c>
      <c r="O485">
        <v>3.1909999999999998</v>
      </c>
      <c r="Q485">
        <v>1.599</v>
      </c>
      <c r="R485">
        <v>1</v>
      </c>
      <c r="S485">
        <v>0</v>
      </c>
      <c r="T485">
        <v>0</v>
      </c>
      <c r="V485">
        <v>0</v>
      </c>
      <c r="Y485" s="10">
        <v>44883</v>
      </c>
      <c r="Z485">
        <v>0.15581018518518519</v>
      </c>
      <c r="AB485">
        <v>1</v>
      </c>
      <c r="AD485">
        <v>5.0381455369169492</v>
      </c>
      <c r="AE485">
        <v>8.7010811617926347</v>
      </c>
      <c r="AF485">
        <v>3.6629356248756855</v>
      </c>
      <c r="AG485">
        <v>1.5964668497849852</v>
      </c>
    </row>
    <row r="486" spans="1:62" x14ac:dyDescent="0.35">
      <c r="A486">
        <v>60</v>
      </c>
      <c r="B486">
        <v>18</v>
      </c>
      <c r="C486" t="s">
        <v>178</v>
      </c>
      <c r="D486" t="s">
        <v>27</v>
      </c>
      <c r="G486">
        <v>0.5</v>
      </c>
      <c r="H486">
        <v>0.5</v>
      </c>
      <c r="I486">
        <v>7046</v>
      </c>
      <c r="J486">
        <v>9318</v>
      </c>
      <c r="L486">
        <v>14782</v>
      </c>
      <c r="M486">
        <v>5.8209999999999997</v>
      </c>
      <c r="N486">
        <v>8.173</v>
      </c>
      <c r="O486">
        <v>2.3519999999999999</v>
      </c>
      <c r="Q486">
        <v>1.43</v>
      </c>
      <c r="R486">
        <v>1</v>
      </c>
      <c r="S486">
        <v>0</v>
      </c>
      <c r="T486">
        <v>0</v>
      </c>
      <c r="V486">
        <v>0</v>
      </c>
      <c r="Y486" s="10">
        <v>44883</v>
      </c>
      <c r="Z486">
        <v>0.16890046296296299</v>
      </c>
      <c r="AB486">
        <v>1</v>
      </c>
      <c r="AD486">
        <v>6.1591398895375624</v>
      </c>
      <c r="AE486">
        <v>8.8920183467477578</v>
      </c>
      <c r="AF486">
        <v>2.7328784572101954</v>
      </c>
      <c r="AG486">
        <v>1.4389123156064836</v>
      </c>
    </row>
    <row r="487" spans="1:62" x14ac:dyDescent="0.35">
      <c r="A487">
        <v>61</v>
      </c>
      <c r="B487">
        <v>18</v>
      </c>
      <c r="C487" t="s">
        <v>178</v>
      </c>
      <c r="D487" t="s">
        <v>27</v>
      </c>
      <c r="G487">
        <v>0.5</v>
      </c>
      <c r="H487">
        <v>0.5</v>
      </c>
      <c r="I487">
        <v>7646</v>
      </c>
      <c r="J487">
        <v>9465</v>
      </c>
      <c r="L487">
        <v>15128</v>
      </c>
      <c r="M487">
        <v>6.2809999999999997</v>
      </c>
      <c r="N487">
        <v>8.2970000000000006</v>
      </c>
      <c r="O487">
        <v>2.0169999999999999</v>
      </c>
      <c r="Q487">
        <v>1.466</v>
      </c>
      <c r="R487">
        <v>1</v>
      </c>
      <c r="S487">
        <v>0</v>
      </c>
      <c r="T487">
        <v>0</v>
      </c>
      <c r="V487">
        <v>0</v>
      </c>
      <c r="Y487" s="10">
        <v>44883</v>
      </c>
      <c r="Z487">
        <v>0.17645833333333336</v>
      </c>
      <c r="AB487">
        <v>1</v>
      </c>
      <c r="AD487">
        <v>6.6690690870905325</v>
      </c>
      <c r="AE487">
        <v>9.0296054359065945</v>
      </c>
      <c r="AF487">
        <v>2.360536348816062</v>
      </c>
      <c r="AG487">
        <v>1.4725836366847798</v>
      </c>
      <c r="AK487">
        <v>1.3794756505903951</v>
      </c>
      <c r="AQ487">
        <v>0.10370906466111923</v>
      </c>
      <c r="AW487">
        <v>4.4163294053627373</v>
      </c>
      <c r="BC487">
        <v>1.6390181865491973</v>
      </c>
      <c r="BG487">
        <v>6.7153876558682608</v>
      </c>
      <c r="BH487">
        <v>9.0249256029420089</v>
      </c>
      <c r="BI487">
        <v>2.3095379470737476</v>
      </c>
      <c r="BJ487">
        <v>1.4606137739893161</v>
      </c>
    </row>
    <row r="488" spans="1:62" x14ac:dyDescent="0.35">
      <c r="A488">
        <v>62</v>
      </c>
      <c r="B488">
        <v>18</v>
      </c>
      <c r="C488" t="s">
        <v>178</v>
      </c>
      <c r="D488" t="s">
        <v>27</v>
      </c>
      <c r="G488">
        <v>0.5</v>
      </c>
      <c r="H488">
        <v>0.5</v>
      </c>
      <c r="I488">
        <v>7755</v>
      </c>
      <c r="J488">
        <v>9455</v>
      </c>
      <c r="L488">
        <v>14882</v>
      </c>
      <c r="M488">
        <v>6.3639999999999999</v>
      </c>
      <c r="N488">
        <v>8.2889999999999997</v>
      </c>
      <c r="O488">
        <v>1.925</v>
      </c>
      <c r="Q488">
        <v>1.44</v>
      </c>
      <c r="R488">
        <v>1</v>
      </c>
      <c r="S488">
        <v>0</v>
      </c>
      <c r="T488">
        <v>0</v>
      </c>
      <c r="V488">
        <v>0</v>
      </c>
      <c r="Y488" s="10">
        <v>44883</v>
      </c>
      <c r="Z488">
        <v>0.18513888888888888</v>
      </c>
      <c r="AB488">
        <v>1</v>
      </c>
      <c r="AD488">
        <v>6.7617062246459883</v>
      </c>
      <c r="AE488">
        <v>9.0202457699774214</v>
      </c>
      <c r="AF488">
        <v>2.2585395453314332</v>
      </c>
      <c r="AG488">
        <v>1.4486439112938523</v>
      </c>
    </row>
    <row r="489" spans="1:62" x14ac:dyDescent="0.35">
      <c r="A489">
        <v>63</v>
      </c>
      <c r="B489">
        <v>19</v>
      </c>
      <c r="C489" t="s">
        <v>62</v>
      </c>
      <c r="D489" t="s">
        <v>27</v>
      </c>
      <c r="G489">
        <v>0.5</v>
      </c>
      <c r="H489">
        <v>0.5</v>
      </c>
      <c r="I489">
        <v>11748</v>
      </c>
      <c r="J489">
        <v>18224</v>
      </c>
      <c r="L489">
        <v>4733</v>
      </c>
      <c r="M489">
        <v>9.4269999999999996</v>
      </c>
      <c r="N489">
        <v>15.718</v>
      </c>
      <c r="O489">
        <v>6.29</v>
      </c>
      <c r="Q489">
        <v>0.379</v>
      </c>
      <c r="R489">
        <v>1</v>
      </c>
      <c r="S489">
        <v>0</v>
      </c>
      <c r="T489">
        <v>0</v>
      </c>
      <c r="V489">
        <v>0</v>
      </c>
      <c r="Y489" s="10">
        <v>44883</v>
      </c>
      <c r="Z489">
        <v>0.19918981481481482</v>
      </c>
      <c r="AB489">
        <v>1</v>
      </c>
      <c r="AD489">
        <v>10.155285034361007</v>
      </c>
      <c r="AE489">
        <v>17.227736823268909</v>
      </c>
      <c r="AF489">
        <v>7.0724517889079017</v>
      </c>
      <c r="AG489">
        <v>0.46098426498278844</v>
      </c>
    </row>
    <row r="490" spans="1:62" x14ac:dyDescent="0.35">
      <c r="A490">
        <v>64</v>
      </c>
      <c r="B490">
        <v>19</v>
      </c>
      <c r="C490" t="s">
        <v>62</v>
      </c>
      <c r="D490" t="s">
        <v>27</v>
      </c>
      <c r="G490">
        <v>0.5</v>
      </c>
      <c r="H490">
        <v>0.5</v>
      </c>
      <c r="I490">
        <v>12856</v>
      </c>
      <c r="J490">
        <v>18198</v>
      </c>
      <c r="L490">
        <v>4702</v>
      </c>
      <c r="M490">
        <v>10.278</v>
      </c>
      <c r="N490">
        <v>15.696</v>
      </c>
      <c r="O490">
        <v>5.4180000000000001</v>
      </c>
      <c r="Q490">
        <v>0.376</v>
      </c>
      <c r="R490">
        <v>1</v>
      </c>
      <c r="S490">
        <v>0</v>
      </c>
      <c r="T490">
        <v>0</v>
      </c>
      <c r="V490">
        <v>0</v>
      </c>
      <c r="Y490" s="10">
        <v>44883</v>
      </c>
      <c r="Z490">
        <v>0.20656249999999998</v>
      </c>
      <c r="AB490">
        <v>1</v>
      </c>
      <c r="AD490">
        <v>11.096954285842157</v>
      </c>
      <c r="AE490">
        <v>17.20340169185306</v>
      </c>
      <c r="AF490">
        <v>6.1064474060109024</v>
      </c>
      <c r="AG490">
        <v>0.45796747031970408</v>
      </c>
      <c r="AK490">
        <v>3.2102358535692233</v>
      </c>
      <c r="AM490">
        <v>92.082744719644936</v>
      </c>
      <c r="AQ490">
        <v>0.19023953061953908</v>
      </c>
      <c r="AS490">
        <v>101.64723130476909</v>
      </c>
      <c r="AW490">
        <v>5.5419366369796821</v>
      </c>
      <c r="AY490">
        <v>111.21171788989334</v>
      </c>
      <c r="BC490">
        <v>0.19142886283699642</v>
      </c>
      <c r="BE490">
        <v>108.27416727128806</v>
      </c>
      <c r="BG490">
        <v>11.277979150973463</v>
      </c>
      <c r="BH490">
        <v>17.21978110722911</v>
      </c>
      <c r="BI490">
        <v>5.9418019562556488</v>
      </c>
      <c r="BJ490">
        <v>0.45752954851377248</v>
      </c>
    </row>
    <row r="491" spans="1:62" x14ac:dyDescent="0.35">
      <c r="A491">
        <v>65</v>
      </c>
      <c r="B491">
        <v>19</v>
      </c>
      <c r="C491" t="s">
        <v>62</v>
      </c>
      <c r="D491" t="s">
        <v>27</v>
      </c>
      <c r="G491">
        <v>0.5</v>
      </c>
      <c r="H491">
        <v>0.5</v>
      </c>
      <c r="I491">
        <v>13282</v>
      </c>
      <c r="J491">
        <v>18233</v>
      </c>
      <c r="L491">
        <v>4693</v>
      </c>
      <c r="M491">
        <v>10.605</v>
      </c>
      <c r="N491">
        <v>15.725</v>
      </c>
      <c r="O491">
        <v>5.12</v>
      </c>
      <c r="Q491">
        <v>0.375</v>
      </c>
      <c r="R491">
        <v>1</v>
      </c>
      <c r="S491">
        <v>0</v>
      </c>
      <c r="T491">
        <v>0</v>
      </c>
      <c r="V491">
        <v>0</v>
      </c>
      <c r="Y491" s="10">
        <v>44883</v>
      </c>
      <c r="Z491">
        <v>0.21464120370370368</v>
      </c>
      <c r="AB491">
        <v>1</v>
      </c>
      <c r="AD491">
        <v>11.459004016104769</v>
      </c>
      <c r="AE491">
        <v>17.236160522605164</v>
      </c>
      <c r="AF491">
        <v>5.7771565065003951</v>
      </c>
      <c r="AG491">
        <v>0.45709162670784093</v>
      </c>
    </row>
    <row r="492" spans="1:62" x14ac:dyDescent="0.35">
      <c r="A492">
        <v>66</v>
      </c>
      <c r="B492">
        <v>20</v>
      </c>
      <c r="C492" t="s">
        <v>63</v>
      </c>
      <c r="D492" t="s">
        <v>27</v>
      </c>
      <c r="G492">
        <v>0.5</v>
      </c>
      <c r="H492">
        <v>0.5</v>
      </c>
      <c r="I492">
        <v>8917</v>
      </c>
      <c r="J492">
        <v>9702</v>
      </c>
      <c r="L492">
        <v>14486</v>
      </c>
      <c r="M492">
        <v>7.2560000000000002</v>
      </c>
      <c r="N492">
        <v>8.4979999999999993</v>
      </c>
      <c r="O492">
        <v>1.2430000000000001</v>
      </c>
      <c r="Q492">
        <v>1.399</v>
      </c>
      <c r="R492">
        <v>1</v>
      </c>
      <c r="S492">
        <v>0</v>
      </c>
      <c r="T492">
        <v>0</v>
      </c>
      <c r="V492">
        <v>0</v>
      </c>
      <c r="Y492" s="10">
        <v>44883</v>
      </c>
      <c r="Z492">
        <v>0.22917824074074075</v>
      </c>
      <c r="AB492">
        <v>1</v>
      </c>
      <c r="AD492">
        <v>7.7492691039069079</v>
      </c>
      <c r="AE492">
        <v>9.2514295184279867</v>
      </c>
      <c r="AF492">
        <v>1.5021604145210787</v>
      </c>
      <c r="AG492">
        <v>1.4101067923718715</v>
      </c>
    </row>
    <row r="493" spans="1:62" x14ac:dyDescent="0.35">
      <c r="A493">
        <v>67</v>
      </c>
      <c r="B493">
        <v>20</v>
      </c>
      <c r="C493" t="s">
        <v>63</v>
      </c>
      <c r="D493" t="s">
        <v>27</v>
      </c>
      <c r="G493">
        <v>0.5</v>
      </c>
      <c r="H493">
        <v>0.5</v>
      </c>
      <c r="I493">
        <v>7962</v>
      </c>
      <c r="J493">
        <v>9797</v>
      </c>
      <c r="L493">
        <v>14979</v>
      </c>
      <c r="M493">
        <v>6.5229999999999997</v>
      </c>
      <c r="N493">
        <v>8.5779999999999994</v>
      </c>
      <c r="O493">
        <v>2.0550000000000002</v>
      </c>
      <c r="Q493">
        <v>1.4510000000000001</v>
      </c>
      <c r="R493">
        <v>1</v>
      </c>
      <c r="S493">
        <v>0</v>
      </c>
      <c r="T493">
        <v>0</v>
      </c>
      <c r="V493">
        <v>0</v>
      </c>
      <c r="Y493" s="10">
        <v>44883</v>
      </c>
      <c r="Z493">
        <v>0.23655092592592594</v>
      </c>
      <c r="AB493">
        <v>1</v>
      </c>
      <c r="AD493">
        <v>6.9376317978017639</v>
      </c>
      <c r="AE493">
        <v>9.340346344755126</v>
      </c>
      <c r="AF493">
        <v>2.4027145469533622</v>
      </c>
      <c r="AG493">
        <v>1.4580835591106001</v>
      </c>
      <c r="AK493">
        <v>3.2239782222160285</v>
      </c>
      <c r="AL493">
        <v>1.6567194417640738</v>
      </c>
      <c r="AQ493">
        <v>1.3239286378082922</v>
      </c>
      <c r="AR493">
        <v>4.0988982654417816</v>
      </c>
      <c r="AW493">
        <v>13.382557154319805</v>
      </c>
      <c r="AX493">
        <v>10.87010594103503</v>
      </c>
      <c r="BC493">
        <v>2.1929106345700493</v>
      </c>
      <c r="BD493">
        <v>1.2638507837604096</v>
      </c>
      <c r="BG493">
        <v>6.8275720793299151</v>
      </c>
      <c r="BH493">
        <v>9.402588123184124</v>
      </c>
      <c r="BI493">
        <v>2.5750160438542093</v>
      </c>
      <c r="BJ493">
        <v>1.4422697161186258</v>
      </c>
    </row>
    <row r="494" spans="1:62" x14ac:dyDescent="0.35">
      <c r="A494">
        <v>68</v>
      </c>
      <c r="B494">
        <v>20</v>
      </c>
      <c r="C494" t="s">
        <v>63</v>
      </c>
      <c r="D494" t="s">
        <v>27</v>
      </c>
      <c r="G494">
        <v>0.5</v>
      </c>
      <c r="H494">
        <v>0.5</v>
      </c>
      <c r="I494">
        <v>7703</v>
      </c>
      <c r="J494">
        <v>9930</v>
      </c>
      <c r="L494">
        <v>14654</v>
      </c>
      <c r="M494">
        <v>6.3239999999999998</v>
      </c>
      <c r="N494">
        <v>8.6910000000000007</v>
      </c>
      <c r="O494">
        <v>2.367</v>
      </c>
      <c r="Q494">
        <v>1.417</v>
      </c>
      <c r="R494">
        <v>1</v>
      </c>
      <c r="S494">
        <v>0</v>
      </c>
      <c r="T494">
        <v>0</v>
      </c>
      <c r="V494">
        <v>0</v>
      </c>
      <c r="Y494" s="10">
        <v>44883</v>
      </c>
      <c r="Z494">
        <v>0.2439699074074074</v>
      </c>
      <c r="AB494">
        <v>1</v>
      </c>
      <c r="AD494">
        <v>6.7175123608580654</v>
      </c>
      <c r="AE494">
        <v>9.4648299016131219</v>
      </c>
      <c r="AF494">
        <v>2.7473175407550565</v>
      </c>
      <c r="AG494">
        <v>1.4264558731266515</v>
      </c>
    </row>
    <row r="495" spans="1:62" x14ac:dyDescent="0.35">
      <c r="A495">
        <v>69</v>
      </c>
      <c r="B495">
        <v>3</v>
      </c>
      <c r="C495" t="s">
        <v>28</v>
      </c>
      <c r="D495" t="s">
        <v>27</v>
      </c>
      <c r="G495">
        <v>0.5</v>
      </c>
      <c r="H495">
        <v>0.5</v>
      </c>
      <c r="I495">
        <v>2318</v>
      </c>
      <c r="J495">
        <v>591</v>
      </c>
      <c r="L495">
        <v>580</v>
      </c>
      <c r="M495">
        <v>2.194</v>
      </c>
      <c r="N495">
        <v>0.77900000000000003</v>
      </c>
      <c r="O495">
        <v>0</v>
      </c>
      <c r="Q495">
        <v>0</v>
      </c>
      <c r="R495">
        <v>1</v>
      </c>
      <c r="S495">
        <v>0</v>
      </c>
      <c r="T495">
        <v>0</v>
      </c>
      <c r="V495">
        <v>0</v>
      </c>
      <c r="Y495" s="10">
        <v>44883</v>
      </c>
      <c r="Z495">
        <v>0.25700231481481478</v>
      </c>
      <c r="AB495">
        <v>1</v>
      </c>
      <c r="AD495">
        <v>2.1408978128201555</v>
      </c>
      <c r="AE495">
        <v>0.72383789035879387</v>
      </c>
      <c r="AF495">
        <v>-1.4170599224613616</v>
      </c>
      <c r="AG495">
        <v>5.6831096086360361E-2</v>
      </c>
    </row>
    <row r="496" spans="1:62" x14ac:dyDescent="0.35">
      <c r="A496">
        <v>70</v>
      </c>
      <c r="B496">
        <v>3</v>
      </c>
      <c r="C496" t="s">
        <v>28</v>
      </c>
      <c r="D496" t="s">
        <v>27</v>
      </c>
      <c r="G496">
        <v>0.5</v>
      </c>
      <c r="H496">
        <v>0.5</v>
      </c>
      <c r="I496">
        <v>639</v>
      </c>
      <c r="J496">
        <v>587</v>
      </c>
      <c r="L496">
        <v>527</v>
      </c>
      <c r="M496">
        <v>0.90500000000000003</v>
      </c>
      <c r="N496">
        <v>0.77600000000000002</v>
      </c>
      <c r="O496">
        <v>0</v>
      </c>
      <c r="Q496">
        <v>0</v>
      </c>
      <c r="R496">
        <v>1</v>
      </c>
      <c r="S496">
        <v>0</v>
      </c>
      <c r="T496">
        <v>0</v>
      </c>
      <c r="V496">
        <v>0</v>
      </c>
      <c r="Y496" s="10">
        <v>44883</v>
      </c>
      <c r="Z496">
        <v>0.26320601851851849</v>
      </c>
      <c r="AB496">
        <v>1</v>
      </c>
      <c r="AD496">
        <v>0.71394594166776026</v>
      </c>
      <c r="AE496">
        <v>0.72009402398712474</v>
      </c>
      <c r="AF496">
        <v>6.1480823193644785E-3</v>
      </c>
      <c r="AG496">
        <v>5.1673350372054873E-2</v>
      </c>
      <c r="AK496">
        <v>29.036755722678933</v>
      </c>
      <c r="AQ496">
        <v>29.365350019474562</v>
      </c>
      <c r="AW496">
        <v>75.217099008329797</v>
      </c>
      <c r="BC496">
        <v>7.8280126086443715</v>
      </c>
      <c r="BG496">
        <v>0.62343350910210804</v>
      </c>
      <c r="BH496">
        <v>0.62790131458477427</v>
      </c>
      <c r="BI496">
        <v>4.4678054826661762E-3</v>
      </c>
      <c r="BJ496">
        <v>4.9727031234581109E-2</v>
      </c>
    </row>
    <row r="497" spans="1:62" x14ac:dyDescent="0.35">
      <c r="A497">
        <v>71</v>
      </c>
      <c r="B497">
        <v>3</v>
      </c>
      <c r="C497" t="s">
        <v>28</v>
      </c>
      <c r="D497" t="s">
        <v>27</v>
      </c>
      <c r="G497">
        <v>0.5</v>
      </c>
      <c r="H497">
        <v>0.5</v>
      </c>
      <c r="I497">
        <v>426</v>
      </c>
      <c r="J497">
        <v>390</v>
      </c>
      <c r="L497">
        <v>487</v>
      </c>
      <c r="M497">
        <v>0.74199999999999999</v>
      </c>
      <c r="N497">
        <v>0.60899999999999999</v>
      </c>
      <c r="O497">
        <v>0</v>
      </c>
      <c r="Q497">
        <v>0</v>
      </c>
      <c r="R497">
        <v>1</v>
      </c>
      <c r="S497">
        <v>0</v>
      </c>
      <c r="T497">
        <v>0</v>
      </c>
      <c r="V497">
        <v>0</v>
      </c>
      <c r="Y497" s="10">
        <v>44883</v>
      </c>
      <c r="Z497">
        <v>0.26962962962962961</v>
      </c>
      <c r="AB497">
        <v>1</v>
      </c>
      <c r="AD497">
        <v>0.53292107653645582</v>
      </c>
      <c r="AE497">
        <v>0.53570860518242369</v>
      </c>
      <c r="AF497">
        <v>2.7875286459678739E-3</v>
      </c>
      <c r="AG497">
        <v>4.7780712097107339E-2</v>
      </c>
    </row>
    <row r="498" spans="1:62" x14ac:dyDescent="0.35">
      <c r="A498">
        <v>72</v>
      </c>
      <c r="B498">
        <v>1</v>
      </c>
      <c r="C498" t="s">
        <v>71</v>
      </c>
      <c r="D498" t="s">
        <v>27</v>
      </c>
      <c r="G498">
        <v>0.3</v>
      </c>
      <c r="H498">
        <v>0.3</v>
      </c>
      <c r="I498">
        <v>3242</v>
      </c>
      <c r="J498">
        <v>11341</v>
      </c>
      <c r="L498">
        <v>4784</v>
      </c>
      <c r="M498">
        <v>4.8360000000000003</v>
      </c>
      <c r="N498">
        <v>16.478000000000002</v>
      </c>
      <c r="O498">
        <v>11.641999999999999</v>
      </c>
      <c r="Q498">
        <v>0.64</v>
      </c>
      <c r="R498">
        <v>1</v>
      </c>
      <c r="S498">
        <v>0</v>
      </c>
      <c r="T498">
        <v>0</v>
      </c>
      <c r="V498">
        <v>0</v>
      </c>
      <c r="Y498" s="10">
        <v>44883</v>
      </c>
      <c r="Z498">
        <v>0.28751157407407407</v>
      </c>
      <c r="AB498">
        <v>1</v>
      </c>
      <c r="AD498">
        <v>4.8769812950862166</v>
      </c>
      <c r="AE498">
        <v>17.975797940365638</v>
      </c>
      <c r="AF498">
        <v>13.09881664527942</v>
      </c>
      <c r="AG498">
        <v>0.77657896463891085</v>
      </c>
    </row>
    <row r="499" spans="1:62" x14ac:dyDescent="0.35">
      <c r="A499">
        <v>73</v>
      </c>
      <c r="B499">
        <v>1</v>
      </c>
      <c r="C499" t="s">
        <v>71</v>
      </c>
      <c r="D499" t="s">
        <v>27</v>
      </c>
      <c r="G499">
        <v>0.3</v>
      </c>
      <c r="H499">
        <v>0.3</v>
      </c>
      <c r="I499">
        <v>4673</v>
      </c>
      <c r="J499">
        <v>11200</v>
      </c>
      <c r="L499">
        <v>4751</v>
      </c>
      <c r="M499">
        <v>6.6660000000000004</v>
      </c>
      <c r="N499">
        <v>16.277999999999999</v>
      </c>
      <c r="O499">
        <v>9.6120000000000001</v>
      </c>
      <c r="Q499">
        <v>0.63500000000000001</v>
      </c>
      <c r="R499">
        <v>1</v>
      </c>
      <c r="S499">
        <v>0</v>
      </c>
      <c r="T499">
        <v>0</v>
      </c>
      <c r="V499">
        <v>0</v>
      </c>
      <c r="Y499" s="10">
        <v>44883</v>
      </c>
      <c r="Z499">
        <v>0.29487268518518517</v>
      </c>
      <c r="AB499">
        <v>1</v>
      </c>
      <c r="AD499">
        <v>6.9039498553592749</v>
      </c>
      <c r="AE499">
        <v>17.75584579103008</v>
      </c>
      <c r="AF499">
        <v>10.851895935670804</v>
      </c>
      <c r="AG499">
        <v>0.77122658701085811</v>
      </c>
      <c r="AI499">
        <v>93.507091545404307</v>
      </c>
      <c r="AK499">
        <v>15.291177486215201</v>
      </c>
      <c r="AO499">
        <v>95.00426257459506</v>
      </c>
      <c r="AQ499">
        <v>0.98884383894304029</v>
      </c>
      <c r="AU499">
        <v>96.294239009681007</v>
      </c>
      <c r="AW499">
        <v>12.928538215779884</v>
      </c>
      <c r="BA499">
        <v>96.883881445391793</v>
      </c>
      <c r="BC499">
        <v>0.90024351748551945</v>
      </c>
      <c r="BG499">
        <v>7.4754954976165617</v>
      </c>
      <c r="BH499">
        <v>17.668488909024468</v>
      </c>
      <c r="BI499">
        <v>10.192993411407905</v>
      </c>
      <c r="BJ499">
        <v>0.77471374213216526</v>
      </c>
    </row>
    <row r="500" spans="1:62" x14ac:dyDescent="0.35">
      <c r="A500">
        <v>74</v>
      </c>
      <c r="B500">
        <v>1</v>
      </c>
      <c r="C500" t="s">
        <v>71</v>
      </c>
      <c r="D500" t="s">
        <v>27</v>
      </c>
      <c r="G500">
        <v>0.3</v>
      </c>
      <c r="H500">
        <v>0.3</v>
      </c>
      <c r="I500">
        <v>5480</v>
      </c>
      <c r="J500">
        <v>11088</v>
      </c>
      <c r="L500">
        <v>4794</v>
      </c>
      <c r="M500">
        <v>7.6989999999999998</v>
      </c>
      <c r="N500">
        <v>16.12</v>
      </c>
      <c r="O500">
        <v>8.4209999999999994</v>
      </c>
      <c r="Q500">
        <v>0.64200000000000002</v>
      </c>
      <c r="R500">
        <v>1</v>
      </c>
      <c r="S500">
        <v>0</v>
      </c>
      <c r="T500">
        <v>0</v>
      </c>
      <c r="V500">
        <v>0</v>
      </c>
      <c r="Y500" s="10">
        <v>44883</v>
      </c>
      <c r="Z500">
        <v>0.30303240740740739</v>
      </c>
      <c r="AB500">
        <v>1</v>
      </c>
      <c r="AD500">
        <v>8.0470411398738495</v>
      </c>
      <c r="AE500">
        <v>17.581132027018857</v>
      </c>
      <c r="AF500">
        <v>9.5340908871450072</v>
      </c>
      <c r="AG500">
        <v>0.77820089725347241</v>
      </c>
    </row>
    <row r="501" spans="1:62" x14ac:dyDescent="0.35">
      <c r="A501">
        <v>75</v>
      </c>
      <c r="B501">
        <v>3</v>
      </c>
      <c r="D501" t="s">
        <v>87</v>
      </c>
      <c r="Y501" s="10">
        <v>44883</v>
      </c>
      <c r="Z501">
        <v>0.30733796296296295</v>
      </c>
      <c r="AB501">
        <v>1</v>
      </c>
    </row>
    <row r="502" spans="1:62" x14ac:dyDescent="0.35">
      <c r="A502">
        <v>76</v>
      </c>
      <c r="B502">
        <v>21</v>
      </c>
      <c r="C502" t="s">
        <v>179</v>
      </c>
      <c r="D502" t="s">
        <v>27</v>
      </c>
      <c r="G502">
        <v>0.5</v>
      </c>
      <c r="H502">
        <v>0.5</v>
      </c>
      <c r="I502">
        <v>4107</v>
      </c>
      <c r="J502">
        <v>6913</v>
      </c>
      <c r="L502">
        <v>5139</v>
      </c>
      <c r="M502">
        <v>3.5649999999999999</v>
      </c>
      <c r="N502">
        <v>6.1349999999999998</v>
      </c>
      <c r="O502">
        <v>2.57</v>
      </c>
      <c r="Q502">
        <v>0.42099999999999999</v>
      </c>
      <c r="R502">
        <v>1</v>
      </c>
      <c r="S502">
        <v>0</v>
      </c>
      <c r="T502">
        <v>0</v>
      </c>
      <c r="V502">
        <v>0</v>
      </c>
      <c r="Y502" s="10">
        <v>44883</v>
      </c>
      <c r="Z502">
        <v>0.3207638888888889</v>
      </c>
      <c r="AB502">
        <v>1</v>
      </c>
      <c r="AD502">
        <v>3.6613367035239293</v>
      </c>
      <c r="AE502">
        <v>6.6410186907817366</v>
      </c>
      <c r="AF502">
        <v>2.9796819872578073</v>
      </c>
      <c r="AG502">
        <v>0.50049454347350597</v>
      </c>
    </row>
    <row r="503" spans="1:62" x14ac:dyDescent="0.35">
      <c r="A503">
        <v>77</v>
      </c>
      <c r="B503">
        <v>21</v>
      </c>
      <c r="C503" t="s">
        <v>179</v>
      </c>
      <c r="D503" t="s">
        <v>27</v>
      </c>
      <c r="G503">
        <v>0.5</v>
      </c>
      <c r="H503">
        <v>0.5</v>
      </c>
      <c r="I503">
        <v>4375</v>
      </c>
      <c r="J503">
        <v>7148</v>
      </c>
      <c r="L503">
        <v>5182</v>
      </c>
      <c r="M503">
        <v>3.7709999999999999</v>
      </c>
      <c r="N503">
        <v>6.3339999999999996</v>
      </c>
      <c r="O503">
        <v>2.5630000000000002</v>
      </c>
      <c r="Q503">
        <v>0.42599999999999999</v>
      </c>
      <c r="R503">
        <v>1</v>
      </c>
      <c r="S503">
        <v>0</v>
      </c>
      <c r="T503">
        <v>0</v>
      </c>
      <c r="V503">
        <v>0</v>
      </c>
      <c r="Y503" s="10">
        <v>44883</v>
      </c>
      <c r="Z503">
        <v>0.32774305555555555</v>
      </c>
      <c r="AB503">
        <v>1</v>
      </c>
      <c r="AD503">
        <v>3.8891050784309225</v>
      </c>
      <c r="AE503">
        <v>6.860970840117294</v>
      </c>
      <c r="AF503">
        <v>2.9718657616863715</v>
      </c>
      <c r="AG503">
        <v>0.50467912961907457</v>
      </c>
      <c r="AK503">
        <v>1.2163196143588613</v>
      </c>
      <c r="AQ503">
        <v>0.39483400916189304</v>
      </c>
      <c r="AW503">
        <v>0.6905078457345255</v>
      </c>
      <c r="BC503">
        <v>0.63836141457351681</v>
      </c>
      <c r="BG503">
        <v>3.9129017743167278</v>
      </c>
      <c r="BH503">
        <v>6.8745423557145937</v>
      </c>
      <c r="BI503">
        <v>2.9616405813978668</v>
      </c>
      <c r="BJ503">
        <v>0.50307341633065872</v>
      </c>
    </row>
    <row r="504" spans="1:62" x14ac:dyDescent="0.35">
      <c r="A504">
        <v>78</v>
      </c>
      <c r="B504">
        <v>21</v>
      </c>
      <c r="C504" t="s">
        <v>179</v>
      </c>
      <c r="D504" t="s">
        <v>27</v>
      </c>
      <c r="G504">
        <v>0.5</v>
      </c>
      <c r="H504">
        <v>0.5</v>
      </c>
      <c r="I504">
        <v>4431</v>
      </c>
      <c r="J504">
        <v>7177</v>
      </c>
      <c r="L504">
        <v>5149</v>
      </c>
      <c r="M504">
        <v>3.8140000000000001</v>
      </c>
      <c r="N504">
        <v>6.359</v>
      </c>
      <c r="O504">
        <v>2.5449999999999999</v>
      </c>
      <c r="Q504">
        <v>0.42299999999999999</v>
      </c>
      <c r="R504">
        <v>1</v>
      </c>
      <c r="S504">
        <v>0</v>
      </c>
      <c r="T504">
        <v>0</v>
      </c>
      <c r="V504">
        <v>0</v>
      </c>
      <c r="Y504" s="10">
        <v>44883</v>
      </c>
      <c r="Z504">
        <v>0.33517361111111116</v>
      </c>
      <c r="AB504">
        <v>1</v>
      </c>
      <c r="AD504">
        <v>3.9366984702025327</v>
      </c>
      <c r="AE504">
        <v>6.8881138713118943</v>
      </c>
      <c r="AF504">
        <v>2.9514154011093616</v>
      </c>
      <c r="AG504">
        <v>0.50146770304224286</v>
      </c>
    </row>
    <row r="505" spans="1:62" x14ac:dyDescent="0.35">
      <c r="A505">
        <v>79</v>
      </c>
      <c r="B505">
        <v>22</v>
      </c>
      <c r="C505" t="s">
        <v>180</v>
      </c>
      <c r="D505" t="s">
        <v>27</v>
      </c>
      <c r="G505">
        <v>0.5</v>
      </c>
      <c r="H505">
        <v>0.5</v>
      </c>
      <c r="I505">
        <v>3061</v>
      </c>
      <c r="J505">
        <v>5763</v>
      </c>
      <c r="L505">
        <v>2383</v>
      </c>
      <c r="M505">
        <v>2.7629999999999999</v>
      </c>
      <c r="N505">
        <v>5.1609999999999996</v>
      </c>
      <c r="O505">
        <v>2.3980000000000001</v>
      </c>
      <c r="Q505">
        <v>0.13300000000000001</v>
      </c>
      <c r="R505">
        <v>1</v>
      </c>
      <c r="S505">
        <v>0</v>
      </c>
      <c r="T505">
        <v>0</v>
      </c>
      <c r="V505">
        <v>0</v>
      </c>
      <c r="Y505" s="10">
        <v>44883</v>
      </c>
      <c r="Z505">
        <v>0.34914351851851855</v>
      </c>
      <c r="AB505">
        <v>1</v>
      </c>
      <c r="AD505">
        <v>2.7723601357899175</v>
      </c>
      <c r="AE505">
        <v>5.564657108926883</v>
      </c>
      <c r="AF505">
        <v>2.7922969731369656</v>
      </c>
      <c r="AG505">
        <v>0.23229176632962062</v>
      </c>
    </row>
    <row r="506" spans="1:62" x14ac:dyDescent="0.35">
      <c r="A506">
        <v>80</v>
      </c>
      <c r="B506">
        <v>22</v>
      </c>
      <c r="C506" t="s">
        <v>180</v>
      </c>
      <c r="D506" t="s">
        <v>27</v>
      </c>
      <c r="G506">
        <v>0.5</v>
      </c>
      <c r="H506">
        <v>0.5</v>
      </c>
      <c r="I506">
        <v>2657</v>
      </c>
      <c r="J506">
        <v>5813</v>
      </c>
      <c r="L506">
        <v>2432</v>
      </c>
      <c r="M506">
        <v>2.4529999999999998</v>
      </c>
      <c r="N506">
        <v>5.2039999999999997</v>
      </c>
      <c r="O506">
        <v>2.75</v>
      </c>
      <c r="Q506">
        <v>0.13800000000000001</v>
      </c>
      <c r="R506">
        <v>1</v>
      </c>
      <c r="S506">
        <v>0</v>
      </c>
      <c r="T506">
        <v>0</v>
      </c>
      <c r="V506">
        <v>0</v>
      </c>
      <c r="Y506" s="10">
        <v>44883</v>
      </c>
      <c r="Z506">
        <v>0.35609953703703701</v>
      </c>
      <c r="AB506">
        <v>1</v>
      </c>
      <c r="AD506">
        <v>2.4290078094375835</v>
      </c>
      <c r="AE506">
        <v>5.6114554385727464</v>
      </c>
      <c r="AF506">
        <v>3.1824476291351629</v>
      </c>
      <c r="AG506">
        <v>0.23706024821643135</v>
      </c>
      <c r="AK506">
        <v>1.4932873131665791</v>
      </c>
      <c r="AQ506">
        <v>1.0732207035781471</v>
      </c>
      <c r="AW506">
        <v>3.0772140259344343</v>
      </c>
      <c r="BC506">
        <v>1.1834390130570527</v>
      </c>
      <c r="BG506">
        <v>2.4472802723498983</v>
      </c>
      <c r="BH506">
        <v>5.5815045075993943</v>
      </c>
      <c r="BI506">
        <v>3.134224235249496</v>
      </c>
      <c r="BJ506">
        <v>0.23847132959109982</v>
      </c>
    </row>
    <row r="507" spans="1:62" x14ac:dyDescent="0.35">
      <c r="A507">
        <v>81</v>
      </c>
      <c r="B507">
        <v>22</v>
      </c>
      <c r="C507" t="s">
        <v>180</v>
      </c>
      <c r="D507" t="s">
        <v>27</v>
      </c>
      <c r="G507">
        <v>0.5</v>
      </c>
      <c r="H507">
        <v>0.5</v>
      </c>
      <c r="I507">
        <v>2700</v>
      </c>
      <c r="J507">
        <v>5749</v>
      </c>
      <c r="L507">
        <v>2461</v>
      </c>
      <c r="M507">
        <v>2.4860000000000002</v>
      </c>
      <c r="N507">
        <v>5.149</v>
      </c>
      <c r="O507">
        <v>2.6629999999999998</v>
      </c>
      <c r="Q507">
        <v>0.14099999999999999</v>
      </c>
      <c r="R507">
        <v>1</v>
      </c>
      <c r="S507">
        <v>0</v>
      </c>
      <c r="T507">
        <v>0</v>
      </c>
      <c r="V507">
        <v>0</v>
      </c>
      <c r="Y507" s="10">
        <v>44883</v>
      </c>
      <c r="Z507">
        <v>0.36328703703703707</v>
      </c>
      <c r="AB507">
        <v>1</v>
      </c>
      <c r="AD507">
        <v>2.4655527352622131</v>
      </c>
      <c r="AE507">
        <v>5.5515535766260422</v>
      </c>
      <c r="AF507">
        <v>3.0860008413638291</v>
      </c>
      <c r="AG507">
        <v>0.23988241096576829</v>
      </c>
    </row>
    <row r="508" spans="1:62" x14ac:dyDescent="0.35">
      <c r="A508">
        <v>82</v>
      </c>
      <c r="B508">
        <v>23</v>
      </c>
      <c r="C508" t="s">
        <v>181</v>
      </c>
      <c r="D508" t="s">
        <v>27</v>
      </c>
      <c r="G508">
        <v>0.5</v>
      </c>
      <c r="H508">
        <v>0.5</v>
      </c>
      <c r="I508">
        <v>4471</v>
      </c>
      <c r="J508">
        <v>8728</v>
      </c>
      <c r="L508">
        <v>3683</v>
      </c>
      <c r="M508">
        <v>3.8450000000000002</v>
      </c>
      <c r="N508">
        <v>7.673</v>
      </c>
      <c r="O508">
        <v>3.8279999999999998</v>
      </c>
      <c r="Q508">
        <v>0.26900000000000002</v>
      </c>
      <c r="R508">
        <v>1</v>
      </c>
      <c r="S508">
        <v>0</v>
      </c>
      <c r="T508">
        <v>0</v>
      </c>
      <c r="V508">
        <v>0</v>
      </c>
      <c r="Y508" s="10">
        <v>44883</v>
      </c>
      <c r="Z508">
        <v>0.37878472222222226</v>
      </c>
      <c r="AB508">
        <v>1</v>
      </c>
      <c r="AD508">
        <v>3.970693750039398</v>
      </c>
      <c r="AE508">
        <v>8.3397980569265719</v>
      </c>
      <c r="AF508">
        <v>4.3691043068871735</v>
      </c>
      <c r="AG508">
        <v>0.35880251026541554</v>
      </c>
    </row>
    <row r="509" spans="1:62" x14ac:dyDescent="0.35">
      <c r="A509">
        <v>83</v>
      </c>
      <c r="B509">
        <v>23</v>
      </c>
      <c r="C509" t="s">
        <v>181</v>
      </c>
      <c r="D509" t="s">
        <v>27</v>
      </c>
      <c r="G509">
        <v>0.5</v>
      </c>
      <c r="H509">
        <v>0.5</v>
      </c>
      <c r="I509">
        <v>5119</v>
      </c>
      <c r="J509">
        <v>8254</v>
      </c>
      <c r="L509">
        <v>3698</v>
      </c>
      <c r="M509">
        <v>4.3419999999999996</v>
      </c>
      <c r="N509">
        <v>7.2709999999999999</v>
      </c>
      <c r="O509">
        <v>2.9289999999999998</v>
      </c>
      <c r="Q509">
        <v>0.27100000000000002</v>
      </c>
      <c r="R509">
        <v>1</v>
      </c>
      <c r="S509">
        <v>0</v>
      </c>
      <c r="T509">
        <v>0</v>
      </c>
      <c r="V509">
        <v>0</v>
      </c>
      <c r="Y509" s="10">
        <v>44883</v>
      </c>
      <c r="Z509">
        <v>0.38841435185185186</v>
      </c>
      <c r="AB509">
        <v>1</v>
      </c>
      <c r="AD509">
        <v>4.5214172833966053</v>
      </c>
      <c r="AE509">
        <v>7.8961498918837876</v>
      </c>
      <c r="AF509">
        <v>3.3747326084871823</v>
      </c>
      <c r="AG509">
        <v>0.36026224961852094</v>
      </c>
      <c r="AK509">
        <v>0.26280947334268695</v>
      </c>
      <c r="AQ509">
        <v>3.5958380884388195</v>
      </c>
      <c r="AW509">
        <v>9.0054870776123668</v>
      </c>
      <c r="BC509">
        <v>0.16220664271662691</v>
      </c>
      <c r="BG509">
        <v>4.527366457368057</v>
      </c>
      <c r="BH509">
        <v>7.7566908695391152</v>
      </c>
      <c r="BI509">
        <v>3.2293244121710591</v>
      </c>
      <c r="BJ509">
        <v>0.35997030174789985</v>
      </c>
    </row>
    <row r="510" spans="1:62" x14ac:dyDescent="0.35">
      <c r="A510">
        <v>84</v>
      </c>
      <c r="B510">
        <v>23</v>
      </c>
      <c r="C510" t="s">
        <v>181</v>
      </c>
      <c r="D510" t="s">
        <v>27</v>
      </c>
      <c r="G510">
        <v>0.5</v>
      </c>
      <c r="H510">
        <v>0.5</v>
      </c>
      <c r="I510">
        <v>5133</v>
      </c>
      <c r="J510">
        <v>7956</v>
      </c>
      <c r="L510">
        <v>3692</v>
      </c>
      <c r="M510">
        <v>4.3529999999999998</v>
      </c>
      <c r="N510">
        <v>7.0190000000000001</v>
      </c>
      <c r="O510">
        <v>2.6659999999999999</v>
      </c>
      <c r="Q510">
        <v>0.27</v>
      </c>
      <c r="R510">
        <v>1</v>
      </c>
      <c r="S510">
        <v>0</v>
      </c>
      <c r="T510">
        <v>0</v>
      </c>
      <c r="V510">
        <v>0</v>
      </c>
      <c r="Y510" s="10">
        <v>44883</v>
      </c>
      <c r="Z510">
        <v>0.39607638888888891</v>
      </c>
      <c r="AB510">
        <v>1</v>
      </c>
      <c r="AD510">
        <v>4.5333156313395078</v>
      </c>
      <c r="AE510">
        <v>7.6172318471944438</v>
      </c>
      <c r="AF510">
        <v>3.083916215854936</v>
      </c>
      <c r="AG510">
        <v>0.35967835387727876</v>
      </c>
    </row>
    <row r="511" spans="1:62" x14ac:dyDescent="0.35">
      <c r="A511">
        <v>85</v>
      </c>
      <c r="B511">
        <v>24</v>
      </c>
      <c r="C511" t="s">
        <v>182</v>
      </c>
      <c r="D511" t="s">
        <v>27</v>
      </c>
      <c r="G511">
        <v>0.5</v>
      </c>
      <c r="H511">
        <v>0.5</v>
      </c>
      <c r="I511">
        <v>6123</v>
      </c>
      <c r="J511">
        <v>9395</v>
      </c>
      <c r="L511">
        <v>1549</v>
      </c>
      <c r="M511">
        <v>5.1120000000000001</v>
      </c>
      <c r="N511">
        <v>8.2379999999999995</v>
      </c>
      <c r="O511">
        <v>3.1259999999999999</v>
      </c>
      <c r="Q511">
        <v>4.5999999999999999E-2</v>
      </c>
      <c r="R511">
        <v>1</v>
      </c>
      <c r="S511">
        <v>0</v>
      </c>
      <c r="T511">
        <v>0</v>
      </c>
      <c r="V511">
        <v>0</v>
      </c>
      <c r="Y511" s="10">
        <v>44883</v>
      </c>
      <c r="Z511">
        <v>0.40900462962962963</v>
      </c>
      <c r="AB511">
        <v>1</v>
      </c>
      <c r="AD511">
        <v>5.3746988073019093</v>
      </c>
      <c r="AE511">
        <v>8.9640877744023868</v>
      </c>
      <c r="AF511">
        <v>3.5893889671004775</v>
      </c>
      <c r="AG511">
        <v>0.15113025829696447</v>
      </c>
    </row>
    <row r="512" spans="1:62" x14ac:dyDescent="0.35">
      <c r="A512">
        <v>86</v>
      </c>
      <c r="B512">
        <v>24</v>
      </c>
      <c r="C512" t="s">
        <v>182</v>
      </c>
      <c r="D512" t="s">
        <v>27</v>
      </c>
      <c r="G512">
        <v>0.5</v>
      </c>
      <c r="H512">
        <v>0.5</v>
      </c>
      <c r="I512">
        <v>6543</v>
      </c>
      <c r="J512">
        <v>9426</v>
      </c>
      <c r="L512">
        <v>1591</v>
      </c>
      <c r="M512">
        <v>5.4349999999999996</v>
      </c>
      <c r="N512">
        <v>8.2639999999999993</v>
      </c>
      <c r="O512">
        <v>2.8290000000000002</v>
      </c>
      <c r="Q512">
        <v>0.05</v>
      </c>
      <c r="R512">
        <v>1</v>
      </c>
      <c r="S512">
        <v>0</v>
      </c>
      <c r="T512">
        <v>0</v>
      </c>
      <c r="V512">
        <v>0</v>
      </c>
      <c r="Y512" s="10">
        <v>44883</v>
      </c>
      <c r="Z512">
        <v>0.41653935185185187</v>
      </c>
      <c r="AB512">
        <v>1</v>
      </c>
      <c r="AD512">
        <v>5.7316492455889883</v>
      </c>
      <c r="AE512">
        <v>8.9931027387828202</v>
      </c>
      <c r="AF512">
        <v>3.2614534931938319</v>
      </c>
      <c r="AG512">
        <v>0.15521752848565937</v>
      </c>
      <c r="AK512">
        <v>2.2946949116655779</v>
      </c>
      <c r="AQ512">
        <v>0.38434136433893878</v>
      </c>
      <c r="AW512">
        <v>4.9244409196896646</v>
      </c>
      <c r="BC512">
        <v>0.18826655311969037</v>
      </c>
      <c r="BG512">
        <v>5.6666332729009845</v>
      </c>
      <c r="BH512">
        <v>9.0104181207517904</v>
      </c>
      <c r="BI512">
        <v>3.3437848478508059</v>
      </c>
      <c r="BJ512">
        <v>0.15507155455034882</v>
      </c>
    </row>
    <row r="513" spans="1:62" x14ac:dyDescent="0.35">
      <c r="A513">
        <v>87</v>
      </c>
      <c r="B513">
        <v>24</v>
      </c>
      <c r="C513" t="s">
        <v>182</v>
      </c>
      <c r="D513" t="s">
        <v>27</v>
      </c>
      <c r="G513">
        <v>0.5</v>
      </c>
      <c r="H513">
        <v>0.5</v>
      </c>
      <c r="I513">
        <v>6390</v>
      </c>
      <c r="J513">
        <v>9463</v>
      </c>
      <c r="L513">
        <v>1588</v>
      </c>
      <c r="M513">
        <v>5.3170000000000002</v>
      </c>
      <c r="N513">
        <v>8.2959999999999994</v>
      </c>
      <c r="O513">
        <v>2.9790000000000001</v>
      </c>
      <c r="Q513">
        <v>0.05</v>
      </c>
      <c r="R513">
        <v>1</v>
      </c>
      <c r="S513">
        <v>0</v>
      </c>
      <c r="T513">
        <v>0</v>
      </c>
      <c r="V513">
        <v>0</v>
      </c>
      <c r="Y513" s="10">
        <v>44883</v>
      </c>
      <c r="Z513">
        <v>0.42430555555555555</v>
      </c>
      <c r="AB513">
        <v>1</v>
      </c>
      <c r="AD513">
        <v>5.6016173002129808</v>
      </c>
      <c r="AE513">
        <v>9.0277335027207606</v>
      </c>
      <c r="AF513">
        <v>3.4261162025077798</v>
      </c>
      <c r="AG513">
        <v>0.15492558061503831</v>
      </c>
    </row>
    <row r="514" spans="1:62" x14ac:dyDescent="0.35">
      <c r="A514">
        <v>88</v>
      </c>
      <c r="B514">
        <v>25</v>
      </c>
      <c r="C514" t="s">
        <v>183</v>
      </c>
      <c r="D514" t="s">
        <v>27</v>
      </c>
      <c r="G514">
        <v>0.5</v>
      </c>
      <c r="H514">
        <v>0.5</v>
      </c>
      <c r="I514">
        <v>5563</v>
      </c>
      <c r="J514">
        <v>8231</v>
      </c>
      <c r="L514">
        <v>3804</v>
      </c>
      <c r="M514">
        <v>4.6829999999999998</v>
      </c>
      <c r="N514">
        <v>7.2519999999999998</v>
      </c>
      <c r="O514">
        <v>2.569</v>
      </c>
      <c r="Q514">
        <v>0.28199999999999997</v>
      </c>
      <c r="R514">
        <v>1</v>
      </c>
      <c r="S514">
        <v>0</v>
      </c>
      <c r="T514">
        <v>0</v>
      </c>
      <c r="V514">
        <v>0</v>
      </c>
      <c r="Y514" s="10">
        <v>44883</v>
      </c>
      <c r="Z514">
        <v>0.43743055555555554</v>
      </c>
      <c r="AB514">
        <v>1</v>
      </c>
      <c r="AD514">
        <v>4.8987648895858031</v>
      </c>
      <c r="AE514">
        <v>7.8746226602466916</v>
      </c>
      <c r="AF514">
        <v>2.9758577706608884</v>
      </c>
      <c r="AG514">
        <v>0.37057774104713187</v>
      </c>
    </row>
    <row r="515" spans="1:62" x14ac:dyDescent="0.35">
      <c r="A515">
        <v>89</v>
      </c>
      <c r="B515">
        <v>25</v>
      </c>
      <c r="C515" t="s">
        <v>183</v>
      </c>
      <c r="D515" t="s">
        <v>27</v>
      </c>
      <c r="G515">
        <v>0.5</v>
      </c>
      <c r="H515">
        <v>0.5</v>
      </c>
      <c r="I515">
        <v>5342</v>
      </c>
      <c r="J515">
        <v>8298</v>
      </c>
      <c r="L515">
        <v>3848</v>
      </c>
      <c r="M515">
        <v>4.5129999999999999</v>
      </c>
      <c r="N515">
        <v>7.3090000000000002</v>
      </c>
      <c r="O515">
        <v>2.7949999999999999</v>
      </c>
      <c r="Q515">
        <v>0.28599999999999998</v>
      </c>
      <c r="R515">
        <v>1</v>
      </c>
      <c r="S515">
        <v>0</v>
      </c>
      <c r="T515">
        <v>0</v>
      </c>
      <c r="V515">
        <v>0</v>
      </c>
      <c r="Y515" s="10">
        <v>44883</v>
      </c>
      <c r="Z515">
        <v>0.4447800925925926</v>
      </c>
      <c r="AB515">
        <v>1</v>
      </c>
      <c r="AD515">
        <v>4.7109409684871268</v>
      </c>
      <c r="AE515">
        <v>7.9373324219721466</v>
      </c>
      <c r="AF515">
        <v>3.2263914534850198</v>
      </c>
      <c r="AG515">
        <v>0.37485964314957421</v>
      </c>
      <c r="AK515">
        <v>0.70606726906841522</v>
      </c>
      <c r="AQ515">
        <v>7.0726704188346132E-2</v>
      </c>
      <c r="AW515">
        <v>1.1942057783251752</v>
      </c>
      <c r="BC515">
        <v>0.80803122980730924</v>
      </c>
      <c r="BG515">
        <v>4.6943682695666551</v>
      </c>
      <c r="BH515">
        <v>7.9401403217508992</v>
      </c>
      <c r="BI515">
        <v>3.2457720521842437</v>
      </c>
      <c r="BJ515">
        <v>0.37335124581803203</v>
      </c>
    </row>
    <row r="516" spans="1:62" x14ac:dyDescent="0.35">
      <c r="A516">
        <v>90</v>
      </c>
      <c r="B516">
        <v>25</v>
      </c>
      <c r="C516" t="s">
        <v>183</v>
      </c>
      <c r="D516" t="s">
        <v>27</v>
      </c>
      <c r="G516">
        <v>0.5</v>
      </c>
      <c r="H516">
        <v>0.5</v>
      </c>
      <c r="I516">
        <v>5303</v>
      </c>
      <c r="J516">
        <v>8304</v>
      </c>
      <c r="L516">
        <v>3817</v>
      </c>
      <c r="M516">
        <v>4.4829999999999997</v>
      </c>
      <c r="N516">
        <v>7.3140000000000001</v>
      </c>
      <c r="O516">
        <v>2.831</v>
      </c>
      <c r="Q516">
        <v>0.28299999999999997</v>
      </c>
      <c r="R516">
        <v>1</v>
      </c>
      <c r="S516">
        <v>0</v>
      </c>
      <c r="T516">
        <v>0</v>
      </c>
      <c r="V516">
        <v>0</v>
      </c>
      <c r="Y516" s="10">
        <v>44883</v>
      </c>
      <c r="Z516">
        <v>0.45228009259259255</v>
      </c>
      <c r="AB516">
        <v>1</v>
      </c>
      <c r="AD516">
        <v>4.6777955706461833</v>
      </c>
      <c r="AE516">
        <v>7.942948221529651</v>
      </c>
      <c r="AF516">
        <v>3.2651526508834676</v>
      </c>
      <c r="AG516">
        <v>0.37184284848648985</v>
      </c>
    </row>
    <row r="517" spans="1:62" x14ac:dyDescent="0.35">
      <c r="A517">
        <v>91</v>
      </c>
      <c r="B517">
        <v>26</v>
      </c>
      <c r="C517" t="s">
        <v>184</v>
      </c>
      <c r="D517" t="s">
        <v>27</v>
      </c>
      <c r="G517">
        <v>0.5</v>
      </c>
      <c r="H517">
        <v>0.5</v>
      </c>
      <c r="I517">
        <v>9374</v>
      </c>
      <c r="J517">
        <v>12630</v>
      </c>
      <c r="L517">
        <v>1665</v>
      </c>
      <c r="M517">
        <v>7.6059999999999999</v>
      </c>
      <c r="N517">
        <v>10.978999999999999</v>
      </c>
      <c r="O517">
        <v>3.3719999999999999</v>
      </c>
      <c r="Q517">
        <v>5.8000000000000003E-2</v>
      </c>
      <c r="R517">
        <v>1</v>
      </c>
      <c r="S517">
        <v>0</v>
      </c>
      <c r="T517">
        <v>0</v>
      </c>
      <c r="V517">
        <v>0</v>
      </c>
      <c r="Y517" s="10">
        <v>44883</v>
      </c>
      <c r="Z517">
        <v>0.46596064814814814</v>
      </c>
      <c r="AB517">
        <v>1</v>
      </c>
      <c r="AD517">
        <v>8.1376651760430878</v>
      </c>
      <c r="AE517">
        <v>11.991939702489734</v>
      </c>
      <c r="AF517">
        <v>3.8542745264466465</v>
      </c>
      <c r="AG517">
        <v>0.16241890929431232</v>
      </c>
    </row>
    <row r="518" spans="1:62" x14ac:dyDescent="0.35">
      <c r="A518">
        <v>92</v>
      </c>
      <c r="B518">
        <v>26</v>
      </c>
      <c r="C518" t="s">
        <v>184</v>
      </c>
      <c r="D518" t="s">
        <v>27</v>
      </c>
      <c r="G518">
        <v>0.5</v>
      </c>
      <c r="H518">
        <v>0.5</v>
      </c>
      <c r="I518">
        <v>10259</v>
      </c>
      <c r="J518">
        <v>12333</v>
      </c>
      <c r="L518">
        <v>1683</v>
      </c>
      <c r="M518">
        <v>8.2850000000000001</v>
      </c>
      <c r="N518">
        <v>10.727</v>
      </c>
      <c r="O518">
        <v>2.4409999999999998</v>
      </c>
      <c r="Q518">
        <v>0.06</v>
      </c>
      <c r="R518">
        <v>1</v>
      </c>
      <c r="S518">
        <v>0</v>
      </c>
      <c r="T518">
        <v>0</v>
      </c>
      <c r="V518">
        <v>0</v>
      </c>
      <c r="Y518" s="10">
        <v>44883</v>
      </c>
      <c r="Z518">
        <v>0.47304398148148147</v>
      </c>
      <c r="AB518">
        <v>1</v>
      </c>
      <c r="AD518">
        <v>8.8898107424337205</v>
      </c>
      <c r="AE518">
        <v>11.713957624393309</v>
      </c>
      <c r="AF518">
        <v>2.8241468819595887</v>
      </c>
      <c r="AG518">
        <v>0.1641705965180387</v>
      </c>
      <c r="AK518">
        <v>9.6970331859970038</v>
      </c>
      <c r="AQ518">
        <v>1.9621248692009865</v>
      </c>
      <c r="AW518">
        <v>27.092681440313321</v>
      </c>
      <c r="BC518">
        <v>3.1306717455811306</v>
      </c>
      <c r="BG518">
        <v>9.3427978462599413</v>
      </c>
      <c r="BH518">
        <v>11.83001748191505</v>
      </c>
      <c r="BI518">
        <v>2.4872196356551086</v>
      </c>
      <c r="BJ518">
        <v>0.16164038163932282</v>
      </c>
    </row>
    <row r="519" spans="1:62" x14ac:dyDescent="0.35">
      <c r="A519">
        <v>93</v>
      </c>
      <c r="B519">
        <v>26</v>
      </c>
      <c r="C519" t="s">
        <v>184</v>
      </c>
      <c r="D519" t="s">
        <v>27</v>
      </c>
      <c r="G519">
        <v>0.5</v>
      </c>
      <c r="H519">
        <v>0.5</v>
      </c>
      <c r="I519">
        <v>11325</v>
      </c>
      <c r="J519">
        <v>12581</v>
      </c>
      <c r="L519">
        <v>1631</v>
      </c>
      <c r="M519">
        <v>9.1029999999999998</v>
      </c>
      <c r="N519">
        <v>10.936999999999999</v>
      </c>
      <c r="O519">
        <v>1.833</v>
      </c>
      <c r="Q519">
        <v>5.5E-2</v>
      </c>
      <c r="R519">
        <v>1</v>
      </c>
      <c r="S519">
        <v>0</v>
      </c>
      <c r="T519">
        <v>0</v>
      </c>
      <c r="V519">
        <v>0</v>
      </c>
      <c r="X519" t="s">
        <v>164</v>
      </c>
      <c r="Y519" s="10">
        <v>44883</v>
      </c>
      <c r="Z519">
        <v>0.48417824074074073</v>
      </c>
      <c r="AB519">
        <v>1</v>
      </c>
      <c r="AD519">
        <v>9.7957849500861602</v>
      </c>
      <c r="AE519">
        <v>11.946077339436789</v>
      </c>
      <c r="AF519">
        <v>2.1502923893506285</v>
      </c>
      <c r="AG519">
        <v>0.15911016676060691</v>
      </c>
    </row>
    <row r="520" spans="1:62" x14ac:dyDescent="0.35">
      <c r="A520">
        <v>94</v>
      </c>
      <c r="B520">
        <v>27</v>
      </c>
      <c r="C520" t="s">
        <v>185</v>
      </c>
      <c r="D520" t="s">
        <v>27</v>
      </c>
      <c r="G520">
        <v>0.5</v>
      </c>
      <c r="H520">
        <v>0.5</v>
      </c>
      <c r="I520">
        <v>6187</v>
      </c>
      <c r="J520">
        <v>8010</v>
      </c>
      <c r="L520">
        <v>3215</v>
      </c>
      <c r="M520">
        <v>5.1619999999999999</v>
      </c>
      <c r="N520">
        <v>7.0640000000000001</v>
      </c>
      <c r="O520">
        <v>1.9019999999999999</v>
      </c>
      <c r="Q520">
        <v>0.22</v>
      </c>
      <c r="R520">
        <v>1</v>
      </c>
      <c r="S520">
        <v>0</v>
      </c>
      <c r="T520">
        <v>0</v>
      </c>
      <c r="V520">
        <v>0</v>
      </c>
      <c r="Y520" s="10">
        <v>44883</v>
      </c>
      <c r="Z520">
        <v>0.49726851851851855</v>
      </c>
      <c r="AB520">
        <v>1</v>
      </c>
      <c r="AD520">
        <v>5.429091255040893</v>
      </c>
      <c r="AE520">
        <v>7.667774043211975</v>
      </c>
      <c r="AF520">
        <v>2.238682788171082</v>
      </c>
      <c r="AG520">
        <v>0.31325864244852941</v>
      </c>
    </row>
    <row r="521" spans="1:62" x14ac:dyDescent="0.35">
      <c r="A521">
        <v>95</v>
      </c>
      <c r="B521">
        <v>27</v>
      </c>
      <c r="C521" t="s">
        <v>185</v>
      </c>
      <c r="D521" t="s">
        <v>27</v>
      </c>
      <c r="G521">
        <v>0.5</v>
      </c>
      <c r="H521">
        <v>0.5</v>
      </c>
      <c r="I521">
        <v>5114</v>
      </c>
      <c r="J521">
        <v>8010</v>
      </c>
      <c r="L521">
        <v>3226</v>
      </c>
      <c r="M521">
        <v>4.3380000000000001</v>
      </c>
      <c r="N521">
        <v>7.0640000000000001</v>
      </c>
      <c r="O521">
        <v>2.726</v>
      </c>
      <c r="Q521">
        <v>0.221</v>
      </c>
      <c r="R521">
        <v>1</v>
      </c>
      <c r="S521">
        <v>0</v>
      </c>
      <c r="T521">
        <v>0</v>
      </c>
      <c r="V521">
        <v>0</v>
      </c>
      <c r="Y521" s="10">
        <v>44883</v>
      </c>
      <c r="Z521">
        <v>0.50439814814814821</v>
      </c>
      <c r="AB521">
        <v>1</v>
      </c>
      <c r="AD521">
        <v>4.5171678734169971</v>
      </c>
      <c r="AE521">
        <v>7.667774043211975</v>
      </c>
      <c r="AF521">
        <v>3.1506061697949779</v>
      </c>
      <c r="AG521">
        <v>0.31432911797413998</v>
      </c>
      <c r="AK521">
        <v>0.20717374792114854</v>
      </c>
      <c r="AQ521">
        <v>0.13418138110423936</v>
      </c>
      <c r="AW521">
        <v>0.62157190046160526</v>
      </c>
      <c r="BC521">
        <v>0.27902777222011221</v>
      </c>
      <c r="BG521">
        <v>4.5124935224394287</v>
      </c>
      <c r="BH521">
        <v>7.6729218594730195</v>
      </c>
      <c r="BI521">
        <v>3.1604283370335913</v>
      </c>
      <c r="BJ521">
        <v>0.31389119616820838</v>
      </c>
    </row>
    <row r="522" spans="1:62" x14ac:dyDescent="0.35">
      <c r="A522">
        <v>96</v>
      </c>
      <c r="B522">
        <v>27</v>
      </c>
      <c r="C522" t="s">
        <v>185</v>
      </c>
      <c r="D522" t="s">
        <v>27</v>
      </c>
      <c r="G522">
        <v>0.5</v>
      </c>
      <c r="H522">
        <v>0.5</v>
      </c>
      <c r="I522">
        <v>5103</v>
      </c>
      <c r="J522">
        <v>8021</v>
      </c>
      <c r="L522">
        <v>3217</v>
      </c>
      <c r="M522">
        <v>4.33</v>
      </c>
      <c r="N522">
        <v>7.0730000000000004</v>
      </c>
      <c r="O522">
        <v>2.7440000000000002</v>
      </c>
      <c r="Q522">
        <v>0.22</v>
      </c>
      <c r="R522">
        <v>1</v>
      </c>
      <c r="S522">
        <v>0</v>
      </c>
      <c r="T522">
        <v>0</v>
      </c>
      <c r="V522">
        <v>0</v>
      </c>
      <c r="Y522" s="10">
        <v>44883</v>
      </c>
      <c r="Z522">
        <v>0.51210648148148141</v>
      </c>
      <c r="AB522">
        <v>1</v>
      </c>
      <c r="AD522">
        <v>4.5078191714618603</v>
      </c>
      <c r="AE522">
        <v>7.678069675734065</v>
      </c>
      <c r="AF522">
        <v>3.1702505042722047</v>
      </c>
      <c r="AG522">
        <v>0.31345327436227677</v>
      </c>
    </row>
    <row r="523" spans="1:62" x14ac:dyDescent="0.35">
      <c r="A523">
        <v>97</v>
      </c>
      <c r="B523">
        <v>28</v>
      </c>
      <c r="C523" t="s">
        <v>186</v>
      </c>
      <c r="D523" t="s">
        <v>27</v>
      </c>
      <c r="G523">
        <v>0.5</v>
      </c>
      <c r="H523">
        <v>0.5</v>
      </c>
      <c r="I523">
        <v>5686</v>
      </c>
      <c r="J523">
        <v>9282</v>
      </c>
      <c r="L523">
        <v>5700</v>
      </c>
      <c r="M523">
        <v>4.7770000000000001</v>
      </c>
      <c r="N523">
        <v>8.1419999999999995</v>
      </c>
      <c r="O523">
        <v>3.3650000000000002</v>
      </c>
      <c r="Q523">
        <v>0.48</v>
      </c>
      <c r="R523">
        <v>1</v>
      </c>
      <c r="S523">
        <v>0</v>
      </c>
      <c r="T523">
        <v>0</v>
      </c>
      <c r="V523">
        <v>0</v>
      </c>
      <c r="X523" t="s">
        <v>134</v>
      </c>
      <c r="Y523" s="10">
        <v>44883</v>
      </c>
      <c r="Z523">
        <v>0.5290393518518518</v>
      </c>
      <c r="AB523">
        <v>1</v>
      </c>
      <c r="AD523">
        <v>5.0033003750841631</v>
      </c>
      <c r="AE523">
        <v>8.8583235494027353</v>
      </c>
      <c r="AF523">
        <v>3.8550231743185721</v>
      </c>
      <c r="AG523">
        <v>0.55508879527964516</v>
      </c>
    </row>
    <row r="524" spans="1:62" x14ac:dyDescent="0.35">
      <c r="A524">
        <v>98</v>
      </c>
      <c r="B524">
        <v>28</v>
      </c>
      <c r="C524" t="s">
        <v>186</v>
      </c>
      <c r="D524" t="s">
        <v>27</v>
      </c>
      <c r="G524">
        <v>0.5</v>
      </c>
      <c r="H524">
        <v>0.5</v>
      </c>
      <c r="I524">
        <v>5805</v>
      </c>
      <c r="J524">
        <v>8219</v>
      </c>
      <c r="L524">
        <v>5661</v>
      </c>
      <c r="M524">
        <v>4.8680000000000003</v>
      </c>
      <c r="N524">
        <v>7.242</v>
      </c>
      <c r="O524">
        <v>2.3730000000000002</v>
      </c>
      <c r="Q524">
        <v>0.47599999999999998</v>
      </c>
      <c r="R524">
        <v>1</v>
      </c>
      <c r="S524">
        <v>0</v>
      </c>
      <c r="T524">
        <v>0</v>
      </c>
      <c r="V524">
        <v>0</v>
      </c>
      <c r="Y524" s="10">
        <v>44883</v>
      </c>
      <c r="Z524">
        <v>0.53636574074074073</v>
      </c>
      <c r="AB524">
        <v>1</v>
      </c>
      <c r="AD524">
        <v>5.1044363325988353</v>
      </c>
      <c r="AE524">
        <v>7.8633910611316837</v>
      </c>
      <c r="AF524">
        <v>2.7589547285328484</v>
      </c>
      <c r="AG524">
        <v>0.55129347296157127</v>
      </c>
      <c r="AK524">
        <v>2.6775947466482162</v>
      </c>
      <c r="AQ524">
        <v>0.83668418560160984</v>
      </c>
      <c r="AW524">
        <v>7.6798555957246464</v>
      </c>
      <c r="BC524">
        <v>3.554408663078839</v>
      </c>
      <c r="BG524">
        <v>5.1737017152664464</v>
      </c>
      <c r="BH524">
        <v>7.8306322303795799</v>
      </c>
      <c r="BI524">
        <v>2.6569305151131326</v>
      </c>
      <c r="BJ524">
        <v>0.56126835854112433</v>
      </c>
    </row>
    <row r="525" spans="1:62" x14ac:dyDescent="0.35">
      <c r="A525">
        <v>99</v>
      </c>
      <c r="B525">
        <v>28</v>
      </c>
      <c r="C525" t="s">
        <v>186</v>
      </c>
      <c r="D525" t="s">
        <v>27</v>
      </c>
      <c r="G525">
        <v>0.5</v>
      </c>
      <c r="H525">
        <v>0.5</v>
      </c>
      <c r="I525">
        <v>5968</v>
      </c>
      <c r="J525">
        <v>8149</v>
      </c>
      <c r="L525">
        <v>5866</v>
      </c>
      <c r="M525">
        <v>4.9930000000000003</v>
      </c>
      <c r="N525">
        <v>7.1820000000000004</v>
      </c>
      <c r="O525">
        <v>2.1880000000000002</v>
      </c>
      <c r="Q525">
        <v>0.498</v>
      </c>
      <c r="R525">
        <v>1</v>
      </c>
      <c r="S525">
        <v>0</v>
      </c>
      <c r="T525">
        <v>0</v>
      </c>
      <c r="V525">
        <v>0</v>
      </c>
      <c r="Y525" s="10">
        <v>44883</v>
      </c>
      <c r="Z525">
        <v>0.54399305555555555</v>
      </c>
      <c r="AB525">
        <v>1</v>
      </c>
      <c r="AD525">
        <v>5.2429670979340584</v>
      </c>
      <c r="AE525">
        <v>7.7978733996274752</v>
      </c>
      <c r="AF525">
        <v>2.5549063016934168</v>
      </c>
      <c r="AG525">
        <v>0.5712432441206774</v>
      </c>
    </row>
    <row r="526" spans="1:62" x14ac:dyDescent="0.35">
      <c r="A526">
        <v>100</v>
      </c>
      <c r="B526">
        <v>29</v>
      </c>
      <c r="C526" t="s">
        <v>187</v>
      </c>
      <c r="D526" t="s">
        <v>27</v>
      </c>
      <c r="G526">
        <v>0.5</v>
      </c>
      <c r="H526">
        <v>0.5</v>
      </c>
      <c r="I526">
        <v>4698</v>
      </c>
      <c r="J526">
        <v>7521</v>
      </c>
      <c r="L526">
        <v>2662</v>
      </c>
      <c r="M526">
        <v>4.0190000000000001</v>
      </c>
      <c r="N526">
        <v>6.65</v>
      </c>
      <c r="O526">
        <v>2.6320000000000001</v>
      </c>
      <c r="Q526">
        <v>0.16200000000000001</v>
      </c>
      <c r="R526">
        <v>1</v>
      </c>
      <c r="S526">
        <v>0</v>
      </c>
      <c r="T526">
        <v>0</v>
      </c>
      <c r="V526">
        <v>0</v>
      </c>
      <c r="Y526" s="10">
        <v>44883</v>
      </c>
      <c r="Z526">
        <v>0.55679398148148151</v>
      </c>
      <c r="AB526">
        <v>1</v>
      </c>
      <c r="AD526">
        <v>4.1636169631136051</v>
      </c>
      <c r="AE526">
        <v>7.2100863792754328</v>
      </c>
      <c r="AF526">
        <v>3.0464694161618278</v>
      </c>
      <c r="AG526">
        <v>0.2594429182973797</v>
      </c>
    </row>
    <row r="527" spans="1:62" x14ac:dyDescent="0.35">
      <c r="A527">
        <v>101</v>
      </c>
      <c r="B527">
        <v>29</v>
      </c>
      <c r="C527" t="s">
        <v>187</v>
      </c>
      <c r="D527" t="s">
        <v>27</v>
      </c>
      <c r="G527">
        <v>0.5</v>
      </c>
      <c r="H527">
        <v>0.5</v>
      </c>
      <c r="I527">
        <v>4365</v>
      </c>
      <c r="J527">
        <v>7790</v>
      </c>
      <c r="L527">
        <v>2669</v>
      </c>
      <c r="M527">
        <v>3.7629999999999999</v>
      </c>
      <c r="N527">
        <v>6.8780000000000001</v>
      </c>
      <c r="O527">
        <v>3.1150000000000002</v>
      </c>
      <c r="Q527">
        <v>0.16300000000000001</v>
      </c>
      <c r="R527">
        <v>1</v>
      </c>
      <c r="S527">
        <v>0</v>
      </c>
      <c r="T527">
        <v>0</v>
      </c>
      <c r="V527">
        <v>0</v>
      </c>
      <c r="Y527" s="10">
        <v>44883</v>
      </c>
      <c r="Z527">
        <v>0.56409722222222225</v>
      </c>
      <c r="AB527">
        <v>1</v>
      </c>
      <c r="AD527">
        <v>3.8806062584717065</v>
      </c>
      <c r="AE527">
        <v>7.461861392770178</v>
      </c>
      <c r="AF527">
        <v>3.5812551342984715</v>
      </c>
      <c r="AG527">
        <v>0.2601241299954955</v>
      </c>
      <c r="AK527">
        <v>0.10956375377867419</v>
      </c>
      <c r="AQ527">
        <v>0.43805530729123948</v>
      </c>
      <c r="AW527">
        <v>1.0280754382049089</v>
      </c>
      <c r="BC527">
        <v>1.1286743795542105</v>
      </c>
      <c r="BG527">
        <v>3.8784815534819024</v>
      </c>
      <c r="BH527">
        <v>7.4782408081462304</v>
      </c>
      <c r="BI527">
        <v>3.5997592546643276</v>
      </c>
      <c r="BJ527">
        <v>0.25866439064239016</v>
      </c>
    </row>
    <row r="528" spans="1:62" x14ac:dyDescent="0.35">
      <c r="A528">
        <v>102</v>
      </c>
      <c r="B528">
        <v>29</v>
      </c>
      <c r="C528" t="s">
        <v>187</v>
      </c>
      <c r="D528" t="s">
        <v>27</v>
      </c>
      <c r="G528">
        <v>0.5</v>
      </c>
      <c r="H528">
        <v>0.5</v>
      </c>
      <c r="I528">
        <v>4360</v>
      </c>
      <c r="J528">
        <v>7825</v>
      </c>
      <c r="L528">
        <v>2639</v>
      </c>
      <c r="M528">
        <v>3.76</v>
      </c>
      <c r="N528">
        <v>6.9080000000000004</v>
      </c>
      <c r="O528">
        <v>3.1480000000000001</v>
      </c>
      <c r="Q528">
        <v>0.16</v>
      </c>
      <c r="R528">
        <v>1</v>
      </c>
      <c r="S528">
        <v>0</v>
      </c>
      <c r="T528">
        <v>0</v>
      </c>
      <c r="V528">
        <v>0</v>
      </c>
      <c r="Y528" s="10">
        <v>44883</v>
      </c>
      <c r="Z528">
        <v>0.57181712962962961</v>
      </c>
      <c r="AB528">
        <v>1</v>
      </c>
      <c r="AD528">
        <v>3.8763568484920983</v>
      </c>
      <c r="AE528">
        <v>7.4946202235222819</v>
      </c>
      <c r="AF528">
        <v>3.6182633750301836</v>
      </c>
      <c r="AG528">
        <v>0.25720465128928482</v>
      </c>
    </row>
    <row r="529" spans="1:62" x14ac:dyDescent="0.35">
      <c r="A529">
        <v>103</v>
      </c>
      <c r="B529">
        <v>30</v>
      </c>
      <c r="C529" t="s">
        <v>188</v>
      </c>
      <c r="D529" t="s">
        <v>27</v>
      </c>
      <c r="G529">
        <v>0.5</v>
      </c>
      <c r="H529">
        <v>0.5</v>
      </c>
      <c r="I529">
        <v>4561</v>
      </c>
      <c r="J529">
        <v>8035</v>
      </c>
      <c r="L529">
        <v>3968</v>
      </c>
      <c r="M529">
        <v>3.9140000000000001</v>
      </c>
      <c r="N529">
        <v>7.0860000000000003</v>
      </c>
      <c r="O529">
        <v>3.1720000000000002</v>
      </c>
      <c r="Q529">
        <v>0.29899999999999999</v>
      </c>
      <c r="R529">
        <v>1</v>
      </c>
      <c r="S529">
        <v>0</v>
      </c>
      <c r="T529">
        <v>0</v>
      </c>
      <c r="V529">
        <v>0</v>
      </c>
      <c r="Y529" s="10">
        <v>44883</v>
      </c>
      <c r="Z529">
        <v>0.58450231481481485</v>
      </c>
      <c r="AB529">
        <v>1</v>
      </c>
      <c r="AD529">
        <v>4.0471831296723435</v>
      </c>
      <c r="AE529">
        <v>7.6911732080349067</v>
      </c>
      <c r="AF529">
        <v>3.6439900783625632</v>
      </c>
      <c r="AG529">
        <v>0.3865375579744168</v>
      </c>
    </row>
    <row r="530" spans="1:62" x14ac:dyDescent="0.35">
      <c r="A530">
        <v>104</v>
      </c>
      <c r="B530">
        <v>30</v>
      </c>
      <c r="C530" t="s">
        <v>188</v>
      </c>
      <c r="D530" t="s">
        <v>27</v>
      </c>
      <c r="G530">
        <v>0.5</v>
      </c>
      <c r="H530">
        <v>0.5</v>
      </c>
      <c r="I530">
        <v>5190</v>
      </c>
      <c r="J530">
        <v>7890</v>
      </c>
      <c r="L530">
        <v>3967</v>
      </c>
      <c r="M530">
        <v>4.3970000000000002</v>
      </c>
      <c r="N530">
        <v>6.9630000000000001</v>
      </c>
      <c r="O530">
        <v>2.5659999999999998</v>
      </c>
      <c r="Q530">
        <v>0.29899999999999999</v>
      </c>
      <c r="R530">
        <v>1</v>
      </c>
      <c r="S530">
        <v>0</v>
      </c>
      <c r="T530">
        <v>0</v>
      </c>
      <c r="V530">
        <v>0</v>
      </c>
      <c r="Y530" s="10">
        <v>44883</v>
      </c>
      <c r="Z530">
        <v>0.59199074074074076</v>
      </c>
      <c r="AB530">
        <v>1</v>
      </c>
      <c r="AD530">
        <v>4.5817589051070406</v>
      </c>
      <c r="AE530">
        <v>7.5554580520619039</v>
      </c>
      <c r="AF530">
        <v>2.9736991469548633</v>
      </c>
      <c r="AG530">
        <v>0.38644024201754312</v>
      </c>
      <c r="AK530">
        <v>3.4531214072701082</v>
      </c>
      <c r="AQ530">
        <v>0.74052510333750665</v>
      </c>
      <c r="AW530">
        <v>6.8739564828368351</v>
      </c>
      <c r="BC530">
        <v>0.50238818004346286</v>
      </c>
      <c r="BG530">
        <v>4.5039947024802132</v>
      </c>
      <c r="BH530">
        <v>7.5835370498494221</v>
      </c>
      <c r="BI530">
        <v>3.079542347369209</v>
      </c>
      <c r="BJ530">
        <v>0.38741340158628002</v>
      </c>
    </row>
    <row r="531" spans="1:62" x14ac:dyDescent="0.35">
      <c r="A531">
        <v>105</v>
      </c>
      <c r="B531">
        <v>30</v>
      </c>
      <c r="C531" t="s">
        <v>188</v>
      </c>
      <c r="D531" t="s">
        <v>27</v>
      </c>
      <c r="G531">
        <v>0.5</v>
      </c>
      <c r="H531">
        <v>0.5</v>
      </c>
      <c r="I531">
        <v>5007</v>
      </c>
      <c r="J531">
        <v>7950</v>
      </c>
      <c r="L531">
        <v>3987</v>
      </c>
      <c r="M531">
        <v>4.2560000000000002</v>
      </c>
      <c r="N531">
        <v>7.0140000000000002</v>
      </c>
      <c r="O531">
        <v>2.7570000000000001</v>
      </c>
      <c r="Q531">
        <v>0.30099999999999999</v>
      </c>
      <c r="R531">
        <v>1</v>
      </c>
      <c r="S531">
        <v>0</v>
      </c>
      <c r="T531">
        <v>0</v>
      </c>
      <c r="V531">
        <v>0</v>
      </c>
      <c r="Y531" s="10">
        <v>44883</v>
      </c>
      <c r="Z531">
        <v>0.59952546296296294</v>
      </c>
      <c r="AB531">
        <v>1</v>
      </c>
      <c r="AD531">
        <v>4.4262304998533848</v>
      </c>
      <c r="AE531">
        <v>7.6116160476369394</v>
      </c>
      <c r="AF531">
        <v>3.1853855477835546</v>
      </c>
      <c r="AG531">
        <v>0.38838656115501691</v>
      </c>
    </row>
    <row r="532" spans="1:62" x14ac:dyDescent="0.35">
      <c r="A532">
        <v>106</v>
      </c>
      <c r="B532">
        <v>31</v>
      </c>
      <c r="C532" t="s">
        <v>62</v>
      </c>
      <c r="D532" t="s">
        <v>27</v>
      </c>
      <c r="G532">
        <v>0.5</v>
      </c>
      <c r="H532">
        <v>0.5</v>
      </c>
      <c r="I532">
        <v>8149</v>
      </c>
      <c r="J532">
        <v>14818</v>
      </c>
      <c r="L532">
        <v>6549</v>
      </c>
      <c r="M532">
        <v>6.6669999999999998</v>
      </c>
      <c r="N532">
        <v>12.832000000000001</v>
      </c>
      <c r="O532">
        <v>6.1660000000000004</v>
      </c>
      <c r="Q532">
        <v>0.56899999999999995</v>
      </c>
      <c r="R532">
        <v>1</v>
      </c>
      <c r="S532">
        <v>0</v>
      </c>
      <c r="T532">
        <v>0</v>
      </c>
      <c r="V532">
        <v>0</v>
      </c>
      <c r="Y532" s="10">
        <v>44883</v>
      </c>
      <c r="Z532">
        <v>0.6131712962962963</v>
      </c>
      <c r="AB532">
        <v>1</v>
      </c>
      <c r="AD532">
        <v>7.0965597310391058</v>
      </c>
      <c r="AE532">
        <v>14.039834607792709</v>
      </c>
      <c r="AF532">
        <v>6.9432748767536037</v>
      </c>
      <c r="AG532">
        <v>0.63771004266540665</v>
      </c>
    </row>
    <row r="533" spans="1:62" x14ac:dyDescent="0.35">
      <c r="A533">
        <v>107</v>
      </c>
      <c r="B533">
        <v>31</v>
      </c>
      <c r="C533" t="s">
        <v>62</v>
      </c>
      <c r="D533" t="s">
        <v>27</v>
      </c>
      <c r="G533">
        <v>0.5</v>
      </c>
      <c r="H533">
        <v>0.5</v>
      </c>
      <c r="I533">
        <v>9098</v>
      </c>
      <c r="J533">
        <v>14559</v>
      </c>
      <c r="L533">
        <v>6586</v>
      </c>
      <c r="M533">
        <v>7.3940000000000001</v>
      </c>
      <c r="N533">
        <v>12.613</v>
      </c>
      <c r="O533">
        <v>5.218</v>
      </c>
      <c r="Q533">
        <v>0.57299999999999995</v>
      </c>
      <c r="R533">
        <v>1</v>
      </c>
      <c r="S533">
        <v>0</v>
      </c>
      <c r="T533">
        <v>0</v>
      </c>
      <c r="V533">
        <v>0</v>
      </c>
      <c r="Y533" s="10">
        <v>44883</v>
      </c>
      <c r="Z533">
        <v>0.62054398148148149</v>
      </c>
      <c r="AB533">
        <v>1</v>
      </c>
      <c r="AD533">
        <v>7.9030977451687194</v>
      </c>
      <c r="AE533">
        <v>13.797419260227137</v>
      </c>
      <c r="AF533">
        <v>5.8943215150584178</v>
      </c>
      <c r="AG533">
        <v>0.64131073306973319</v>
      </c>
      <c r="AK533">
        <v>0.32313473349225685</v>
      </c>
      <c r="AM533">
        <v>108.89981304334371</v>
      </c>
      <c r="AQ533">
        <v>0.25811081513308226</v>
      </c>
      <c r="AS533">
        <v>99.391871604424423</v>
      </c>
      <c r="AW533">
        <v>0.17099305423264774</v>
      </c>
      <c r="AY533">
        <v>89.883930165505163</v>
      </c>
      <c r="BC533">
        <v>1.467444428854165</v>
      </c>
      <c r="BE533">
        <v>89.672692475340767</v>
      </c>
      <c r="BG533">
        <v>7.8903495152298966</v>
      </c>
      <c r="BH533">
        <v>13.779635894961709</v>
      </c>
      <c r="BI533">
        <v>5.8892863797318125</v>
      </c>
      <c r="BJ533">
        <v>0.63663956713979608</v>
      </c>
    </row>
    <row r="534" spans="1:62" x14ac:dyDescent="0.35">
      <c r="A534">
        <v>108</v>
      </c>
      <c r="B534">
        <v>31</v>
      </c>
      <c r="C534" t="s">
        <v>62</v>
      </c>
      <c r="D534" t="s">
        <v>27</v>
      </c>
      <c r="G534">
        <v>0.5</v>
      </c>
      <c r="H534">
        <v>0.5</v>
      </c>
      <c r="I534">
        <v>9068</v>
      </c>
      <c r="J534">
        <v>14521</v>
      </c>
      <c r="L534">
        <v>6490</v>
      </c>
      <c r="M534">
        <v>7.3719999999999999</v>
      </c>
      <c r="N534">
        <v>12.581</v>
      </c>
      <c r="O534">
        <v>5.2089999999999996</v>
      </c>
      <c r="Q534">
        <v>0.56299999999999994</v>
      </c>
      <c r="R534">
        <v>1</v>
      </c>
      <c r="S534">
        <v>0</v>
      </c>
      <c r="T534">
        <v>0</v>
      </c>
      <c r="V534">
        <v>0</v>
      </c>
      <c r="Y534" s="10">
        <v>44883</v>
      </c>
      <c r="Z534">
        <v>0.62813657407407408</v>
      </c>
      <c r="AB534">
        <v>1</v>
      </c>
      <c r="AD534">
        <v>7.8776012852910737</v>
      </c>
      <c r="AE534">
        <v>13.761852529696281</v>
      </c>
      <c r="AF534">
        <v>5.8842512444052071</v>
      </c>
      <c r="AG534">
        <v>0.63196840120985898</v>
      </c>
    </row>
    <row r="535" spans="1:62" x14ac:dyDescent="0.35">
      <c r="A535">
        <v>109</v>
      </c>
      <c r="B535">
        <v>32</v>
      </c>
      <c r="C535" t="s">
        <v>63</v>
      </c>
      <c r="D535" t="s">
        <v>27</v>
      </c>
      <c r="G535">
        <v>0.5</v>
      </c>
      <c r="H535">
        <v>0.5</v>
      </c>
      <c r="I535">
        <v>6288</v>
      </c>
      <c r="J535">
        <v>8479</v>
      </c>
      <c r="L535">
        <v>4153</v>
      </c>
      <c r="M535">
        <v>5.2389999999999999</v>
      </c>
      <c r="N535">
        <v>7.4619999999999997</v>
      </c>
      <c r="O535">
        <v>2.2229999999999999</v>
      </c>
      <c r="Q535">
        <v>0.318</v>
      </c>
      <c r="R535">
        <v>1</v>
      </c>
      <c r="S535">
        <v>0</v>
      </c>
      <c r="T535">
        <v>0</v>
      </c>
      <c r="V535">
        <v>0</v>
      </c>
      <c r="Y535" s="10">
        <v>44883</v>
      </c>
      <c r="Z535">
        <v>0.64228009259259256</v>
      </c>
      <c r="AB535">
        <v>1</v>
      </c>
      <c r="AD535">
        <v>5.5149293366289767</v>
      </c>
      <c r="AE535">
        <v>8.1067423752901728</v>
      </c>
      <c r="AF535">
        <v>2.5918130386611962</v>
      </c>
      <c r="AG535">
        <v>0.40454100999604914</v>
      </c>
    </row>
    <row r="536" spans="1:62" x14ac:dyDescent="0.35">
      <c r="A536">
        <v>110</v>
      </c>
      <c r="B536">
        <v>32</v>
      </c>
      <c r="C536" t="s">
        <v>63</v>
      </c>
      <c r="D536" t="s">
        <v>27</v>
      </c>
      <c r="G536">
        <v>0.5</v>
      </c>
      <c r="H536">
        <v>0.5</v>
      </c>
      <c r="I536">
        <v>5401</v>
      </c>
      <c r="J536">
        <v>8359</v>
      </c>
      <c r="L536">
        <v>4137</v>
      </c>
      <c r="M536">
        <v>4.5590000000000002</v>
      </c>
      <c r="N536">
        <v>7.3609999999999998</v>
      </c>
      <c r="O536">
        <v>2.802</v>
      </c>
      <c r="Q536">
        <v>0.317</v>
      </c>
      <c r="R536">
        <v>1</v>
      </c>
      <c r="S536">
        <v>0</v>
      </c>
      <c r="T536">
        <v>0</v>
      </c>
      <c r="V536">
        <v>0</v>
      </c>
      <c r="Y536" s="10">
        <v>44883</v>
      </c>
      <c r="Z536">
        <v>0.64953703703703702</v>
      </c>
      <c r="AB536">
        <v>1</v>
      </c>
      <c r="AD536">
        <v>4.7610840062465023</v>
      </c>
      <c r="AE536">
        <v>7.9944263841401009</v>
      </c>
      <c r="AF536">
        <v>3.2333423778935986</v>
      </c>
      <c r="AG536">
        <v>0.40298395468607012</v>
      </c>
      <c r="AK536">
        <v>0.69860509742622978</v>
      </c>
      <c r="AL536">
        <v>5.2011990821176148</v>
      </c>
      <c r="AQ536">
        <v>1.2911692992818469</v>
      </c>
      <c r="AR536">
        <v>5.9224332403419266</v>
      </c>
      <c r="AW536">
        <v>4.1503164552091407</v>
      </c>
      <c r="AX536">
        <v>6.9677108777067005</v>
      </c>
      <c r="BC536">
        <v>1.0569338102404739</v>
      </c>
      <c r="BD536">
        <v>4.4695641806447437</v>
      </c>
      <c r="BG536">
        <v>4.7445113073260305</v>
      </c>
      <c r="BH536">
        <v>8.0463725300470088</v>
      </c>
      <c r="BI536">
        <v>3.3018612227209778</v>
      </c>
      <c r="BJ536">
        <v>0.40512490573729126</v>
      </c>
    </row>
    <row r="537" spans="1:62" x14ac:dyDescent="0.35">
      <c r="A537">
        <v>111</v>
      </c>
      <c r="B537">
        <v>32</v>
      </c>
      <c r="C537" t="s">
        <v>63</v>
      </c>
      <c r="D537" t="s">
        <v>27</v>
      </c>
      <c r="G537">
        <v>0.5</v>
      </c>
      <c r="H537">
        <v>0.5</v>
      </c>
      <c r="I537">
        <v>5362</v>
      </c>
      <c r="J537">
        <v>8470</v>
      </c>
      <c r="L537">
        <v>4181</v>
      </c>
      <c r="M537">
        <v>4.5289999999999999</v>
      </c>
      <c r="N537">
        <v>7.4539999999999997</v>
      </c>
      <c r="O537">
        <v>2.9249999999999998</v>
      </c>
      <c r="Q537">
        <v>0.32100000000000001</v>
      </c>
      <c r="R537">
        <v>1</v>
      </c>
      <c r="S537">
        <v>0</v>
      </c>
      <c r="T537">
        <v>0</v>
      </c>
      <c r="V537">
        <v>0</v>
      </c>
      <c r="Y537" s="10">
        <v>44883</v>
      </c>
      <c r="Z537">
        <v>0.65710648148148143</v>
      </c>
      <c r="AB537">
        <v>1</v>
      </c>
      <c r="AD537">
        <v>4.7279386084055588</v>
      </c>
      <c r="AE537">
        <v>8.0983186759539159</v>
      </c>
      <c r="AF537">
        <v>3.3703800675483571</v>
      </c>
      <c r="AG537">
        <v>0.4072658567885124</v>
      </c>
    </row>
    <row r="538" spans="1:62" x14ac:dyDescent="0.35">
      <c r="A538">
        <v>112</v>
      </c>
      <c r="B538">
        <v>3</v>
      </c>
      <c r="C538" t="s">
        <v>28</v>
      </c>
      <c r="D538" t="s">
        <v>27</v>
      </c>
      <c r="G538">
        <v>0.5</v>
      </c>
      <c r="H538">
        <v>0.5</v>
      </c>
      <c r="I538">
        <v>34</v>
      </c>
      <c r="J538">
        <v>0</v>
      </c>
      <c r="L538">
        <v>112</v>
      </c>
      <c r="M538">
        <v>0.441</v>
      </c>
      <c r="N538">
        <v>0</v>
      </c>
      <c r="O538">
        <v>0</v>
      </c>
      <c r="Q538">
        <v>0</v>
      </c>
      <c r="R538">
        <v>1</v>
      </c>
      <c r="S538">
        <v>0</v>
      </c>
      <c r="T538">
        <v>0</v>
      </c>
      <c r="V538">
        <v>0</v>
      </c>
      <c r="X538" t="s">
        <v>203</v>
      </c>
      <c r="Y538" s="10">
        <v>44883</v>
      </c>
      <c r="Z538">
        <v>0.66942129629629632</v>
      </c>
      <c r="AB538">
        <v>1</v>
      </c>
      <c r="AD538">
        <v>0.1997673341351818</v>
      </c>
      <c r="AE538">
        <v>0.1706816339446908</v>
      </c>
      <c r="AF538">
        <v>-2.9085700190491004E-2</v>
      </c>
      <c r="AG538">
        <v>1.1287228269474177E-2</v>
      </c>
    </row>
    <row r="539" spans="1:62" x14ac:dyDescent="0.35">
      <c r="A539">
        <v>113</v>
      </c>
      <c r="B539">
        <v>3</v>
      </c>
      <c r="C539" t="s">
        <v>28</v>
      </c>
      <c r="D539" t="s">
        <v>27</v>
      </c>
      <c r="G539">
        <v>0.5</v>
      </c>
      <c r="H539">
        <v>0.5</v>
      </c>
      <c r="I539">
        <v>219</v>
      </c>
      <c r="J539">
        <v>1159</v>
      </c>
      <c r="L539">
        <v>496</v>
      </c>
      <c r="M539">
        <v>0.58299999999999996</v>
      </c>
      <c r="N539">
        <v>1.26</v>
      </c>
      <c r="O539">
        <v>0.67700000000000005</v>
      </c>
      <c r="Q539">
        <v>0</v>
      </c>
      <c r="R539">
        <v>1</v>
      </c>
      <c r="S539">
        <v>0</v>
      </c>
      <c r="T539">
        <v>0</v>
      </c>
      <c r="V539">
        <v>0</v>
      </c>
      <c r="Y539" s="10">
        <v>44883</v>
      </c>
      <c r="Z539">
        <v>0.67581018518518521</v>
      </c>
      <c r="AB539">
        <v>1</v>
      </c>
      <c r="AD539">
        <v>0.35699550338068098</v>
      </c>
      <c r="AE539">
        <v>1.2554669151357998</v>
      </c>
      <c r="AF539">
        <v>0.8984714117551188</v>
      </c>
      <c r="AG539">
        <v>4.8656555708970532E-2</v>
      </c>
      <c r="AK539">
        <v>79.90816706214018</v>
      </c>
      <c r="AQ539">
        <v>12.516252496047411</v>
      </c>
      <c r="AW539">
        <v>106.12937953084386</v>
      </c>
      <c r="BC539">
        <v>2.839840806401269</v>
      </c>
      <c r="BG539">
        <v>0.59453752124077308</v>
      </c>
      <c r="BH539">
        <v>1.1815255542953358</v>
      </c>
      <c r="BI539">
        <v>0.58698803305456271</v>
      </c>
      <c r="BJ539">
        <v>4.7975344010854709E-2</v>
      </c>
    </row>
    <row r="540" spans="1:62" x14ac:dyDescent="0.35">
      <c r="A540">
        <v>114</v>
      </c>
      <c r="B540">
        <v>3</v>
      </c>
      <c r="C540" t="s">
        <v>28</v>
      </c>
      <c r="D540" t="s">
        <v>27</v>
      </c>
      <c r="G540">
        <v>0.5</v>
      </c>
      <c r="H540">
        <v>0.5</v>
      </c>
      <c r="I540">
        <v>778</v>
      </c>
      <c r="J540">
        <v>1001</v>
      </c>
      <c r="L540">
        <v>482</v>
      </c>
      <c r="M540">
        <v>1.012</v>
      </c>
      <c r="N540">
        <v>1.1259999999999999</v>
      </c>
      <c r="O540">
        <v>0.114</v>
      </c>
      <c r="Q540">
        <v>0</v>
      </c>
      <c r="R540">
        <v>1</v>
      </c>
      <c r="S540">
        <v>0</v>
      </c>
      <c r="T540">
        <v>0</v>
      </c>
      <c r="V540">
        <v>0</v>
      </c>
      <c r="Y540" s="10">
        <v>44883</v>
      </c>
      <c r="Z540">
        <v>0.68274305555555559</v>
      </c>
      <c r="AB540">
        <v>1</v>
      </c>
      <c r="AD540">
        <v>0.83207953910086507</v>
      </c>
      <c r="AE540">
        <v>1.1075841934548718</v>
      </c>
      <c r="AF540">
        <v>0.27550465435400673</v>
      </c>
      <c r="AG540">
        <v>4.7294132312738893E-2</v>
      </c>
    </row>
    <row r="541" spans="1:62" x14ac:dyDescent="0.35">
      <c r="A541">
        <v>115</v>
      </c>
      <c r="B541">
        <v>1</v>
      </c>
      <c r="C541" t="s">
        <v>71</v>
      </c>
      <c r="D541" t="s">
        <v>27</v>
      </c>
      <c r="G541">
        <v>0.3</v>
      </c>
      <c r="H541">
        <v>0.3</v>
      </c>
      <c r="I541">
        <v>3683</v>
      </c>
      <c r="J541">
        <v>11205</v>
      </c>
      <c r="L541">
        <v>4815</v>
      </c>
      <c r="M541">
        <v>5.4009999999999998</v>
      </c>
      <c r="N541">
        <v>16.285</v>
      </c>
      <c r="O541">
        <v>10.885</v>
      </c>
      <c r="Q541">
        <v>0.64600000000000002</v>
      </c>
      <c r="R541">
        <v>1</v>
      </c>
      <c r="S541">
        <v>0</v>
      </c>
      <c r="T541">
        <v>0</v>
      </c>
      <c r="V541">
        <v>0</v>
      </c>
      <c r="Y541" s="10">
        <v>44883</v>
      </c>
      <c r="Z541">
        <v>0.69575231481481481</v>
      </c>
      <c r="AB541">
        <v>1</v>
      </c>
      <c r="AD541">
        <v>5.5016445620886048</v>
      </c>
      <c r="AE541">
        <v>17.763645512637726</v>
      </c>
      <c r="AF541">
        <v>12.262000950549123</v>
      </c>
      <c r="AG541">
        <v>0.78160695574405148</v>
      </c>
    </row>
    <row r="542" spans="1:62" x14ac:dyDescent="0.35">
      <c r="A542">
        <v>116</v>
      </c>
      <c r="B542">
        <v>1</v>
      </c>
      <c r="C542" t="s">
        <v>71</v>
      </c>
      <c r="D542" t="s">
        <v>27</v>
      </c>
      <c r="G542">
        <v>0.3</v>
      </c>
      <c r="H542">
        <v>0.3</v>
      </c>
      <c r="I542">
        <v>4873</v>
      </c>
      <c r="J542">
        <v>11348</v>
      </c>
      <c r="L542">
        <v>4798</v>
      </c>
      <c r="M542">
        <v>6.923</v>
      </c>
      <c r="N542">
        <v>16.488</v>
      </c>
      <c r="O542">
        <v>9.5649999999999995</v>
      </c>
      <c r="Q542">
        <v>0.64300000000000002</v>
      </c>
      <c r="R542">
        <v>1</v>
      </c>
      <c r="S542">
        <v>0</v>
      </c>
      <c r="T542">
        <v>0</v>
      </c>
      <c r="V542">
        <v>0</v>
      </c>
      <c r="Y542" s="10">
        <v>44883</v>
      </c>
      <c r="Z542">
        <v>0.70341435185185175</v>
      </c>
      <c r="AB542">
        <v>1</v>
      </c>
      <c r="AD542">
        <v>7.1872438539998136</v>
      </c>
      <c r="AE542">
        <v>17.986717550616341</v>
      </c>
      <c r="AF542">
        <v>10.799473696616527</v>
      </c>
      <c r="AG542">
        <v>0.77884967029929697</v>
      </c>
      <c r="AI542">
        <v>90.26524221771966</v>
      </c>
      <c r="AK542">
        <v>1.0781030742833693</v>
      </c>
      <c r="AO542">
        <v>96.551577152600174</v>
      </c>
      <c r="AQ542">
        <v>0.39103712727886258</v>
      </c>
      <c r="AU542">
        <v>101.96794159657196</v>
      </c>
      <c r="AW542">
        <v>1.3808626248522473</v>
      </c>
      <c r="BA542">
        <v>97.8380024360536</v>
      </c>
      <c r="BC542">
        <v>0.8914715524051734</v>
      </c>
      <c r="BG542">
        <v>7.2261967788128878</v>
      </c>
      <c r="BH542">
        <v>17.95161880338194</v>
      </c>
      <c r="BI542">
        <v>10.725422024569054</v>
      </c>
      <c r="BJ542">
        <v>0.78233682542060423</v>
      </c>
    </row>
    <row r="543" spans="1:62" x14ac:dyDescent="0.35">
      <c r="A543">
        <v>117</v>
      </c>
      <c r="B543">
        <v>1</v>
      </c>
      <c r="C543" t="s">
        <v>71</v>
      </c>
      <c r="D543" t="s">
        <v>27</v>
      </c>
      <c r="G543">
        <v>0.3</v>
      </c>
      <c r="H543">
        <v>0.3</v>
      </c>
      <c r="I543">
        <v>4928</v>
      </c>
      <c r="J543">
        <v>11303</v>
      </c>
      <c r="L543">
        <v>4841</v>
      </c>
      <c r="M543">
        <v>6.9930000000000003</v>
      </c>
      <c r="N543">
        <v>16.423999999999999</v>
      </c>
      <c r="O543">
        <v>9.4309999999999992</v>
      </c>
      <c r="Q543">
        <v>0.65</v>
      </c>
      <c r="R543">
        <v>1</v>
      </c>
      <c r="S543">
        <v>0</v>
      </c>
      <c r="T543">
        <v>0</v>
      </c>
      <c r="V543">
        <v>0</v>
      </c>
      <c r="Y543" s="10">
        <v>44883</v>
      </c>
      <c r="Z543">
        <v>0.71174768518518527</v>
      </c>
      <c r="AB543">
        <v>1</v>
      </c>
      <c r="AD543">
        <v>7.2651497036259611</v>
      </c>
      <c r="AE543">
        <v>17.916520056147544</v>
      </c>
      <c r="AF543">
        <v>10.651370352521582</v>
      </c>
      <c r="AG543">
        <v>0.78582398054191138</v>
      </c>
    </row>
    <row r="544" spans="1:62" x14ac:dyDescent="0.35">
      <c r="A544">
        <v>118</v>
      </c>
      <c r="B544">
        <v>6</v>
      </c>
      <c r="R544">
        <v>1</v>
      </c>
    </row>
    <row r="545" spans="1:62" x14ac:dyDescent="0.35">
      <c r="A545">
        <v>1</v>
      </c>
      <c r="B545">
        <v>1</v>
      </c>
      <c r="C545" t="s">
        <v>26</v>
      </c>
      <c r="D545" t="s">
        <v>27</v>
      </c>
      <c r="G545">
        <v>0.3</v>
      </c>
      <c r="H545">
        <v>0.3</v>
      </c>
      <c r="I545">
        <v>7869</v>
      </c>
      <c r="J545">
        <v>10658</v>
      </c>
      <c r="L545">
        <v>3590</v>
      </c>
      <c r="M545">
        <v>10.753</v>
      </c>
      <c r="N545">
        <v>15.513</v>
      </c>
      <c r="O545">
        <v>4.76</v>
      </c>
      <c r="Q545">
        <v>0.432</v>
      </c>
      <c r="R545">
        <v>1</v>
      </c>
      <c r="S545">
        <v>0</v>
      </c>
      <c r="T545">
        <v>0</v>
      </c>
      <c r="V545">
        <v>0</v>
      </c>
      <c r="Y545" s="10">
        <v>44886</v>
      </c>
      <c r="Z545">
        <v>0.4912731481481481</v>
      </c>
      <c r="AB545">
        <v>1</v>
      </c>
      <c r="AD545">
        <v>12.572812816092634</v>
      </c>
      <c r="AE545">
        <v>17.173104289297203</v>
      </c>
      <c r="AF545">
        <v>4.6002914732045692</v>
      </c>
      <c r="AG545">
        <v>0.61669300045172737</v>
      </c>
    </row>
    <row r="546" spans="1:62" x14ac:dyDescent="0.35">
      <c r="A546">
        <v>2</v>
      </c>
      <c r="B546">
        <v>1</v>
      </c>
      <c r="C546" t="s">
        <v>26</v>
      </c>
      <c r="D546" t="s">
        <v>27</v>
      </c>
      <c r="G546">
        <v>0.3</v>
      </c>
      <c r="H546">
        <v>0.3</v>
      </c>
      <c r="I546">
        <v>7239</v>
      </c>
      <c r="J546">
        <v>10716</v>
      </c>
      <c r="L546">
        <v>3640</v>
      </c>
      <c r="M546">
        <v>9.9469999999999992</v>
      </c>
      <c r="N546">
        <v>15.595000000000001</v>
      </c>
      <c r="O546">
        <v>5.6479999999999997</v>
      </c>
      <c r="Q546">
        <v>0.441</v>
      </c>
      <c r="R546">
        <v>1</v>
      </c>
      <c r="S546">
        <v>0</v>
      </c>
      <c r="T546">
        <v>0</v>
      </c>
      <c r="V546">
        <v>0</v>
      </c>
      <c r="Y546" s="10">
        <v>44886</v>
      </c>
      <c r="Z546">
        <v>0.49814814814814817</v>
      </c>
      <c r="AB546">
        <v>1</v>
      </c>
      <c r="AD546">
        <v>11.566720951046355</v>
      </c>
      <c r="AE546">
        <v>17.265648026261825</v>
      </c>
      <c r="AF546">
        <v>5.6989270752154706</v>
      </c>
      <c r="AG546">
        <v>0.6252325596261068</v>
      </c>
      <c r="AK546">
        <v>0.59545146859461628</v>
      </c>
      <c r="AQ546">
        <v>0.4334029568687689</v>
      </c>
      <c r="AW546">
        <v>2.4894840099886602</v>
      </c>
      <c r="BC546">
        <v>2.9099566764448994</v>
      </c>
      <c r="BG546">
        <v>11.532386069937633</v>
      </c>
      <c r="BH546">
        <v>17.303144195549216</v>
      </c>
      <c r="BI546">
        <v>5.7707581256115814</v>
      </c>
      <c r="BJ546">
        <v>0.61626602249300844</v>
      </c>
    </row>
    <row r="547" spans="1:62" x14ac:dyDescent="0.35">
      <c r="A547">
        <v>3</v>
      </c>
      <c r="B547">
        <v>1</v>
      </c>
      <c r="C547" t="s">
        <v>26</v>
      </c>
      <c r="D547" t="s">
        <v>27</v>
      </c>
      <c r="G547">
        <v>0.3</v>
      </c>
      <c r="H547">
        <v>0.3</v>
      </c>
      <c r="I547">
        <v>7196</v>
      </c>
      <c r="J547">
        <v>10763</v>
      </c>
      <c r="L547">
        <v>3535</v>
      </c>
      <c r="M547">
        <v>9.8919999999999995</v>
      </c>
      <c r="N547">
        <v>15.662000000000001</v>
      </c>
      <c r="O547">
        <v>5.77</v>
      </c>
      <c r="Q547">
        <v>0.42299999999999999</v>
      </c>
      <c r="R547">
        <v>1</v>
      </c>
      <c r="S547">
        <v>0</v>
      </c>
      <c r="T547">
        <v>0</v>
      </c>
      <c r="V547">
        <v>0</v>
      </c>
      <c r="Y547" s="10">
        <v>44886</v>
      </c>
      <c r="Z547">
        <v>0.50556712962962969</v>
      </c>
      <c r="AB547">
        <v>1</v>
      </c>
      <c r="AD547">
        <v>11.49805118882891</v>
      </c>
      <c r="AE547">
        <v>17.340640364836602</v>
      </c>
      <c r="AF547">
        <v>5.8425891760076922</v>
      </c>
      <c r="AG547">
        <v>0.60729948535991007</v>
      </c>
    </row>
    <row r="548" spans="1:62" x14ac:dyDescent="0.35">
      <c r="A548">
        <v>4</v>
      </c>
      <c r="B548">
        <v>3</v>
      </c>
      <c r="C548" t="s">
        <v>85</v>
      </c>
      <c r="D548" t="s">
        <v>27</v>
      </c>
      <c r="G548">
        <v>0.5</v>
      </c>
      <c r="H548">
        <v>0.5</v>
      </c>
      <c r="I548">
        <v>3217</v>
      </c>
      <c r="J548">
        <v>963</v>
      </c>
      <c r="L548">
        <v>534</v>
      </c>
      <c r="M548">
        <v>2.883</v>
      </c>
      <c r="N548">
        <v>1.095</v>
      </c>
      <c r="O548">
        <v>0</v>
      </c>
      <c r="Q548">
        <v>0</v>
      </c>
      <c r="R548">
        <v>1</v>
      </c>
      <c r="S548">
        <v>0</v>
      </c>
      <c r="T548">
        <v>0</v>
      </c>
      <c r="V548">
        <v>0</v>
      </c>
      <c r="Y548" s="10">
        <v>44886</v>
      </c>
      <c r="Z548">
        <v>0.51818287037037036</v>
      </c>
      <c r="AB548">
        <v>1</v>
      </c>
      <c r="AD548">
        <v>3.0862216361362518</v>
      </c>
      <c r="AE548">
        <v>1.0223639886954559</v>
      </c>
      <c r="AF548">
        <v>-2.0638576474407957</v>
      </c>
      <c r="AG548">
        <v>5.6853086228195376E-2</v>
      </c>
    </row>
    <row r="549" spans="1:62" x14ac:dyDescent="0.35">
      <c r="A549">
        <v>5</v>
      </c>
      <c r="B549">
        <v>3</v>
      </c>
      <c r="C549" t="s">
        <v>85</v>
      </c>
      <c r="D549" t="s">
        <v>27</v>
      </c>
      <c r="G549">
        <v>0.5</v>
      </c>
      <c r="H549">
        <v>0.5</v>
      </c>
      <c r="I549">
        <v>696</v>
      </c>
      <c r="J549">
        <v>995</v>
      </c>
      <c r="L549">
        <v>523</v>
      </c>
      <c r="M549">
        <v>0.94899999999999995</v>
      </c>
      <c r="N549">
        <v>1.1220000000000001</v>
      </c>
      <c r="O549">
        <v>0.17299999999999999</v>
      </c>
      <c r="Q549">
        <v>0</v>
      </c>
      <c r="R549">
        <v>1</v>
      </c>
      <c r="S549">
        <v>0</v>
      </c>
      <c r="T549">
        <v>0</v>
      </c>
      <c r="V549">
        <v>0</v>
      </c>
      <c r="Y549" s="10">
        <v>44886</v>
      </c>
      <c r="Z549">
        <v>0.52454861111111117</v>
      </c>
      <c r="AB549">
        <v>1</v>
      </c>
      <c r="AD549">
        <v>0.67064297729656452</v>
      </c>
      <c r="AE549">
        <v>1.0529991567940897</v>
      </c>
      <c r="AF549">
        <v>0.38235617949752521</v>
      </c>
      <c r="AG549">
        <v>5.5725864417177286E-2</v>
      </c>
      <c r="AK549">
        <v>1.2941980113940961</v>
      </c>
      <c r="AQ549">
        <v>1.0850778059902926</v>
      </c>
      <c r="AW549">
        <v>5.1251816164822142</v>
      </c>
      <c r="BC549">
        <v>0.55015472491090367</v>
      </c>
      <c r="BG549">
        <v>0.66633115501779472</v>
      </c>
      <c r="BH549">
        <v>1.0587432508125834</v>
      </c>
      <c r="BI549">
        <v>0.39241209579478875</v>
      </c>
      <c r="BJ549">
        <v>5.5879576482316118E-2</v>
      </c>
    </row>
    <row r="550" spans="1:62" x14ac:dyDescent="0.35">
      <c r="A550">
        <v>6</v>
      </c>
      <c r="B550">
        <v>3</v>
      </c>
      <c r="C550" t="s">
        <v>85</v>
      </c>
      <c r="D550" t="s">
        <v>27</v>
      </c>
      <c r="G550">
        <v>0.5</v>
      </c>
      <c r="H550">
        <v>0.5</v>
      </c>
      <c r="I550">
        <v>687</v>
      </c>
      <c r="J550">
        <v>1007</v>
      </c>
      <c r="L550">
        <v>526</v>
      </c>
      <c r="M550">
        <v>0.94199999999999995</v>
      </c>
      <c r="N550">
        <v>1.1319999999999999</v>
      </c>
      <c r="O550">
        <v>0.19</v>
      </c>
      <c r="Q550">
        <v>0</v>
      </c>
      <c r="R550">
        <v>1</v>
      </c>
      <c r="S550">
        <v>0</v>
      </c>
      <c r="T550">
        <v>0</v>
      </c>
      <c r="V550">
        <v>0</v>
      </c>
      <c r="Y550" s="10">
        <v>44886</v>
      </c>
      <c r="Z550">
        <v>0.53134259259259264</v>
      </c>
      <c r="AB550">
        <v>1</v>
      </c>
      <c r="AD550">
        <v>0.66201933273902491</v>
      </c>
      <c r="AE550">
        <v>1.0644873448310772</v>
      </c>
      <c r="AF550">
        <v>0.4024680120920523</v>
      </c>
      <c r="AG550">
        <v>5.603328854745495E-2</v>
      </c>
    </row>
    <row r="551" spans="1:62" x14ac:dyDescent="0.35">
      <c r="A551">
        <v>7</v>
      </c>
      <c r="B551">
        <v>3</v>
      </c>
      <c r="D551" t="s">
        <v>87</v>
      </c>
      <c r="Y551" s="10">
        <v>44886</v>
      </c>
      <c r="Z551">
        <v>0.53524305555555551</v>
      </c>
      <c r="AB551">
        <v>1</v>
      </c>
    </row>
    <row r="552" spans="1:62" x14ac:dyDescent="0.35">
      <c r="A552">
        <v>8</v>
      </c>
      <c r="B552">
        <v>3</v>
      </c>
      <c r="C552" t="s">
        <v>86</v>
      </c>
      <c r="D552" t="s">
        <v>27</v>
      </c>
      <c r="G552">
        <v>0.5</v>
      </c>
      <c r="H552">
        <v>0.5</v>
      </c>
      <c r="I552">
        <v>93</v>
      </c>
      <c r="J552">
        <v>187</v>
      </c>
      <c r="L552">
        <v>276</v>
      </c>
      <c r="M552">
        <v>0.48599999999999999</v>
      </c>
      <c r="N552">
        <v>0.437</v>
      </c>
      <c r="O552">
        <v>0</v>
      </c>
      <c r="Q552">
        <v>0</v>
      </c>
      <c r="R552">
        <v>1</v>
      </c>
      <c r="S552">
        <v>0</v>
      </c>
      <c r="T552">
        <v>0</v>
      </c>
      <c r="V552">
        <v>0</v>
      </c>
      <c r="Y552" s="10">
        <v>44886</v>
      </c>
      <c r="Z552">
        <v>0.54594907407407411</v>
      </c>
      <c r="AB552">
        <v>1</v>
      </c>
      <c r="AD552">
        <v>9.2858791941415067E-2</v>
      </c>
      <c r="AE552">
        <v>0.27946116230359386</v>
      </c>
      <c r="AF552">
        <v>0.1866023703621788</v>
      </c>
      <c r="AG552">
        <v>3.0414611024316772E-2</v>
      </c>
    </row>
    <row r="553" spans="1:62" x14ac:dyDescent="0.35">
      <c r="A553">
        <v>9</v>
      </c>
      <c r="B553">
        <v>3</v>
      </c>
      <c r="C553" t="s">
        <v>86</v>
      </c>
      <c r="D553" t="s">
        <v>27</v>
      </c>
      <c r="G553">
        <v>0.5</v>
      </c>
      <c r="H553">
        <v>0.5</v>
      </c>
      <c r="I553">
        <v>78</v>
      </c>
      <c r="J553">
        <v>167</v>
      </c>
      <c r="L553">
        <v>319</v>
      </c>
      <c r="M553">
        <v>0.47499999999999998</v>
      </c>
      <c r="N553">
        <v>0.42</v>
      </c>
      <c r="O553">
        <v>0</v>
      </c>
      <c r="Q553">
        <v>0</v>
      </c>
      <c r="R553">
        <v>1</v>
      </c>
      <c r="S553">
        <v>0</v>
      </c>
      <c r="T553">
        <v>0</v>
      </c>
      <c r="V553">
        <v>0</v>
      </c>
      <c r="Y553" s="10">
        <v>44886</v>
      </c>
      <c r="Z553">
        <v>0.55159722222222218</v>
      </c>
      <c r="AB553">
        <v>1</v>
      </c>
      <c r="AD553">
        <v>7.8486051012182492E-2</v>
      </c>
      <c r="AE553">
        <v>0.26031418224194791</v>
      </c>
      <c r="AF553">
        <v>0.18182813122976543</v>
      </c>
      <c r="AG553">
        <v>3.4821023558296541E-2</v>
      </c>
      <c r="AK553">
        <v>0</v>
      </c>
      <c r="AQ553">
        <v>2.8994806821635826</v>
      </c>
      <c r="AW553">
        <v>4.1252256983211142</v>
      </c>
      <c r="BC553">
        <v>22.600636032263385</v>
      </c>
      <c r="BG553">
        <v>7.8486051012182492E-2</v>
      </c>
      <c r="BH553">
        <v>0.26414357825427714</v>
      </c>
      <c r="BI553">
        <v>0.18565752724209464</v>
      </c>
      <c r="BJ553">
        <v>3.1285646060103471E-2</v>
      </c>
    </row>
    <row r="554" spans="1:62" x14ac:dyDescent="0.35">
      <c r="A554">
        <v>10</v>
      </c>
      <c r="B554">
        <v>3</v>
      </c>
      <c r="C554" t="s">
        <v>86</v>
      </c>
      <c r="D554" t="s">
        <v>27</v>
      </c>
      <c r="G554">
        <v>0.5</v>
      </c>
      <c r="H554">
        <v>0.5</v>
      </c>
      <c r="I554">
        <v>78</v>
      </c>
      <c r="J554">
        <v>175</v>
      </c>
      <c r="L554">
        <v>250</v>
      </c>
      <c r="M554">
        <v>0.47499999999999998</v>
      </c>
      <c r="N554">
        <v>0.42699999999999999</v>
      </c>
      <c r="O554">
        <v>0</v>
      </c>
      <c r="Q554">
        <v>0</v>
      </c>
      <c r="R554">
        <v>1</v>
      </c>
      <c r="S554">
        <v>0</v>
      </c>
      <c r="T554">
        <v>0</v>
      </c>
      <c r="V554">
        <v>0</v>
      </c>
      <c r="Y554" s="10">
        <v>44886</v>
      </c>
      <c r="Z554">
        <v>0.55765046296296295</v>
      </c>
      <c r="AB554">
        <v>1</v>
      </c>
      <c r="AD554">
        <v>7.8486051012182492E-2</v>
      </c>
      <c r="AE554">
        <v>0.26797297426660632</v>
      </c>
      <c r="AF554">
        <v>0.18948692325442384</v>
      </c>
      <c r="AG554">
        <v>2.7750268561910405E-2</v>
      </c>
    </row>
    <row r="555" spans="1:62" x14ac:dyDescent="0.35">
      <c r="A555">
        <v>11</v>
      </c>
      <c r="B555">
        <v>4</v>
      </c>
      <c r="C555" t="s">
        <v>61</v>
      </c>
      <c r="D555" t="s">
        <v>27</v>
      </c>
      <c r="G555">
        <v>0.2</v>
      </c>
      <c r="H555">
        <v>0.2</v>
      </c>
      <c r="I555">
        <v>670</v>
      </c>
      <c r="J555">
        <v>2273</v>
      </c>
      <c r="L555">
        <v>1314</v>
      </c>
      <c r="M555">
        <v>2.3210000000000002</v>
      </c>
      <c r="N555">
        <v>5.5110000000000001</v>
      </c>
      <c r="O555">
        <v>3.19</v>
      </c>
      <c r="Q555">
        <v>5.3999999999999999E-2</v>
      </c>
      <c r="R555">
        <v>1</v>
      </c>
      <c r="S555">
        <v>0</v>
      </c>
      <c r="T555">
        <v>0</v>
      </c>
      <c r="V555">
        <v>0</v>
      </c>
      <c r="Y555" s="10">
        <v>44886</v>
      </c>
      <c r="Z555">
        <v>0.56901620370370376</v>
      </c>
      <c r="AB555">
        <v>1</v>
      </c>
      <c r="AD555">
        <v>1.6143255658814031</v>
      </c>
      <c r="AE555">
        <v>5.6912279568331607</v>
      </c>
      <c r="AF555">
        <v>4.0769023909517577</v>
      </c>
      <c r="AG555">
        <v>0.34195840025096624</v>
      </c>
    </row>
    <row r="556" spans="1:62" x14ac:dyDescent="0.35">
      <c r="A556">
        <v>12</v>
      </c>
      <c r="B556">
        <v>4</v>
      </c>
      <c r="C556" t="s">
        <v>61</v>
      </c>
      <c r="D556" t="s">
        <v>27</v>
      </c>
      <c r="G556">
        <v>0.2</v>
      </c>
      <c r="H556">
        <v>0.2</v>
      </c>
      <c r="I556">
        <v>1264</v>
      </c>
      <c r="J556">
        <v>2336</v>
      </c>
      <c r="L556">
        <v>1297</v>
      </c>
      <c r="M556">
        <v>3.4609999999999999</v>
      </c>
      <c r="N556">
        <v>5.6429999999999998</v>
      </c>
      <c r="O556">
        <v>2.1819999999999999</v>
      </c>
      <c r="Q556">
        <v>4.9000000000000002E-2</v>
      </c>
      <c r="R556">
        <v>1</v>
      </c>
      <c r="S556">
        <v>0</v>
      </c>
      <c r="T556">
        <v>0</v>
      </c>
      <c r="V556">
        <v>0</v>
      </c>
      <c r="Y556" s="10">
        <v>44886</v>
      </c>
      <c r="Z556">
        <v>0.57526620370370374</v>
      </c>
      <c r="AB556">
        <v>1</v>
      </c>
      <c r="AD556">
        <v>3.0372269178754276</v>
      </c>
      <c r="AE556">
        <v>5.8420104248186231</v>
      </c>
      <c r="AF556">
        <v>2.8047835069431954</v>
      </c>
      <c r="AG556">
        <v>0.33760322507203266</v>
      </c>
      <c r="AJ556">
        <v>1.7998371875399617</v>
      </c>
      <c r="AK556">
        <v>1.0981155578785682</v>
      </c>
      <c r="AP556">
        <v>2.653104357253818</v>
      </c>
      <c r="AQ556">
        <v>4.0976696310355644E-2</v>
      </c>
      <c r="AV556">
        <v>7.1060459020476268</v>
      </c>
      <c r="AW556">
        <v>1.2892754380750404</v>
      </c>
      <c r="BB556">
        <v>12.15012819449716</v>
      </c>
      <c r="BC556">
        <v>0.68529598500435895</v>
      </c>
      <c r="BG556">
        <v>3.0539951156261989</v>
      </c>
      <c r="BH556">
        <v>5.8408137385647709</v>
      </c>
      <c r="BI556">
        <v>2.7868186229385712</v>
      </c>
      <c r="BJ556">
        <v>0.33645038458349147</v>
      </c>
    </row>
    <row r="557" spans="1:62" x14ac:dyDescent="0.35">
      <c r="A557">
        <v>13</v>
      </c>
      <c r="B557">
        <v>4</v>
      </c>
      <c r="C557" t="s">
        <v>61</v>
      </c>
      <c r="D557" t="s">
        <v>27</v>
      </c>
      <c r="G557">
        <v>0.2</v>
      </c>
      <c r="H557">
        <v>0.2</v>
      </c>
      <c r="I557">
        <v>1278</v>
      </c>
      <c r="J557">
        <v>2335</v>
      </c>
      <c r="L557">
        <v>1288</v>
      </c>
      <c r="M557">
        <v>3.4889999999999999</v>
      </c>
      <c r="N557">
        <v>5.641</v>
      </c>
      <c r="O557">
        <v>2.153</v>
      </c>
      <c r="Q557">
        <v>4.7E-2</v>
      </c>
      <c r="R557">
        <v>1</v>
      </c>
      <c r="S557">
        <v>0</v>
      </c>
      <c r="T557">
        <v>0</v>
      </c>
      <c r="V557">
        <v>0</v>
      </c>
      <c r="Y557" s="10">
        <v>44886</v>
      </c>
      <c r="Z557">
        <v>0.58193287037037034</v>
      </c>
      <c r="AB557">
        <v>1</v>
      </c>
      <c r="AD557">
        <v>3.0707633133769705</v>
      </c>
      <c r="AE557">
        <v>5.8396170523109179</v>
      </c>
      <c r="AF557">
        <v>2.7688537389339474</v>
      </c>
      <c r="AG557">
        <v>0.33529754409495027</v>
      </c>
    </row>
    <row r="558" spans="1:62" x14ac:dyDescent="0.35">
      <c r="A558">
        <v>14</v>
      </c>
      <c r="B558">
        <v>5</v>
      </c>
      <c r="C558" t="s">
        <v>61</v>
      </c>
      <c r="D558" t="s">
        <v>27</v>
      </c>
      <c r="G558">
        <v>0.6</v>
      </c>
      <c r="H558">
        <v>0.6</v>
      </c>
      <c r="I558">
        <v>4089</v>
      </c>
      <c r="J558">
        <v>7962</v>
      </c>
      <c r="L558">
        <v>3579</v>
      </c>
      <c r="M558">
        <v>2.96</v>
      </c>
      <c r="N558">
        <v>5.8529999999999998</v>
      </c>
      <c r="O558">
        <v>2.8929999999999998</v>
      </c>
      <c r="Q558">
        <v>0.215</v>
      </c>
      <c r="R558">
        <v>1</v>
      </c>
      <c r="S558">
        <v>0</v>
      </c>
      <c r="T558">
        <v>0</v>
      </c>
      <c r="V558">
        <v>0</v>
      </c>
      <c r="Y558" s="10">
        <v>44886</v>
      </c>
      <c r="Z558">
        <v>0.5950347222222222</v>
      </c>
      <c r="AB558">
        <v>1</v>
      </c>
      <c r="AD558">
        <v>3.2681308129074766</v>
      </c>
      <c r="AE558">
        <v>6.4357080510570421</v>
      </c>
      <c r="AF558">
        <v>3.1675772381495655</v>
      </c>
      <c r="AG558">
        <v>0.30740714871668195</v>
      </c>
    </row>
    <row r="559" spans="1:62" x14ac:dyDescent="0.35">
      <c r="A559">
        <v>15</v>
      </c>
      <c r="B559">
        <v>5</v>
      </c>
      <c r="C559" t="s">
        <v>61</v>
      </c>
      <c r="D559" t="s">
        <v>27</v>
      </c>
      <c r="G559">
        <v>0.6</v>
      </c>
      <c r="H559">
        <v>0.6</v>
      </c>
      <c r="I559">
        <v>4001</v>
      </c>
      <c r="J559">
        <v>8020</v>
      </c>
      <c r="L559">
        <v>3593</v>
      </c>
      <c r="M559">
        <v>2.9039999999999999</v>
      </c>
      <c r="N559">
        <v>5.8940000000000001</v>
      </c>
      <c r="O559">
        <v>2.99</v>
      </c>
      <c r="Q559">
        <v>0.216</v>
      </c>
      <c r="R559">
        <v>1</v>
      </c>
      <c r="S559">
        <v>0</v>
      </c>
      <c r="T559">
        <v>0</v>
      </c>
      <c r="V559">
        <v>0</v>
      </c>
      <c r="Y559" s="10">
        <v>44886</v>
      </c>
      <c r="Z559">
        <v>0.60241898148148143</v>
      </c>
      <c r="AB559">
        <v>1</v>
      </c>
      <c r="AD559">
        <v>3.1978640794756732</v>
      </c>
      <c r="AE559">
        <v>6.481979919539353</v>
      </c>
      <c r="AF559">
        <v>3.2841158400636798</v>
      </c>
      <c r="AG559">
        <v>0.30860268700109511</v>
      </c>
      <c r="AJ559">
        <v>7.1943335212404591</v>
      </c>
      <c r="AK559">
        <v>1.1173430268420466</v>
      </c>
      <c r="AP559">
        <v>7.9598678323648642</v>
      </c>
      <c r="AQ559">
        <v>0.13547779946878033</v>
      </c>
      <c r="AV559">
        <v>8.7254021434892692</v>
      </c>
      <c r="AW559">
        <v>1.3706564316037433</v>
      </c>
      <c r="BB559">
        <v>3.6218900607685551</v>
      </c>
      <c r="BC559">
        <v>1.4559235054056805</v>
      </c>
      <c r="BG559">
        <v>3.2158300056372138</v>
      </c>
      <c r="BH559">
        <v>6.4775920699418919</v>
      </c>
      <c r="BI559">
        <v>3.2617620643046781</v>
      </c>
      <c r="BJ559">
        <v>0.31086567018230565</v>
      </c>
    </row>
    <row r="560" spans="1:62" x14ac:dyDescent="0.35">
      <c r="A560">
        <v>16</v>
      </c>
      <c r="B560">
        <v>5</v>
      </c>
      <c r="C560" t="s">
        <v>61</v>
      </c>
      <c r="D560" t="s">
        <v>27</v>
      </c>
      <c r="G560">
        <v>0.6</v>
      </c>
      <c r="H560">
        <v>0.6</v>
      </c>
      <c r="I560">
        <v>4046</v>
      </c>
      <c r="J560">
        <v>8009</v>
      </c>
      <c r="L560">
        <v>3646</v>
      </c>
      <c r="M560">
        <v>2.9319999999999999</v>
      </c>
      <c r="N560">
        <v>5.8869999999999996</v>
      </c>
      <c r="O560">
        <v>2.9540000000000002</v>
      </c>
      <c r="Q560">
        <v>0.221</v>
      </c>
      <c r="R560">
        <v>1</v>
      </c>
      <c r="S560">
        <v>0</v>
      </c>
      <c r="T560">
        <v>0</v>
      </c>
      <c r="V560">
        <v>0</v>
      </c>
      <c r="Y560" s="10">
        <v>44886</v>
      </c>
      <c r="Z560">
        <v>0.61011574074074071</v>
      </c>
      <c r="AB560">
        <v>1</v>
      </c>
      <c r="AD560">
        <v>3.2337959317987548</v>
      </c>
      <c r="AE560">
        <v>6.4732042203444315</v>
      </c>
      <c r="AF560">
        <v>3.2394082885456768</v>
      </c>
      <c r="AG560">
        <v>0.3131286533635162</v>
      </c>
    </row>
    <row r="561" spans="1:62" x14ac:dyDescent="0.35">
      <c r="A561">
        <v>17</v>
      </c>
      <c r="B561">
        <v>6</v>
      </c>
      <c r="C561" t="s">
        <v>65</v>
      </c>
      <c r="D561" t="s">
        <v>27</v>
      </c>
      <c r="G561">
        <v>0.33300000000000002</v>
      </c>
      <c r="H561">
        <v>0.33300000000000002</v>
      </c>
      <c r="I561">
        <v>4901</v>
      </c>
      <c r="J561">
        <v>11877</v>
      </c>
      <c r="L561">
        <v>6197</v>
      </c>
      <c r="M561">
        <v>6.2679999999999998</v>
      </c>
      <c r="N561">
        <v>15.526999999999999</v>
      </c>
      <c r="O561">
        <v>9.2579999999999991</v>
      </c>
      <c r="Q561">
        <v>0.79900000000000004</v>
      </c>
      <c r="R561">
        <v>1</v>
      </c>
      <c r="S561">
        <v>0</v>
      </c>
      <c r="T561">
        <v>0</v>
      </c>
      <c r="V561">
        <v>0</v>
      </c>
      <c r="Y561" s="10">
        <v>44886</v>
      </c>
      <c r="Z561">
        <v>0.62334490740740744</v>
      </c>
      <c r="AB561">
        <v>1</v>
      </c>
      <c r="AD561">
        <v>7.0567587854726153</v>
      </c>
      <c r="AE561">
        <v>17.223530042546006</v>
      </c>
      <c r="AF561">
        <v>10.166771257073391</v>
      </c>
      <c r="AG561">
        <v>0.95670776198546725</v>
      </c>
    </row>
    <row r="562" spans="1:62" x14ac:dyDescent="0.35">
      <c r="A562">
        <v>18</v>
      </c>
      <c r="B562">
        <v>6</v>
      </c>
      <c r="C562" t="s">
        <v>65</v>
      </c>
      <c r="D562" t="s">
        <v>27</v>
      </c>
      <c r="G562">
        <v>0.33300000000000002</v>
      </c>
      <c r="H562">
        <v>0.33300000000000002</v>
      </c>
      <c r="I562">
        <v>5983</v>
      </c>
      <c r="J562">
        <v>12037</v>
      </c>
      <c r="L562">
        <v>6233</v>
      </c>
      <c r="M562">
        <v>7.5149999999999997</v>
      </c>
      <c r="N562">
        <v>15.73</v>
      </c>
      <c r="O562">
        <v>8.2149999999999999</v>
      </c>
      <c r="Q562">
        <v>0.80500000000000005</v>
      </c>
      <c r="R562">
        <v>1</v>
      </c>
      <c r="S562">
        <v>0</v>
      </c>
      <c r="T562">
        <v>0</v>
      </c>
      <c r="V562">
        <v>0</v>
      </c>
      <c r="Y562" s="10">
        <v>44886</v>
      </c>
      <c r="Z562">
        <v>0.63057870370370372</v>
      </c>
      <c r="AB562">
        <v>1</v>
      </c>
      <c r="AD562">
        <v>8.6134460412713789</v>
      </c>
      <c r="AE562">
        <v>17.453523797040251</v>
      </c>
      <c r="AF562">
        <v>8.8400777557688723</v>
      </c>
      <c r="AG562">
        <v>0.96224693550398377</v>
      </c>
      <c r="AJ562">
        <v>3.4717805470397503</v>
      </c>
      <c r="AK562">
        <v>1.7057466583334153</v>
      </c>
      <c r="AP562">
        <v>3.4911748777684632</v>
      </c>
      <c r="AQ562">
        <v>0.94332507283143396</v>
      </c>
      <c r="AV562">
        <v>3.5105692084971767</v>
      </c>
      <c r="AW562">
        <v>3.5934617283689705</v>
      </c>
      <c r="BB562">
        <v>6.9590667035176095</v>
      </c>
      <c r="BC562">
        <v>7.9919426609766669E-2</v>
      </c>
      <c r="BG562">
        <v>8.6875397507664225</v>
      </c>
      <c r="BH562">
        <v>17.371588522001677</v>
      </c>
      <c r="BI562">
        <v>8.6840487712352541</v>
      </c>
      <c r="BJ562">
        <v>0.96263160033165851</v>
      </c>
    </row>
    <row r="563" spans="1:62" x14ac:dyDescent="0.35">
      <c r="A563">
        <v>19</v>
      </c>
      <c r="B563">
        <v>6</v>
      </c>
      <c r="C563" t="s">
        <v>65</v>
      </c>
      <c r="D563" t="s">
        <v>27</v>
      </c>
      <c r="G563">
        <v>0.33300000000000002</v>
      </c>
      <c r="H563">
        <v>0.33300000000000002</v>
      </c>
      <c r="I563">
        <v>6086</v>
      </c>
      <c r="J563">
        <v>11923</v>
      </c>
      <c r="L563">
        <v>6238</v>
      </c>
      <c r="M563">
        <v>7.6340000000000003</v>
      </c>
      <c r="N563">
        <v>15.585000000000001</v>
      </c>
      <c r="O563">
        <v>7.9509999999999996</v>
      </c>
      <c r="Q563">
        <v>0.80500000000000005</v>
      </c>
      <c r="R563">
        <v>1</v>
      </c>
      <c r="S563">
        <v>0</v>
      </c>
      <c r="T563">
        <v>0</v>
      </c>
      <c r="V563">
        <v>0</v>
      </c>
      <c r="Y563" s="10">
        <v>44886</v>
      </c>
      <c r="Z563">
        <v>0.63826388888888885</v>
      </c>
      <c r="AB563">
        <v>1</v>
      </c>
      <c r="AD563">
        <v>8.7616334602614643</v>
      </c>
      <c r="AE563">
        <v>17.289653246963102</v>
      </c>
      <c r="AF563">
        <v>8.5280197867016376</v>
      </c>
      <c r="AG563">
        <v>0.96301626515933325</v>
      </c>
    </row>
    <row r="564" spans="1:62" x14ac:dyDescent="0.35">
      <c r="A564">
        <v>20</v>
      </c>
      <c r="B564">
        <v>7</v>
      </c>
      <c r="C564" t="s">
        <v>65</v>
      </c>
      <c r="D564" t="s">
        <v>27</v>
      </c>
      <c r="G564">
        <v>0.46700000000000003</v>
      </c>
      <c r="H564">
        <v>0.46700000000000003</v>
      </c>
      <c r="I564">
        <v>8982</v>
      </c>
      <c r="J564">
        <v>17597</v>
      </c>
      <c r="L564">
        <v>8310</v>
      </c>
      <c r="M564">
        <v>7.8220000000000001</v>
      </c>
      <c r="N564">
        <v>16.259</v>
      </c>
      <c r="O564">
        <v>8.4369999999999994</v>
      </c>
      <c r="Q564">
        <v>0.80600000000000005</v>
      </c>
      <c r="R564">
        <v>1</v>
      </c>
      <c r="S564">
        <v>0</v>
      </c>
      <c r="T564">
        <v>0</v>
      </c>
      <c r="V564">
        <v>0</v>
      </c>
      <c r="Y564" s="10">
        <v>44886</v>
      </c>
      <c r="Z564">
        <v>0.65260416666666665</v>
      </c>
      <c r="AB564">
        <v>1</v>
      </c>
      <c r="AD564">
        <v>9.2185707351227357</v>
      </c>
      <c r="AE564">
        <v>18.144440370413676</v>
      </c>
      <c r="AF564">
        <v>8.9258696352909404</v>
      </c>
      <c r="AG564">
        <v>0.91402187570437377</v>
      </c>
    </row>
    <row r="565" spans="1:62" x14ac:dyDescent="0.35">
      <c r="A565">
        <v>21</v>
      </c>
      <c r="B565">
        <v>7</v>
      </c>
      <c r="C565" t="s">
        <v>65</v>
      </c>
      <c r="D565" t="s">
        <v>27</v>
      </c>
      <c r="G565">
        <v>0.46700000000000003</v>
      </c>
      <c r="H565">
        <v>0.46700000000000003</v>
      </c>
      <c r="I565">
        <v>8870</v>
      </c>
      <c r="J565">
        <v>17742</v>
      </c>
      <c r="L565">
        <v>8448</v>
      </c>
      <c r="M565">
        <v>7.73</v>
      </c>
      <c r="N565">
        <v>16.390999999999998</v>
      </c>
      <c r="O565">
        <v>8.6609999999999996</v>
      </c>
      <c r="Q565">
        <v>0.82199999999999995</v>
      </c>
      <c r="R565">
        <v>1</v>
      </c>
      <c r="S565">
        <v>0</v>
      </c>
      <c r="T565">
        <v>0</v>
      </c>
      <c r="V565">
        <v>0</v>
      </c>
      <c r="Y565" s="10">
        <v>44886</v>
      </c>
      <c r="Z565">
        <v>0.66048611111111111</v>
      </c>
      <c r="AB565">
        <v>1</v>
      </c>
      <c r="AD565">
        <v>9.1036708790146683</v>
      </c>
      <c r="AE565">
        <v>18.293065215645942</v>
      </c>
      <c r="AF565">
        <v>9.189394336631274</v>
      </c>
      <c r="AG565">
        <v>0.92916267869449398</v>
      </c>
      <c r="AJ565">
        <v>1.6249486585444117</v>
      </c>
      <c r="AK565">
        <v>0.93097218561027373</v>
      </c>
      <c r="AP565">
        <v>1.4316819581666036</v>
      </c>
      <c r="AQ565">
        <v>0.38737034615341109</v>
      </c>
      <c r="AV565">
        <v>1.2384152577887955</v>
      </c>
      <c r="AW565">
        <v>1.7107463765239816</v>
      </c>
      <c r="BB565">
        <v>2.4905718807953039</v>
      </c>
      <c r="BC565">
        <v>1.463014086404419</v>
      </c>
      <c r="BG565">
        <v>9.1462453792689971</v>
      </c>
      <c r="BH565">
        <v>18.257702752469989</v>
      </c>
      <c r="BI565">
        <v>9.1114573732009916</v>
      </c>
      <c r="BJ565">
        <v>0.92241514692715776</v>
      </c>
    </row>
    <row r="566" spans="1:62" x14ac:dyDescent="0.35">
      <c r="A566">
        <v>22</v>
      </c>
      <c r="B566">
        <v>7</v>
      </c>
      <c r="C566" t="s">
        <v>65</v>
      </c>
      <c r="D566" t="s">
        <v>27</v>
      </c>
      <c r="G566">
        <v>0.46700000000000003</v>
      </c>
      <c r="H566">
        <v>0.46700000000000003</v>
      </c>
      <c r="I566">
        <v>8953</v>
      </c>
      <c r="J566">
        <v>17673</v>
      </c>
      <c r="L566">
        <v>8325</v>
      </c>
      <c r="M566">
        <v>7.798</v>
      </c>
      <c r="N566">
        <v>16.327999999999999</v>
      </c>
      <c r="O566">
        <v>8.5299999999999994</v>
      </c>
      <c r="Q566">
        <v>0.80800000000000005</v>
      </c>
      <c r="R566">
        <v>1</v>
      </c>
      <c r="S566">
        <v>0</v>
      </c>
      <c r="T566">
        <v>0</v>
      </c>
      <c r="V566">
        <v>0</v>
      </c>
      <c r="Y566" s="10">
        <v>44886</v>
      </c>
      <c r="Z566">
        <v>0.66861111111111116</v>
      </c>
      <c r="AB566">
        <v>1</v>
      </c>
      <c r="AD566">
        <v>9.1888198795233276</v>
      </c>
      <c r="AE566">
        <v>18.222340289294038</v>
      </c>
      <c r="AF566">
        <v>9.0335204097707109</v>
      </c>
      <c r="AG566">
        <v>0.91566761515982165</v>
      </c>
    </row>
    <row r="567" spans="1:62" x14ac:dyDescent="0.35">
      <c r="A567">
        <v>23</v>
      </c>
      <c r="B567">
        <v>8</v>
      </c>
      <c r="C567" t="s">
        <v>65</v>
      </c>
      <c r="D567" t="s">
        <v>27</v>
      </c>
      <c r="G567">
        <v>0.6</v>
      </c>
      <c r="H567">
        <v>0.6</v>
      </c>
      <c r="I567">
        <v>11590</v>
      </c>
      <c r="J567">
        <v>22756</v>
      </c>
      <c r="L567">
        <v>10648</v>
      </c>
      <c r="M567">
        <v>7.7560000000000002</v>
      </c>
      <c r="N567">
        <v>16.297000000000001</v>
      </c>
      <c r="O567">
        <v>8.5419999999999998</v>
      </c>
      <c r="Q567">
        <v>0.83099999999999996</v>
      </c>
      <c r="R567">
        <v>1</v>
      </c>
      <c r="S567">
        <v>0</v>
      </c>
      <c r="T567">
        <v>0</v>
      </c>
      <c r="V567">
        <v>0</v>
      </c>
      <c r="Y567" s="10">
        <v>44886</v>
      </c>
      <c r="Z567">
        <v>0.68344907407407407</v>
      </c>
      <c r="AB567">
        <v>1</v>
      </c>
      <c r="AD567">
        <v>9.2575713523615626</v>
      </c>
      <c r="AE567">
        <v>18.238225677389959</v>
      </c>
      <c r="AF567">
        <v>8.9806543250283966</v>
      </c>
      <c r="AG567">
        <v>0.91106858675356117</v>
      </c>
    </row>
    <row r="568" spans="1:62" x14ac:dyDescent="0.35">
      <c r="A568">
        <v>24</v>
      </c>
      <c r="B568">
        <v>8</v>
      </c>
      <c r="C568" t="s">
        <v>65</v>
      </c>
      <c r="D568" t="s">
        <v>27</v>
      </c>
      <c r="G568">
        <v>0.6</v>
      </c>
      <c r="H568">
        <v>0.6</v>
      </c>
      <c r="I568">
        <v>11362</v>
      </c>
      <c r="J568">
        <v>22784</v>
      </c>
      <c r="L568">
        <v>10829</v>
      </c>
      <c r="M568">
        <v>7.61</v>
      </c>
      <c r="N568">
        <v>16.317</v>
      </c>
      <c r="O568">
        <v>8.7070000000000007</v>
      </c>
      <c r="Q568">
        <v>0.84699999999999998</v>
      </c>
      <c r="R568">
        <v>1</v>
      </c>
      <c r="S568">
        <v>0</v>
      </c>
      <c r="T568">
        <v>0</v>
      </c>
      <c r="V568">
        <v>0</v>
      </c>
      <c r="Y568" s="10">
        <v>44886</v>
      </c>
      <c r="Z568">
        <v>0.6919791666666667</v>
      </c>
      <c r="AB568">
        <v>1</v>
      </c>
      <c r="AD568">
        <v>9.0755166339246163</v>
      </c>
      <c r="AE568">
        <v>18.260563820795209</v>
      </c>
      <c r="AF568">
        <v>9.1850471868705927</v>
      </c>
      <c r="AG568">
        <v>0.92652518885918789</v>
      </c>
      <c r="AJ568">
        <v>1.0741833612763843</v>
      </c>
      <c r="AK568">
        <v>0.46522196506401953</v>
      </c>
      <c r="AP568">
        <v>1.3345564137761556</v>
      </c>
      <c r="AQ568">
        <v>0.22306382426535232</v>
      </c>
      <c r="AV568">
        <v>1.594929466275927</v>
      </c>
      <c r="AW568">
        <v>0.90782166051869218</v>
      </c>
      <c r="BB568">
        <v>2.3162646675806142</v>
      </c>
      <c r="BC568">
        <v>1.2333885351382334</v>
      </c>
      <c r="BG568">
        <v>9.0966765025148746</v>
      </c>
      <c r="BH568">
        <v>18.240220154479708</v>
      </c>
      <c r="BI568">
        <v>9.1435436519648334</v>
      </c>
      <c r="BJ568">
        <v>0.92084638200822555</v>
      </c>
    </row>
    <row r="569" spans="1:62" x14ac:dyDescent="0.35">
      <c r="A569">
        <v>25</v>
      </c>
      <c r="B569">
        <v>8</v>
      </c>
      <c r="C569" t="s">
        <v>65</v>
      </c>
      <c r="D569" t="s">
        <v>27</v>
      </c>
      <c r="G569">
        <v>0.6</v>
      </c>
      <c r="H569">
        <v>0.6</v>
      </c>
      <c r="I569">
        <v>11415</v>
      </c>
      <c r="J569">
        <v>22733</v>
      </c>
      <c r="L569">
        <v>10696</v>
      </c>
      <c r="M569">
        <v>7.6440000000000001</v>
      </c>
      <c r="N569">
        <v>16.280999999999999</v>
      </c>
      <c r="O569">
        <v>8.6379999999999999</v>
      </c>
      <c r="Q569">
        <v>0.83599999999999997</v>
      </c>
      <c r="R569">
        <v>1</v>
      </c>
      <c r="S569">
        <v>0</v>
      </c>
      <c r="T569">
        <v>0</v>
      </c>
      <c r="V569">
        <v>0</v>
      </c>
      <c r="Y569" s="10">
        <v>44886</v>
      </c>
      <c r="Z569">
        <v>0.70075231481481481</v>
      </c>
      <c r="AB569">
        <v>1</v>
      </c>
      <c r="AD569">
        <v>9.1178363711051329</v>
      </c>
      <c r="AE569">
        <v>18.219876488164207</v>
      </c>
      <c r="AF569">
        <v>9.1020401170590741</v>
      </c>
      <c r="AG569">
        <v>0.91516757515726321</v>
      </c>
    </row>
    <row r="570" spans="1:62" x14ac:dyDescent="0.35">
      <c r="A570">
        <v>26</v>
      </c>
      <c r="B570">
        <v>1</v>
      </c>
      <c r="C570" t="s">
        <v>71</v>
      </c>
      <c r="D570" t="s">
        <v>27</v>
      </c>
      <c r="G570">
        <v>0.3</v>
      </c>
      <c r="H570">
        <v>0.3</v>
      </c>
      <c r="I570">
        <v>6420</v>
      </c>
      <c r="J570">
        <v>9406</v>
      </c>
      <c r="L570">
        <v>3254</v>
      </c>
      <c r="M570">
        <v>8.9</v>
      </c>
      <c r="N570">
        <v>13.744999999999999</v>
      </c>
      <c r="O570">
        <v>4.8449999999999998</v>
      </c>
      <c r="Q570">
        <v>0.374</v>
      </c>
      <c r="R570">
        <v>1</v>
      </c>
      <c r="S570">
        <v>0</v>
      </c>
      <c r="T570">
        <v>0</v>
      </c>
      <c r="V570">
        <v>0</v>
      </c>
      <c r="Y570" s="10">
        <v>44886</v>
      </c>
      <c r="Z570">
        <v>0.71398148148148144</v>
      </c>
      <c r="AB570">
        <v>1</v>
      </c>
      <c r="AD570">
        <v>10.25880152648619</v>
      </c>
      <c r="AE570">
        <v>15.175436036198809</v>
      </c>
      <c r="AF570">
        <v>4.916634509712619</v>
      </c>
      <c r="AG570">
        <v>0.55930716279989789</v>
      </c>
    </row>
    <row r="571" spans="1:62" x14ac:dyDescent="0.35">
      <c r="A571">
        <v>27</v>
      </c>
      <c r="B571">
        <v>1</v>
      </c>
      <c r="C571" t="s">
        <v>71</v>
      </c>
      <c r="D571" t="s">
        <v>27</v>
      </c>
      <c r="G571">
        <v>0.3</v>
      </c>
      <c r="H571">
        <v>0.3</v>
      </c>
      <c r="I571">
        <v>6973</v>
      </c>
      <c r="J571">
        <v>9321</v>
      </c>
      <c r="L571">
        <v>3329</v>
      </c>
      <c r="M571">
        <v>9.6080000000000005</v>
      </c>
      <c r="N571">
        <v>13.625999999999999</v>
      </c>
      <c r="O571">
        <v>4.0179999999999998</v>
      </c>
      <c r="Q571">
        <v>0.38700000000000001</v>
      </c>
      <c r="R571">
        <v>1</v>
      </c>
      <c r="S571">
        <v>0</v>
      </c>
      <c r="T571">
        <v>0</v>
      </c>
      <c r="V571">
        <v>0</v>
      </c>
      <c r="Y571" s="10">
        <v>44886</v>
      </c>
      <c r="Z571">
        <v>0.72098379629629628</v>
      </c>
      <c r="AB571">
        <v>1</v>
      </c>
      <c r="AD571">
        <v>11.141926608026814</v>
      </c>
      <c r="AE571">
        <v>15.039811594095482</v>
      </c>
      <c r="AF571">
        <v>3.897884986068668</v>
      </c>
      <c r="AG571">
        <v>0.57211650156146698</v>
      </c>
      <c r="AI571">
        <v>100</v>
      </c>
      <c r="AK571">
        <v>1.5219593066705293</v>
      </c>
      <c r="AO571">
        <v>100</v>
      </c>
      <c r="AQ571">
        <v>0.68129234718611109</v>
      </c>
      <c r="AU571">
        <v>100</v>
      </c>
      <c r="AW571">
        <v>7.25777603868812</v>
      </c>
      <c r="BA571">
        <v>100</v>
      </c>
      <c r="BC571">
        <v>5.8059144678600596</v>
      </c>
      <c r="BG571">
        <v>11.227364567995028</v>
      </c>
      <c r="BH571">
        <v>14.988752980597761</v>
      </c>
      <c r="BI571">
        <v>3.7613884126027317</v>
      </c>
      <c r="BJ571">
        <v>0.55597673472188991</v>
      </c>
    </row>
    <row r="572" spans="1:62" x14ac:dyDescent="0.35">
      <c r="A572">
        <v>28</v>
      </c>
      <c r="B572">
        <v>1</v>
      </c>
      <c r="C572" t="s">
        <v>71</v>
      </c>
      <c r="D572" t="s">
        <v>27</v>
      </c>
      <c r="G572">
        <v>0.3</v>
      </c>
      <c r="H572">
        <v>0.3</v>
      </c>
      <c r="I572">
        <v>7080</v>
      </c>
      <c r="J572">
        <v>9257</v>
      </c>
      <c r="L572">
        <v>3140</v>
      </c>
      <c r="M572">
        <v>9.7439999999999998</v>
      </c>
      <c r="N572">
        <v>13.535</v>
      </c>
      <c r="O572">
        <v>3.7919999999999998</v>
      </c>
      <c r="Q572">
        <v>0.35399999999999998</v>
      </c>
      <c r="R572">
        <v>1</v>
      </c>
      <c r="S572">
        <v>0</v>
      </c>
      <c r="T572">
        <v>0</v>
      </c>
      <c r="V572">
        <v>0</v>
      </c>
      <c r="Y572" s="10">
        <v>44886</v>
      </c>
      <c r="Z572">
        <v>0.72840277777777773</v>
      </c>
      <c r="AB572">
        <v>1</v>
      </c>
      <c r="AD572">
        <v>11.312802527963244</v>
      </c>
      <c r="AE572">
        <v>14.93769436710004</v>
      </c>
      <c r="AF572">
        <v>3.6248918391367955</v>
      </c>
      <c r="AG572">
        <v>0.53983696788231283</v>
      </c>
    </row>
    <row r="573" spans="1:62" x14ac:dyDescent="0.35">
      <c r="A573">
        <v>29</v>
      </c>
      <c r="B573">
        <v>2</v>
      </c>
      <c r="C573" t="s">
        <v>70</v>
      </c>
      <c r="D573" t="s">
        <v>27</v>
      </c>
      <c r="G573">
        <v>0.5</v>
      </c>
      <c r="H573">
        <v>0.5</v>
      </c>
      <c r="I573">
        <v>5882</v>
      </c>
      <c r="J573">
        <v>7415</v>
      </c>
      <c r="L573">
        <v>3376</v>
      </c>
      <c r="M573">
        <v>4.9279999999999999</v>
      </c>
      <c r="N573">
        <v>6.5609999999999999</v>
      </c>
      <c r="O573">
        <v>1.633</v>
      </c>
      <c r="Q573">
        <v>0.23699999999999999</v>
      </c>
      <c r="R573">
        <v>1</v>
      </c>
      <c r="S573">
        <v>0</v>
      </c>
      <c r="T573">
        <v>0</v>
      </c>
      <c r="V573">
        <v>0</v>
      </c>
      <c r="Y573" s="10">
        <v>44886</v>
      </c>
      <c r="Z573">
        <v>0.74174768518518519</v>
      </c>
      <c r="AB573">
        <v>1</v>
      </c>
      <c r="AD573">
        <v>5.6397786078965719</v>
      </c>
      <c r="AE573">
        <v>7.199179756582434</v>
      </c>
      <c r="AF573">
        <v>1.5594011486858621</v>
      </c>
      <c r="AG573">
        <v>0.3480862123112301</v>
      </c>
    </row>
    <row r="574" spans="1:62" x14ac:dyDescent="0.35">
      <c r="A574">
        <v>30</v>
      </c>
      <c r="B574">
        <v>2</v>
      </c>
      <c r="C574" t="s">
        <v>70</v>
      </c>
      <c r="D574" t="s">
        <v>27</v>
      </c>
      <c r="G574">
        <v>0.5</v>
      </c>
      <c r="H574">
        <v>0.5</v>
      </c>
      <c r="I574">
        <v>3911</v>
      </c>
      <c r="J574">
        <v>7422</v>
      </c>
      <c r="L574">
        <v>3312</v>
      </c>
      <c r="M574">
        <v>3.4159999999999999</v>
      </c>
      <c r="N574">
        <v>6.5659999999999998</v>
      </c>
      <c r="O574">
        <v>3.1509999999999998</v>
      </c>
      <c r="Q574">
        <v>0.23</v>
      </c>
      <c r="R574">
        <v>1</v>
      </c>
      <c r="S574">
        <v>0</v>
      </c>
      <c r="T574">
        <v>0</v>
      </c>
      <c r="V574">
        <v>0</v>
      </c>
      <c r="Y574" s="10">
        <v>44886</v>
      </c>
      <c r="Z574">
        <v>0.74888888888888883</v>
      </c>
      <c r="AB574">
        <v>1</v>
      </c>
      <c r="AD574">
        <v>3.7512004497954123</v>
      </c>
      <c r="AE574">
        <v>7.2058811996040095</v>
      </c>
      <c r="AF574">
        <v>3.4546807498085972</v>
      </c>
      <c r="AG574">
        <v>0.3415278308653068</v>
      </c>
      <c r="AK574">
        <v>1.0527906839712129</v>
      </c>
      <c r="AQ574">
        <v>0.30510406691907221</v>
      </c>
      <c r="AW574">
        <v>1.7589285953706173</v>
      </c>
      <c r="BC574">
        <v>0.8134242372579823</v>
      </c>
      <c r="BG574">
        <v>3.7315577038587948</v>
      </c>
      <c r="BH574">
        <v>7.2168907131394562</v>
      </c>
      <c r="BI574">
        <v>3.4853330092806614</v>
      </c>
      <c r="BJ574">
        <v>0.34014442227905728</v>
      </c>
    </row>
    <row r="575" spans="1:62" x14ac:dyDescent="0.35">
      <c r="A575">
        <v>31</v>
      </c>
      <c r="B575">
        <v>2</v>
      </c>
      <c r="C575" t="s">
        <v>70</v>
      </c>
      <c r="D575" t="s">
        <v>27</v>
      </c>
      <c r="G575">
        <v>0.5</v>
      </c>
      <c r="H575">
        <v>0.5</v>
      </c>
      <c r="I575">
        <v>3870</v>
      </c>
      <c r="J575">
        <v>7445</v>
      </c>
      <c r="L575">
        <v>3285</v>
      </c>
      <c r="M575">
        <v>3.3839999999999999</v>
      </c>
      <c r="N575">
        <v>6.5860000000000003</v>
      </c>
      <c r="O575">
        <v>3.202</v>
      </c>
      <c r="Q575">
        <v>0.22800000000000001</v>
      </c>
      <c r="R575">
        <v>1</v>
      </c>
      <c r="S575">
        <v>0</v>
      </c>
      <c r="T575">
        <v>0</v>
      </c>
      <c r="V575">
        <v>0</v>
      </c>
      <c r="Y575" s="10">
        <v>44886</v>
      </c>
      <c r="Z575">
        <v>0.75670138888888883</v>
      </c>
      <c r="AB575">
        <v>1</v>
      </c>
      <c r="AD575">
        <v>3.7119149579221768</v>
      </c>
      <c r="AE575">
        <v>7.2279002266749028</v>
      </c>
      <c r="AF575">
        <v>3.515985268752726</v>
      </c>
      <c r="AG575">
        <v>0.33876101369280781</v>
      </c>
    </row>
    <row r="576" spans="1:62" x14ac:dyDescent="0.35">
      <c r="A576">
        <v>32</v>
      </c>
      <c r="B576">
        <v>3</v>
      </c>
      <c r="D576" t="s">
        <v>87</v>
      </c>
      <c r="Y576" s="10">
        <v>44886</v>
      </c>
      <c r="Z576">
        <v>0.76081018518518517</v>
      </c>
      <c r="AB576">
        <v>1</v>
      </c>
    </row>
    <row r="577" spans="1:62" x14ac:dyDescent="0.35">
      <c r="A577">
        <v>33</v>
      </c>
      <c r="B577">
        <v>9</v>
      </c>
      <c r="C577" t="s">
        <v>207</v>
      </c>
      <c r="D577" t="s">
        <v>27</v>
      </c>
      <c r="G577">
        <v>0.5</v>
      </c>
      <c r="H577">
        <v>0.5</v>
      </c>
      <c r="I577">
        <v>3890</v>
      </c>
      <c r="J577">
        <v>8100</v>
      </c>
      <c r="L577">
        <v>2120</v>
      </c>
      <c r="M577">
        <v>3.399</v>
      </c>
      <c r="N577">
        <v>7.14</v>
      </c>
      <c r="O577">
        <v>3.7410000000000001</v>
      </c>
      <c r="Q577">
        <v>0.106</v>
      </c>
      <c r="R577">
        <v>1</v>
      </c>
      <c r="S577">
        <v>0</v>
      </c>
      <c r="T577">
        <v>0</v>
      </c>
      <c r="V577">
        <v>0</v>
      </c>
      <c r="Y577" s="10">
        <v>44886</v>
      </c>
      <c r="Z577">
        <v>0.77387731481481481</v>
      </c>
      <c r="AB577">
        <v>1</v>
      </c>
      <c r="AD577">
        <v>3.7310786124944868</v>
      </c>
      <c r="AE577">
        <v>7.8549638236938071</v>
      </c>
      <c r="AF577">
        <v>4.1238852111993207</v>
      </c>
      <c r="AG577">
        <v>0.21937797643498397</v>
      </c>
    </row>
    <row r="578" spans="1:62" x14ac:dyDescent="0.35">
      <c r="A578">
        <v>34</v>
      </c>
      <c r="B578">
        <v>9</v>
      </c>
      <c r="C578" t="s">
        <v>207</v>
      </c>
      <c r="D578" t="s">
        <v>27</v>
      </c>
      <c r="G578">
        <v>0.5</v>
      </c>
      <c r="H578">
        <v>0.5</v>
      </c>
      <c r="I578">
        <v>4822</v>
      </c>
      <c r="J578">
        <v>8031</v>
      </c>
      <c r="L578">
        <v>2026</v>
      </c>
      <c r="M578">
        <v>4.1139999999999999</v>
      </c>
      <c r="N578">
        <v>7.0819999999999999</v>
      </c>
      <c r="O578">
        <v>2.968</v>
      </c>
      <c r="Q578">
        <v>9.6000000000000002E-2</v>
      </c>
      <c r="R578">
        <v>1</v>
      </c>
      <c r="S578">
        <v>0</v>
      </c>
      <c r="T578">
        <v>0</v>
      </c>
      <c r="V578">
        <v>0</v>
      </c>
      <c r="Y578" s="10">
        <v>44886</v>
      </c>
      <c r="Z578">
        <v>0.78098379629629633</v>
      </c>
      <c r="AB578">
        <v>1</v>
      </c>
      <c r="AD578">
        <v>4.6241049155641374</v>
      </c>
      <c r="AE578">
        <v>7.788906742481128</v>
      </c>
      <c r="AF578">
        <v>3.1648018269169906</v>
      </c>
      <c r="AG578">
        <v>0.209745353686284</v>
      </c>
      <c r="AK578">
        <v>1.8680417904317212</v>
      </c>
      <c r="AQ578">
        <v>0.85170343697133521</v>
      </c>
      <c r="AW578">
        <v>4.9625316335055052</v>
      </c>
      <c r="BC578">
        <v>4.5827738994468969</v>
      </c>
      <c r="BG578">
        <v>4.6677022297161432</v>
      </c>
      <c r="BH578">
        <v>7.7558782018747889</v>
      </c>
      <c r="BI578">
        <v>3.0881759721586461</v>
      </c>
      <c r="BJ578">
        <v>0.21466413977072651</v>
      </c>
    </row>
    <row r="579" spans="1:62" x14ac:dyDescent="0.35">
      <c r="A579">
        <v>35</v>
      </c>
      <c r="B579">
        <v>9</v>
      </c>
      <c r="C579" t="s">
        <v>207</v>
      </c>
      <c r="D579" t="s">
        <v>27</v>
      </c>
      <c r="G579">
        <v>0.5</v>
      </c>
      <c r="H579">
        <v>0.5</v>
      </c>
      <c r="I579">
        <v>4913</v>
      </c>
      <c r="J579">
        <v>7962</v>
      </c>
      <c r="L579">
        <v>2122</v>
      </c>
      <c r="M579">
        <v>4.1840000000000002</v>
      </c>
      <c r="N579">
        <v>7.0229999999999997</v>
      </c>
      <c r="O579">
        <v>2.839</v>
      </c>
      <c r="Q579">
        <v>0.106</v>
      </c>
      <c r="R579">
        <v>1</v>
      </c>
      <c r="S579">
        <v>0</v>
      </c>
      <c r="T579">
        <v>0</v>
      </c>
      <c r="V579">
        <v>0</v>
      </c>
      <c r="Y579" s="10">
        <v>44886</v>
      </c>
      <c r="Z579">
        <v>0.78857638888888892</v>
      </c>
      <c r="AB579">
        <v>1</v>
      </c>
      <c r="AD579">
        <v>4.7112995438681482</v>
      </c>
      <c r="AE579">
        <v>7.7228496612684499</v>
      </c>
      <c r="AF579">
        <v>3.0115501174003017</v>
      </c>
      <c r="AG579">
        <v>0.21958292585516906</v>
      </c>
    </row>
    <row r="580" spans="1:62" x14ac:dyDescent="0.35">
      <c r="A580">
        <v>36</v>
      </c>
      <c r="B580">
        <v>10</v>
      </c>
      <c r="C580" t="s">
        <v>208</v>
      </c>
      <c r="D580" t="s">
        <v>27</v>
      </c>
      <c r="G580">
        <v>0.5</v>
      </c>
      <c r="H580">
        <v>0.5</v>
      </c>
      <c r="I580">
        <v>6388</v>
      </c>
      <c r="J580">
        <v>9398</v>
      </c>
      <c r="L580">
        <v>11893</v>
      </c>
      <c r="M580">
        <v>5.3159999999999998</v>
      </c>
      <c r="N580">
        <v>8.2409999999999997</v>
      </c>
      <c r="O580">
        <v>2.9249999999999998</v>
      </c>
      <c r="Q580">
        <v>1.1279999999999999</v>
      </c>
      <c r="R580">
        <v>1</v>
      </c>
      <c r="S580">
        <v>0</v>
      </c>
      <c r="T580">
        <v>0</v>
      </c>
      <c r="V580">
        <v>0</v>
      </c>
      <c r="Y580" s="10">
        <v>44886</v>
      </c>
      <c r="Z580">
        <v>0.80190972222222223</v>
      </c>
      <c r="AB580">
        <v>1</v>
      </c>
      <c r="AD580">
        <v>6.1246190685760178</v>
      </c>
      <c r="AE580">
        <v>9.0976028296946279</v>
      </c>
      <c r="AF580">
        <v>2.9729837611186101</v>
      </c>
      <c r="AG580">
        <v>1.2208633181695017</v>
      </c>
    </row>
    <row r="581" spans="1:62" x14ac:dyDescent="0.35">
      <c r="A581">
        <v>37</v>
      </c>
      <c r="B581">
        <v>10</v>
      </c>
      <c r="C581" t="s">
        <v>208</v>
      </c>
      <c r="D581" t="s">
        <v>27</v>
      </c>
      <c r="G581">
        <v>0.5</v>
      </c>
      <c r="H581">
        <v>0.5</v>
      </c>
      <c r="I581">
        <v>6845</v>
      </c>
      <c r="J581">
        <v>9355</v>
      </c>
      <c r="L581">
        <v>11988</v>
      </c>
      <c r="M581">
        <v>5.6669999999999998</v>
      </c>
      <c r="N581">
        <v>8.2040000000000006</v>
      </c>
      <c r="O581">
        <v>2.5379999999999998</v>
      </c>
      <c r="Q581">
        <v>1.1379999999999999</v>
      </c>
      <c r="R581">
        <v>1</v>
      </c>
      <c r="S581">
        <v>0</v>
      </c>
      <c r="T581">
        <v>0</v>
      </c>
      <c r="V581">
        <v>0</v>
      </c>
      <c r="Y581" s="10">
        <v>44886</v>
      </c>
      <c r="Z581">
        <v>0.80907407407407417</v>
      </c>
      <c r="AB581">
        <v>1</v>
      </c>
      <c r="AD581">
        <v>6.5625085755533039</v>
      </c>
      <c r="AE581">
        <v>9.0564368225620893</v>
      </c>
      <c r="AF581">
        <v>2.4939282470087853</v>
      </c>
      <c r="AG581">
        <v>1.2305984156282941</v>
      </c>
      <c r="AK581">
        <v>0.45365335648755806</v>
      </c>
      <c r="AQ581">
        <v>0.60436340980238901</v>
      </c>
      <c r="AW581">
        <v>1.0020258855507118</v>
      </c>
      <c r="BC581">
        <v>1.665583878580661E-2</v>
      </c>
      <c r="BG581">
        <v>6.547656743259763</v>
      </c>
      <c r="BH581">
        <v>9.0291523759742436</v>
      </c>
      <c r="BI581">
        <v>2.4814956327144806</v>
      </c>
      <c r="BJ581">
        <v>1.2304959409182015</v>
      </c>
    </row>
    <row r="582" spans="1:62" x14ac:dyDescent="0.35">
      <c r="A582">
        <v>38</v>
      </c>
      <c r="B582">
        <v>10</v>
      </c>
      <c r="C582" t="s">
        <v>208</v>
      </c>
      <c r="D582" t="s">
        <v>27</v>
      </c>
      <c r="G582">
        <v>0.5</v>
      </c>
      <c r="H582">
        <v>0.5</v>
      </c>
      <c r="I582">
        <v>6814</v>
      </c>
      <c r="J582">
        <v>9298</v>
      </c>
      <c r="L582">
        <v>11986</v>
      </c>
      <c r="M582">
        <v>5.6420000000000003</v>
      </c>
      <c r="N582">
        <v>8.1549999999999994</v>
      </c>
      <c r="O582">
        <v>2.5129999999999999</v>
      </c>
      <c r="Q582">
        <v>1.1379999999999999</v>
      </c>
      <c r="R582">
        <v>1</v>
      </c>
      <c r="S582">
        <v>0</v>
      </c>
      <c r="T582">
        <v>0</v>
      </c>
      <c r="V582">
        <v>0</v>
      </c>
      <c r="Y582" s="10">
        <v>44886</v>
      </c>
      <c r="Z582">
        <v>0.81678240740740737</v>
      </c>
      <c r="AB582">
        <v>1</v>
      </c>
      <c r="AD582">
        <v>6.5328049109662221</v>
      </c>
      <c r="AE582">
        <v>9.0018679293863979</v>
      </c>
      <c r="AF582">
        <v>2.4690630184201758</v>
      </c>
      <c r="AG582">
        <v>1.2303934662081089</v>
      </c>
    </row>
    <row r="583" spans="1:62" x14ac:dyDescent="0.35">
      <c r="A583">
        <v>39</v>
      </c>
      <c r="B583">
        <v>11</v>
      </c>
      <c r="C583" t="s">
        <v>209</v>
      </c>
      <c r="D583" t="s">
        <v>27</v>
      </c>
      <c r="G583">
        <v>0.5</v>
      </c>
      <c r="H583">
        <v>0.5</v>
      </c>
      <c r="I583">
        <v>9605</v>
      </c>
      <c r="J583">
        <v>12556</v>
      </c>
      <c r="L583">
        <v>2184</v>
      </c>
      <c r="M583">
        <v>7.7839999999999998</v>
      </c>
      <c r="N583">
        <v>10.916</v>
      </c>
      <c r="O583">
        <v>3.1320000000000001</v>
      </c>
      <c r="Q583">
        <v>0.112</v>
      </c>
      <c r="R583">
        <v>1</v>
      </c>
      <c r="S583">
        <v>0</v>
      </c>
      <c r="T583">
        <v>0</v>
      </c>
      <c r="V583">
        <v>0</v>
      </c>
      <c r="Y583" s="10">
        <v>44886</v>
      </c>
      <c r="Z583">
        <v>0.83039351851851861</v>
      </c>
      <c r="AB583">
        <v>1</v>
      </c>
      <c r="AD583">
        <v>9.2070929065320968</v>
      </c>
      <c r="AE583">
        <v>12.120910981428521</v>
      </c>
      <c r="AF583">
        <v>2.9138180748964242</v>
      </c>
      <c r="AG583">
        <v>0.22593635788090732</v>
      </c>
    </row>
    <row r="584" spans="1:62" x14ac:dyDescent="0.35">
      <c r="A584">
        <v>40</v>
      </c>
      <c r="B584">
        <v>11</v>
      </c>
      <c r="C584" t="s">
        <v>209</v>
      </c>
      <c r="D584" t="s">
        <v>27</v>
      </c>
      <c r="G584">
        <v>0.5</v>
      </c>
      <c r="H584">
        <v>0.5</v>
      </c>
      <c r="I584">
        <v>10597</v>
      </c>
      <c r="J584">
        <v>12648</v>
      </c>
      <c r="L584">
        <v>2170</v>
      </c>
      <c r="M584">
        <v>8.5449999999999999</v>
      </c>
      <c r="N584">
        <v>10.994</v>
      </c>
      <c r="O584">
        <v>2.4489999999999998</v>
      </c>
      <c r="Q584">
        <v>0.111</v>
      </c>
      <c r="R584">
        <v>1</v>
      </c>
      <c r="S584">
        <v>0</v>
      </c>
      <c r="T584">
        <v>0</v>
      </c>
      <c r="V584">
        <v>0</v>
      </c>
      <c r="Y584" s="10">
        <v>44886</v>
      </c>
      <c r="Z584">
        <v>0.8377662037037038</v>
      </c>
      <c r="AB584">
        <v>1</v>
      </c>
      <c r="AD584">
        <v>10.157610173318677</v>
      </c>
      <c r="AE584">
        <v>12.208987089712091</v>
      </c>
      <c r="AF584">
        <v>2.0513769163934139</v>
      </c>
      <c r="AG584">
        <v>0.2245017119396116</v>
      </c>
      <c r="AK584">
        <v>0.61128078088649862</v>
      </c>
      <c r="AQ584">
        <v>0.82674486714986417</v>
      </c>
      <c r="AW584">
        <v>8.2642424330160758</v>
      </c>
      <c r="BC584">
        <v>0.36583116063119692</v>
      </c>
      <c r="BG584">
        <v>10.18875111199868</v>
      </c>
      <c r="BH584">
        <v>12.15872626705027</v>
      </c>
      <c r="BI584">
        <v>1.96997515505159</v>
      </c>
      <c r="BJ584">
        <v>0.22409181309924137</v>
      </c>
    </row>
    <row r="585" spans="1:62" x14ac:dyDescent="0.35">
      <c r="A585">
        <v>41</v>
      </c>
      <c r="B585">
        <v>11</v>
      </c>
      <c r="C585" t="s">
        <v>209</v>
      </c>
      <c r="D585" t="s">
        <v>27</v>
      </c>
      <c r="G585">
        <v>0.5</v>
      </c>
      <c r="H585">
        <v>0.5</v>
      </c>
      <c r="I585">
        <v>10662</v>
      </c>
      <c r="J585">
        <v>12543</v>
      </c>
      <c r="L585">
        <v>2162</v>
      </c>
      <c r="M585">
        <v>8.5939999999999994</v>
      </c>
      <c r="N585">
        <v>10.904</v>
      </c>
      <c r="O585">
        <v>2.31</v>
      </c>
      <c r="Q585">
        <v>0.11</v>
      </c>
      <c r="R585">
        <v>1</v>
      </c>
      <c r="S585">
        <v>0</v>
      </c>
      <c r="T585">
        <v>0</v>
      </c>
      <c r="V585">
        <v>0</v>
      </c>
      <c r="Y585" s="10">
        <v>44886</v>
      </c>
      <c r="Z585">
        <v>0.8455555555555555</v>
      </c>
      <c r="AB585">
        <v>1</v>
      </c>
      <c r="AD585">
        <v>10.219892050678684</v>
      </c>
      <c r="AE585">
        <v>12.10846544438845</v>
      </c>
      <c r="AF585">
        <v>1.8885733937097662</v>
      </c>
      <c r="AG585">
        <v>0.22368191425887116</v>
      </c>
    </row>
    <row r="586" spans="1:62" x14ac:dyDescent="0.35">
      <c r="A586">
        <v>42</v>
      </c>
      <c r="B586">
        <v>12</v>
      </c>
      <c r="C586" t="s">
        <v>210</v>
      </c>
      <c r="D586" t="s">
        <v>27</v>
      </c>
      <c r="G586">
        <v>0.5</v>
      </c>
      <c r="H586">
        <v>0.5</v>
      </c>
      <c r="I586">
        <v>7555</v>
      </c>
      <c r="J586">
        <v>8831</v>
      </c>
      <c r="L586">
        <v>7320</v>
      </c>
      <c r="M586">
        <v>6.2110000000000003</v>
      </c>
      <c r="N586">
        <v>7.76</v>
      </c>
      <c r="O586">
        <v>1.55</v>
      </c>
      <c r="Q586">
        <v>0.65</v>
      </c>
      <c r="R586">
        <v>1</v>
      </c>
      <c r="S586">
        <v>0</v>
      </c>
      <c r="T586">
        <v>0</v>
      </c>
      <c r="V586">
        <v>0</v>
      </c>
      <c r="Y586" s="10">
        <v>44886</v>
      </c>
      <c r="Z586">
        <v>0.85872685185185194</v>
      </c>
      <c r="AB586">
        <v>1</v>
      </c>
      <c r="AD586">
        <v>7.2428183128703116</v>
      </c>
      <c r="AE586">
        <v>8.5547859449469641</v>
      </c>
      <c r="AF586">
        <v>1.3119676320766525</v>
      </c>
      <c r="AG586">
        <v>0.75224646891625802</v>
      </c>
    </row>
    <row r="587" spans="1:62" x14ac:dyDescent="0.35">
      <c r="A587">
        <v>43</v>
      </c>
      <c r="B587">
        <v>12</v>
      </c>
      <c r="C587" t="s">
        <v>210</v>
      </c>
      <c r="D587" t="s">
        <v>27</v>
      </c>
      <c r="G587">
        <v>0.5</v>
      </c>
      <c r="H587">
        <v>0.5</v>
      </c>
      <c r="I587">
        <v>6675</v>
      </c>
      <c r="J587">
        <v>8919</v>
      </c>
      <c r="L587">
        <v>7421</v>
      </c>
      <c r="M587">
        <v>5.5359999999999996</v>
      </c>
      <c r="N587">
        <v>7.835</v>
      </c>
      <c r="O587">
        <v>2.2989999999999999</v>
      </c>
      <c r="Q587">
        <v>0.66</v>
      </c>
      <c r="R587">
        <v>1</v>
      </c>
      <c r="S587">
        <v>0</v>
      </c>
      <c r="T587">
        <v>0</v>
      </c>
      <c r="V587">
        <v>0</v>
      </c>
      <c r="Y587" s="10">
        <v>44886</v>
      </c>
      <c r="Z587">
        <v>0.86597222222222225</v>
      </c>
      <c r="AB587">
        <v>1</v>
      </c>
      <c r="AD587">
        <v>6.3996175116886675</v>
      </c>
      <c r="AE587">
        <v>8.639032657218209</v>
      </c>
      <c r="AF587">
        <v>2.2394151455295415</v>
      </c>
      <c r="AG587">
        <v>0.76259641463560579</v>
      </c>
      <c r="AK587">
        <v>0.20939553704651234</v>
      </c>
      <c r="AQ587">
        <v>9.9784781103607847E-2</v>
      </c>
      <c r="AW587">
        <v>0.98863315589692868</v>
      </c>
      <c r="BC587">
        <v>1.1357105811558905</v>
      </c>
      <c r="BG587">
        <v>6.4063247907889753</v>
      </c>
      <c r="BH587">
        <v>8.634724586704337</v>
      </c>
      <c r="BI587">
        <v>2.2283997959153621</v>
      </c>
      <c r="BJ587">
        <v>0.76695158981453937</v>
      </c>
    </row>
    <row r="588" spans="1:62" x14ac:dyDescent="0.35">
      <c r="A588">
        <v>44</v>
      </c>
      <c r="B588">
        <v>12</v>
      </c>
      <c r="C588" t="s">
        <v>210</v>
      </c>
      <c r="D588" t="s">
        <v>27</v>
      </c>
      <c r="G588">
        <v>0.5</v>
      </c>
      <c r="H588">
        <v>0.5</v>
      </c>
      <c r="I588">
        <v>6689</v>
      </c>
      <c r="J588">
        <v>8910</v>
      </c>
      <c r="L588">
        <v>7506</v>
      </c>
      <c r="M588">
        <v>5.5460000000000003</v>
      </c>
      <c r="N588">
        <v>7.827</v>
      </c>
      <c r="O588">
        <v>2.2810000000000001</v>
      </c>
      <c r="Q588">
        <v>0.66900000000000004</v>
      </c>
      <c r="R588">
        <v>1</v>
      </c>
      <c r="S588">
        <v>0</v>
      </c>
      <c r="T588">
        <v>0</v>
      </c>
      <c r="V588">
        <v>0</v>
      </c>
      <c r="Y588" s="10">
        <v>44886</v>
      </c>
      <c r="Z588">
        <v>0.87376157407407407</v>
      </c>
      <c r="AB588">
        <v>1</v>
      </c>
      <c r="AD588">
        <v>6.413032069889284</v>
      </c>
      <c r="AE588">
        <v>8.6304165161904667</v>
      </c>
      <c r="AF588">
        <v>2.2173844463011827</v>
      </c>
      <c r="AG588">
        <v>0.77130676499347284</v>
      </c>
    </row>
    <row r="589" spans="1:62" x14ac:dyDescent="0.35">
      <c r="A589">
        <v>45</v>
      </c>
      <c r="B589">
        <v>13</v>
      </c>
      <c r="C589" t="s">
        <v>211</v>
      </c>
      <c r="D589" t="s">
        <v>27</v>
      </c>
      <c r="G589">
        <v>0.5</v>
      </c>
      <c r="H589">
        <v>0.5</v>
      </c>
      <c r="I589">
        <v>8664</v>
      </c>
      <c r="J589">
        <v>11742</v>
      </c>
      <c r="L589">
        <v>1655</v>
      </c>
      <c r="M589">
        <v>7.0620000000000003</v>
      </c>
      <c r="N589">
        <v>10.226000000000001</v>
      </c>
      <c r="O589">
        <v>3.1640000000000001</v>
      </c>
      <c r="Q589">
        <v>5.7000000000000002E-2</v>
      </c>
      <c r="R589">
        <v>1</v>
      </c>
      <c r="S589">
        <v>0</v>
      </c>
      <c r="T589">
        <v>0</v>
      </c>
      <c r="V589">
        <v>0</v>
      </c>
      <c r="Y589" s="10">
        <v>44886</v>
      </c>
      <c r="Z589">
        <v>0.88723379629629628</v>
      </c>
      <c r="AB589">
        <v>1</v>
      </c>
      <c r="AD589">
        <v>8.3054429589049068</v>
      </c>
      <c r="AE589">
        <v>11.34162889291953</v>
      </c>
      <c r="AF589">
        <v>3.0361859340146236</v>
      </c>
      <c r="AG589">
        <v>0.17172723624194694</v>
      </c>
    </row>
    <row r="590" spans="1:62" x14ac:dyDescent="0.35">
      <c r="A590">
        <v>46</v>
      </c>
      <c r="B590">
        <v>13</v>
      </c>
      <c r="C590" t="s">
        <v>211</v>
      </c>
      <c r="D590" t="s">
        <v>27</v>
      </c>
      <c r="G590">
        <v>0.5</v>
      </c>
      <c r="H590">
        <v>0.5</v>
      </c>
      <c r="I590">
        <v>9168</v>
      </c>
      <c r="J590">
        <v>11765</v>
      </c>
      <c r="L590">
        <v>1641</v>
      </c>
      <c r="M590">
        <v>7.4480000000000004</v>
      </c>
      <c r="N590">
        <v>10.244999999999999</v>
      </c>
      <c r="O590">
        <v>2.7970000000000002</v>
      </c>
      <c r="Q590">
        <v>5.6000000000000001E-2</v>
      </c>
      <c r="R590">
        <v>1</v>
      </c>
      <c r="S590">
        <v>0</v>
      </c>
      <c r="T590">
        <v>0</v>
      </c>
      <c r="V590">
        <v>0</v>
      </c>
      <c r="Y590" s="10">
        <v>44886</v>
      </c>
      <c r="Z590">
        <v>0.89473379629629635</v>
      </c>
      <c r="AB590">
        <v>1</v>
      </c>
      <c r="AD590">
        <v>8.7883670541271215</v>
      </c>
      <c r="AE590">
        <v>11.363647919990424</v>
      </c>
      <c r="AF590">
        <v>2.5752808658633022</v>
      </c>
      <c r="AG590">
        <v>0.17029259030065122</v>
      </c>
      <c r="AK590">
        <v>0.44602007451161957</v>
      </c>
      <c r="AQ590">
        <v>1.6847905939944029E-2</v>
      </c>
      <c r="AW590">
        <v>1.4617405968693638</v>
      </c>
      <c r="BC590">
        <v>1.907258207841138</v>
      </c>
      <c r="BG590">
        <v>8.8080098000637399</v>
      </c>
      <c r="BH590">
        <v>11.364605268993508</v>
      </c>
      <c r="BI590">
        <v>2.5565954689297676</v>
      </c>
      <c r="BJ590">
        <v>0.17193218566213206</v>
      </c>
    </row>
    <row r="591" spans="1:62" x14ac:dyDescent="0.35">
      <c r="A591">
        <v>47</v>
      </c>
      <c r="B591">
        <v>13</v>
      </c>
      <c r="C591" t="s">
        <v>211</v>
      </c>
      <c r="D591" t="s">
        <v>27</v>
      </c>
      <c r="G591">
        <v>0.5</v>
      </c>
      <c r="H591">
        <v>0.5</v>
      </c>
      <c r="I591">
        <v>9209</v>
      </c>
      <c r="J591">
        <v>11767</v>
      </c>
      <c r="L591">
        <v>1673</v>
      </c>
      <c r="M591">
        <v>7.48</v>
      </c>
      <c r="N591">
        <v>10.247999999999999</v>
      </c>
      <c r="O591">
        <v>2.7679999999999998</v>
      </c>
      <c r="Q591">
        <v>5.8999999999999997E-2</v>
      </c>
      <c r="R591">
        <v>1</v>
      </c>
      <c r="S591">
        <v>0</v>
      </c>
      <c r="T591">
        <v>0</v>
      </c>
      <c r="V591">
        <v>0</v>
      </c>
      <c r="Y591" s="10">
        <v>44886</v>
      </c>
      <c r="Z591">
        <v>0.90256944444444442</v>
      </c>
      <c r="AB591">
        <v>1</v>
      </c>
      <c r="AD591">
        <v>8.8276525460003565</v>
      </c>
      <c r="AE591">
        <v>11.36556261799659</v>
      </c>
      <c r="AF591">
        <v>2.5379100719962331</v>
      </c>
      <c r="AG591">
        <v>0.1735717810236129</v>
      </c>
    </row>
    <row r="592" spans="1:62" x14ac:dyDescent="0.35">
      <c r="A592">
        <v>48</v>
      </c>
      <c r="B592">
        <v>14</v>
      </c>
      <c r="C592" t="s">
        <v>212</v>
      </c>
      <c r="D592" t="s">
        <v>27</v>
      </c>
      <c r="G592">
        <v>0.5</v>
      </c>
      <c r="H592">
        <v>0.5</v>
      </c>
      <c r="I592">
        <v>6011</v>
      </c>
      <c r="J592">
        <v>7930</v>
      </c>
      <c r="L592">
        <v>3875</v>
      </c>
      <c r="M592">
        <v>5.0259999999999998</v>
      </c>
      <c r="N592">
        <v>6.9960000000000004</v>
      </c>
      <c r="O592">
        <v>1.97</v>
      </c>
      <c r="Q592">
        <v>0.28899999999999998</v>
      </c>
      <c r="R592">
        <v>1</v>
      </c>
      <c r="S592">
        <v>0</v>
      </c>
      <c r="T592">
        <v>0</v>
      </c>
      <c r="V592">
        <v>0</v>
      </c>
      <c r="Y592" s="10">
        <v>44886</v>
      </c>
      <c r="Z592">
        <v>0.91576388888888882</v>
      </c>
      <c r="AB592">
        <v>1</v>
      </c>
      <c r="AD592">
        <v>5.7633841798879724</v>
      </c>
      <c r="AE592">
        <v>7.692214493169816</v>
      </c>
      <c r="AF592">
        <v>1.9288303132818436</v>
      </c>
      <c r="AG592">
        <v>0.39922109264741396</v>
      </c>
    </row>
    <row r="593" spans="1:62" x14ac:dyDescent="0.35">
      <c r="A593">
        <v>49</v>
      </c>
      <c r="B593">
        <v>14</v>
      </c>
      <c r="C593" t="s">
        <v>212</v>
      </c>
      <c r="D593" t="s">
        <v>27</v>
      </c>
      <c r="G593">
        <v>0.5</v>
      </c>
      <c r="H593">
        <v>0.5</v>
      </c>
      <c r="I593">
        <v>5068</v>
      </c>
      <c r="J593">
        <v>8007</v>
      </c>
      <c r="L593">
        <v>3889</v>
      </c>
      <c r="M593">
        <v>4.3029999999999999</v>
      </c>
      <c r="N593">
        <v>7.0620000000000003</v>
      </c>
      <c r="O593">
        <v>2.7589999999999999</v>
      </c>
      <c r="Q593">
        <v>0.29099999999999998</v>
      </c>
      <c r="R593">
        <v>1</v>
      </c>
      <c r="S593">
        <v>0</v>
      </c>
      <c r="T593">
        <v>0</v>
      </c>
      <c r="V593">
        <v>0</v>
      </c>
      <c r="Y593" s="10">
        <v>44886</v>
      </c>
      <c r="Z593">
        <v>0.9229398148148148</v>
      </c>
      <c r="AB593">
        <v>1</v>
      </c>
      <c r="AD593">
        <v>4.8598178668035512</v>
      </c>
      <c r="AE593">
        <v>7.7659303664071526</v>
      </c>
      <c r="AF593">
        <v>2.9061124996036014</v>
      </c>
      <c r="AG593">
        <v>0.40065573858870968</v>
      </c>
      <c r="AK593">
        <v>0.47207746747828766</v>
      </c>
      <c r="AQ593">
        <v>0.11100953768773976</v>
      </c>
      <c r="AW593">
        <v>1.0937431513995401</v>
      </c>
      <c r="BC593">
        <v>0</v>
      </c>
      <c r="BG593">
        <v>4.8713160595469374</v>
      </c>
      <c r="BH593">
        <v>7.7616222958932823</v>
      </c>
      <c r="BI593">
        <v>2.8903062363463454</v>
      </c>
      <c r="BJ593">
        <v>0.40065573858870968</v>
      </c>
    </row>
    <row r="594" spans="1:62" x14ac:dyDescent="0.35">
      <c r="A594">
        <v>50</v>
      </c>
      <c r="B594">
        <v>14</v>
      </c>
      <c r="C594" t="s">
        <v>212</v>
      </c>
      <c r="D594" t="s">
        <v>27</v>
      </c>
      <c r="G594">
        <v>0.5</v>
      </c>
      <c r="H594">
        <v>0.5</v>
      </c>
      <c r="I594">
        <v>5092</v>
      </c>
      <c r="J594">
        <v>7998</v>
      </c>
      <c r="L594">
        <v>3889</v>
      </c>
      <c r="M594">
        <v>4.3220000000000001</v>
      </c>
      <c r="N594">
        <v>7.0540000000000003</v>
      </c>
      <c r="O594">
        <v>2.7320000000000002</v>
      </c>
      <c r="Q594">
        <v>0.29099999999999998</v>
      </c>
      <c r="R594">
        <v>1</v>
      </c>
      <c r="S594">
        <v>0</v>
      </c>
      <c r="T594">
        <v>0</v>
      </c>
      <c r="V594">
        <v>0</v>
      </c>
      <c r="Y594" s="10">
        <v>44886</v>
      </c>
      <c r="Z594">
        <v>0.93055555555555547</v>
      </c>
      <c r="AB594">
        <v>1</v>
      </c>
      <c r="AD594">
        <v>4.8828142522903235</v>
      </c>
      <c r="AE594">
        <v>7.757314225379413</v>
      </c>
      <c r="AF594">
        <v>2.8744999730890894</v>
      </c>
      <c r="AG594">
        <v>0.40065573858870968</v>
      </c>
    </row>
    <row r="595" spans="1:62" x14ac:dyDescent="0.35">
      <c r="A595">
        <v>51</v>
      </c>
      <c r="B595">
        <v>15</v>
      </c>
      <c r="C595" t="s">
        <v>213</v>
      </c>
      <c r="D595" t="s">
        <v>27</v>
      </c>
      <c r="G595">
        <v>0.5</v>
      </c>
      <c r="H595">
        <v>0.5</v>
      </c>
      <c r="I595">
        <v>6525</v>
      </c>
      <c r="J595">
        <v>8986</v>
      </c>
      <c r="L595">
        <v>11199</v>
      </c>
      <c r="M595">
        <v>5.42</v>
      </c>
      <c r="N595">
        <v>7.891</v>
      </c>
      <c r="O595">
        <v>2.4710000000000001</v>
      </c>
      <c r="Q595">
        <v>1.0549999999999999</v>
      </c>
      <c r="R595">
        <v>1</v>
      </c>
      <c r="S595">
        <v>0</v>
      </c>
      <c r="T595">
        <v>0</v>
      </c>
      <c r="V595">
        <v>0</v>
      </c>
      <c r="Y595" s="10">
        <v>44886</v>
      </c>
      <c r="Z595">
        <v>0.94377314814814817</v>
      </c>
      <c r="AB595">
        <v>1</v>
      </c>
      <c r="AD595">
        <v>6.2558901023963411</v>
      </c>
      <c r="AE595">
        <v>8.7031750404247212</v>
      </c>
      <c r="AF595">
        <v>2.4472849380283801</v>
      </c>
      <c r="AG595">
        <v>1.1497458693652698</v>
      </c>
    </row>
    <row r="596" spans="1:62" x14ac:dyDescent="0.35">
      <c r="A596">
        <v>52</v>
      </c>
      <c r="B596">
        <v>15</v>
      </c>
      <c r="C596" t="s">
        <v>213</v>
      </c>
      <c r="D596" t="s">
        <v>27</v>
      </c>
      <c r="G596">
        <v>0.5</v>
      </c>
      <c r="H596">
        <v>0.5</v>
      </c>
      <c r="I596">
        <v>6980</v>
      </c>
      <c r="J596">
        <v>9030</v>
      </c>
      <c r="L596">
        <v>11476</v>
      </c>
      <c r="M596">
        <v>5.77</v>
      </c>
      <c r="N596">
        <v>7.9279999999999999</v>
      </c>
      <c r="O596">
        <v>2.1589999999999998</v>
      </c>
      <c r="Q596">
        <v>1.0840000000000001</v>
      </c>
      <c r="R596">
        <v>1</v>
      </c>
      <c r="S596">
        <v>0</v>
      </c>
      <c r="T596">
        <v>0</v>
      </c>
      <c r="V596">
        <v>0</v>
      </c>
      <c r="Y596" s="10">
        <v>44886</v>
      </c>
      <c r="Z596">
        <v>0.95096064814814818</v>
      </c>
      <c r="AB596">
        <v>1</v>
      </c>
      <c r="AD596">
        <v>6.691863243916397</v>
      </c>
      <c r="AE596">
        <v>8.7452983965603419</v>
      </c>
      <c r="AF596">
        <v>2.0534351526439449</v>
      </c>
      <c r="AG596">
        <v>1.178131364060907</v>
      </c>
      <c r="AK596">
        <v>0.57438984973678842</v>
      </c>
      <c r="AQ596">
        <v>1.3112353119249376</v>
      </c>
      <c r="AW596">
        <v>3.750538386483115</v>
      </c>
      <c r="BC596">
        <v>1.3926233355559872</v>
      </c>
      <c r="BG596">
        <v>6.6726995893440861</v>
      </c>
      <c r="BH596">
        <v>8.6883361308769462</v>
      </c>
      <c r="BI596">
        <v>2.0156365415328596</v>
      </c>
      <c r="BJ596">
        <v>1.1699846246085492</v>
      </c>
    </row>
    <row r="597" spans="1:62" x14ac:dyDescent="0.35">
      <c r="A597">
        <v>53</v>
      </c>
      <c r="B597">
        <v>15</v>
      </c>
      <c r="C597" t="s">
        <v>213</v>
      </c>
      <c r="D597" t="s">
        <v>27</v>
      </c>
      <c r="G597">
        <v>0.5</v>
      </c>
      <c r="H597">
        <v>0.5</v>
      </c>
      <c r="I597">
        <v>6940</v>
      </c>
      <c r="J597">
        <v>8911</v>
      </c>
      <c r="L597">
        <v>11317</v>
      </c>
      <c r="M597">
        <v>5.7389999999999999</v>
      </c>
      <c r="N597">
        <v>7.8280000000000003</v>
      </c>
      <c r="O597">
        <v>2.089</v>
      </c>
      <c r="Q597">
        <v>1.0680000000000001</v>
      </c>
      <c r="R597">
        <v>1</v>
      </c>
      <c r="S597">
        <v>0</v>
      </c>
      <c r="T597">
        <v>0</v>
      </c>
      <c r="V597">
        <v>0</v>
      </c>
      <c r="Y597" s="10">
        <v>44886</v>
      </c>
      <c r="Z597">
        <v>0.95849537037037036</v>
      </c>
      <c r="AB597">
        <v>1</v>
      </c>
      <c r="AD597">
        <v>6.6535359347717762</v>
      </c>
      <c r="AE597">
        <v>8.6313738651935505</v>
      </c>
      <c r="AF597">
        <v>1.9778379304217744</v>
      </c>
      <c r="AG597">
        <v>1.1618378851561912</v>
      </c>
    </row>
    <row r="598" spans="1:62" x14ac:dyDescent="0.35">
      <c r="A598">
        <v>54</v>
      </c>
      <c r="B598">
        <v>16</v>
      </c>
      <c r="C598" t="s">
        <v>214</v>
      </c>
      <c r="D598" t="s">
        <v>27</v>
      </c>
      <c r="G598">
        <v>0.5</v>
      </c>
      <c r="H598">
        <v>0.5</v>
      </c>
      <c r="I598">
        <v>7718</v>
      </c>
      <c r="J598">
        <v>9738</v>
      </c>
      <c r="L598">
        <v>16082</v>
      </c>
      <c r="M598">
        <v>6.3360000000000003</v>
      </c>
      <c r="N598">
        <v>8.5280000000000005</v>
      </c>
      <c r="O598">
        <v>2.1930000000000001</v>
      </c>
      <c r="Q598">
        <v>1.5660000000000001</v>
      </c>
      <c r="R598">
        <v>1</v>
      </c>
      <c r="S598">
        <v>0</v>
      </c>
      <c r="T598">
        <v>0</v>
      </c>
      <c r="V598">
        <v>0</v>
      </c>
      <c r="Y598" s="10">
        <v>44886</v>
      </c>
      <c r="Z598">
        <v>0.97185185185185186</v>
      </c>
      <c r="AB598">
        <v>1</v>
      </c>
      <c r="AD598">
        <v>7.3990020976346393</v>
      </c>
      <c r="AE598">
        <v>9.4231014907426083</v>
      </c>
      <c r="AF598">
        <v>2.0240993931079689</v>
      </c>
      <c r="AG598">
        <v>1.6501298787472047</v>
      </c>
    </row>
    <row r="599" spans="1:62" x14ac:dyDescent="0.35">
      <c r="A599">
        <v>55</v>
      </c>
      <c r="B599">
        <v>16</v>
      </c>
      <c r="C599" t="s">
        <v>214</v>
      </c>
      <c r="D599" t="s">
        <v>27</v>
      </c>
      <c r="G599">
        <v>0.5</v>
      </c>
      <c r="H599">
        <v>0.5</v>
      </c>
      <c r="I599">
        <v>8064</v>
      </c>
      <c r="J599">
        <v>9753</v>
      </c>
      <c r="L599">
        <v>16212</v>
      </c>
      <c r="M599">
        <v>6.601</v>
      </c>
      <c r="N599">
        <v>8.5410000000000004</v>
      </c>
      <c r="O599">
        <v>1.94</v>
      </c>
      <c r="Q599">
        <v>1.58</v>
      </c>
      <c r="R599">
        <v>1</v>
      </c>
      <c r="S599">
        <v>0</v>
      </c>
      <c r="T599">
        <v>0</v>
      </c>
      <c r="V599">
        <v>0</v>
      </c>
      <c r="Y599" s="10">
        <v>44886</v>
      </c>
      <c r="Z599">
        <v>0.97910879629629621</v>
      </c>
      <c r="AB599">
        <v>1</v>
      </c>
      <c r="AD599">
        <v>7.7305333217356038</v>
      </c>
      <c r="AE599">
        <v>9.4374617257888431</v>
      </c>
      <c r="AF599">
        <v>1.7069284040532393</v>
      </c>
      <c r="AG599">
        <v>1.6634515910592365</v>
      </c>
      <c r="AK599">
        <v>0.54686160495650771</v>
      </c>
      <c r="AQ599">
        <v>0</v>
      </c>
      <c r="AW599">
        <v>2.4398052388813221</v>
      </c>
      <c r="BC599">
        <v>2.3138561850970318</v>
      </c>
      <c r="BG599">
        <v>7.7094533017060627</v>
      </c>
      <c r="BH599">
        <v>9.4374617257888431</v>
      </c>
      <c r="BI599">
        <v>1.7280084240827804</v>
      </c>
      <c r="BJ599">
        <v>1.6829217859768215</v>
      </c>
    </row>
    <row r="600" spans="1:62" x14ac:dyDescent="0.35">
      <c r="A600">
        <v>56</v>
      </c>
      <c r="B600">
        <v>16</v>
      </c>
      <c r="C600" t="s">
        <v>214</v>
      </c>
      <c r="D600" t="s">
        <v>27</v>
      </c>
      <c r="G600">
        <v>0.5</v>
      </c>
      <c r="H600">
        <v>0.5</v>
      </c>
      <c r="I600">
        <v>8020</v>
      </c>
      <c r="J600">
        <v>9753</v>
      </c>
      <c r="L600">
        <v>16592</v>
      </c>
      <c r="M600">
        <v>6.5670000000000002</v>
      </c>
      <c r="N600">
        <v>8.5410000000000004</v>
      </c>
      <c r="O600">
        <v>1.9730000000000001</v>
      </c>
      <c r="Q600">
        <v>1.619</v>
      </c>
      <c r="R600">
        <v>1</v>
      </c>
      <c r="S600">
        <v>0</v>
      </c>
      <c r="T600">
        <v>0</v>
      </c>
      <c r="V600">
        <v>0</v>
      </c>
      <c r="Y600" s="10">
        <v>44886</v>
      </c>
      <c r="Z600">
        <v>0.98681712962962964</v>
      </c>
      <c r="AB600">
        <v>1</v>
      </c>
      <c r="AD600">
        <v>7.6883732816765216</v>
      </c>
      <c r="AE600">
        <v>9.4374617257888431</v>
      </c>
      <c r="AF600">
        <v>1.7490884441123216</v>
      </c>
      <c r="AG600">
        <v>1.7023919808944066</v>
      </c>
    </row>
    <row r="601" spans="1:62" x14ac:dyDescent="0.35">
      <c r="A601">
        <v>57</v>
      </c>
      <c r="B601">
        <v>17</v>
      </c>
      <c r="C601" t="s">
        <v>215</v>
      </c>
      <c r="D601" t="s">
        <v>27</v>
      </c>
      <c r="G601">
        <v>0.5</v>
      </c>
      <c r="H601">
        <v>0.5</v>
      </c>
      <c r="I601">
        <v>5579</v>
      </c>
      <c r="J601">
        <v>7908</v>
      </c>
      <c r="L601">
        <v>3777</v>
      </c>
      <c r="M601">
        <v>4.6950000000000003</v>
      </c>
      <c r="N601">
        <v>6.9779999999999998</v>
      </c>
      <c r="O601">
        <v>2.2829999999999999</v>
      </c>
      <c r="Q601">
        <v>0.27900000000000003</v>
      </c>
      <c r="R601">
        <v>1</v>
      </c>
      <c r="S601">
        <v>0</v>
      </c>
      <c r="T601">
        <v>0</v>
      </c>
      <c r="V601">
        <v>0</v>
      </c>
      <c r="Y601" s="10">
        <v>44887</v>
      </c>
      <c r="Z601">
        <v>2.3148148148148147E-5</v>
      </c>
      <c r="AB601">
        <v>1</v>
      </c>
      <c r="AD601">
        <v>5.3494492411260737</v>
      </c>
      <c r="AE601">
        <v>7.6711528151020056</v>
      </c>
      <c r="AF601">
        <v>2.321703573975932</v>
      </c>
      <c r="AG601">
        <v>0.3891785710583438</v>
      </c>
    </row>
    <row r="602" spans="1:62" x14ac:dyDescent="0.35">
      <c r="A602">
        <v>58</v>
      </c>
      <c r="B602">
        <v>17</v>
      </c>
      <c r="C602" t="s">
        <v>215</v>
      </c>
      <c r="D602" t="s">
        <v>27</v>
      </c>
      <c r="G602">
        <v>0.5</v>
      </c>
      <c r="H602">
        <v>0.5</v>
      </c>
      <c r="I602">
        <v>4952</v>
      </c>
      <c r="J602">
        <v>7865</v>
      </c>
      <c r="L602">
        <v>3742</v>
      </c>
      <c r="M602">
        <v>4.2140000000000004</v>
      </c>
      <c r="N602">
        <v>6.9420000000000002</v>
      </c>
      <c r="O602">
        <v>2.7280000000000002</v>
      </c>
      <c r="Q602">
        <v>0.27500000000000002</v>
      </c>
      <c r="R602">
        <v>1</v>
      </c>
      <c r="S602">
        <v>0</v>
      </c>
      <c r="T602">
        <v>0</v>
      </c>
      <c r="V602">
        <v>0</v>
      </c>
      <c r="Y602" s="10">
        <v>44887</v>
      </c>
      <c r="Z602">
        <v>7.1412037037037043E-3</v>
      </c>
      <c r="AB602">
        <v>1</v>
      </c>
      <c r="AD602">
        <v>4.748668670284153</v>
      </c>
      <c r="AE602">
        <v>7.6299868079694662</v>
      </c>
      <c r="AF602">
        <v>2.8813181376853132</v>
      </c>
      <c r="AG602">
        <v>0.38559195620510445</v>
      </c>
      <c r="AK602">
        <v>0.18143656535164432</v>
      </c>
      <c r="AQ602">
        <v>0.46317093332778109</v>
      </c>
      <c r="AW602">
        <v>0.92576462703479701</v>
      </c>
      <c r="BC602">
        <v>0.93450429402356372</v>
      </c>
      <c r="BG602">
        <v>4.7529804925629229</v>
      </c>
      <c r="BH602">
        <v>7.6476977645264892</v>
      </c>
      <c r="BI602">
        <v>2.8947172719635659</v>
      </c>
      <c r="BJ602">
        <v>0.3837986487784848</v>
      </c>
    </row>
    <row r="603" spans="1:62" x14ac:dyDescent="0.35">
      <c r="A603">
        <v>59</v>
      </c>
      <c r="B603">
        <v>17</v>
      </c>
      <c r="C603" t="s">
        <v>215</v>
      </c>
      <c r="D603" t="s">
        <v>27</v>
      </c>
      <c r="G603">
        <v>0.5</v>
      </c>
      <c r="H603">
        <v>0.5</v>
      </c>
      <c r="I603">
        <v>4961</v>
      </c>
      <c r="J603">
        <v>7902</v>
      </c>
      <c r="L603">
        <v>3707</v>
      </c>
      <c r="M603">
        <v>4.2210000000000001</v>
      </c>
      <c r="N603">
        <v>6.9729999999999999</v>
      </c>
      <c r="O603">
        <v>2.7519999999999998</v>
      </c>
      <c r="Q603">
        <v>0.27200000000000002</v>
      </c>
      <c r="R603">
        <v>1</v>
      </c>
      <c r="S603">
        <v>0</v>
      </c>
      <c r="T603">
        <v>0</v>
      </c>
      <c r="V603">
        <v>0</v>
      </c>
      <c r="Y603" s="10">
        <v>44887</v>
      </c>
      <c r="Z603">
        <v>1.4756944444444446E-2</v>
      </c>
      <c r="AB603">
        <v>1</v>
      </c>
      <c r="AD603">
        <v>4.7572923148416928</v>
      </c>
      <c r="AE603">
        <v>7.6654087210835113</v>
      </c>
      <c r="AF603">
        <v>2.9081164062418186</v>
      </c>
      <c r="AG603">
        <v>0.38200534135186509</v>
      </c>
    </row>
    <row r="604" spans="1:62" x14ac:dyDescent="0.35">
      <c r="A604">
        <v>60</v>
      </c>
      <c r="B604">
        <v>18</v>
      </c>
      <c r="C604" t="s">
        <v>88</v>
      </c>
      <c r="D604" t="s">
        <v>27</v>
      </c>
      <c r="G604">
        <v>0.5</v>
      </c>
      <c r="H604">
        <v>0.5</v>
      </c>
      <c r="I604">
        <v>9006</v>
      </c>
      <c r="J604">
        <v>12521</v>
      </c>
      <c r="L604">
        <v>1474</v>
      </c>
      <c r="M604">
        <v>7.3239999999999998</v>
      </c>
      <c r="N604">
        <v>10.885999999999999</v>
      </c>
      <c r="O604">
        <v>3.5619999999999998</v>
      </c>
      <c r="Q604">
        <v>3.7999999999999999E-2</v>
      </c>
      <c r="R604">
        <v>1</v>
      </c>
      <c r="S604">
        <v>0</v>
      </c>
      <c r="T604">
        <v>0</v>
      </c>
      <c r="V604">
        <v>0</v>
      </c>
      <c r="Y604" s="10">
        <v>44887</v>
      </c>
      <c r="Z604">
        <v>2.8009259259259262E-2</v>
      </c>
      <c r="AB604">
        <v>1</v>
      </c>
      <c r="AD604">
        <v>8.6331414520914098</v>
      </c>
      <c r="AE604">
        <v>12.087403766320639</v>
      </c>
      <c r="AF604">
        <v>3.4542623142292292</v>
      </c>
      <c r="AG604">
        <v>0.15317931371519491</v>
      </c>
    </row>
    <row r="605" spans="1:62" x14ac:dyDescent="0.35">
      <c r="A605">
        <v>61</v>
      </c>
      <c r="B605">
        <v>18</v>
      </c>
      <c r="C605" t="s">
        <v>88</v>
      </c>
      <c r="D605" t="s">
        <v>27</v>
      </c>
      <c r="G605">
        <v>0.5</v>
      </c>
      <c r="H605">
        <v>0.5</v>
      </c>
      <c r="I605">
        <v>9916</v>
      </c>
      <c r="J605">
        <v>12555</v>
      </c>
      <c r="L605">
        <v>1494</v>
      </c>
      <c r="M605">
        <v>8.0229999999999997</v>
      </c>
      <c r="N605">
        <v>10.914999999999999</v>
      </c>
      <c r="O605">
        <v>2.8929999999999998</v>
      </c>
      <c r="Q605">
        <v>0.04</v>
      </c>
      <c r="R605">
        <v>1</v>
      </c>
      <c r="S605">
        <v>0</v>
      </c>
      <c r="T605">
        <v>0</v>
      </c>
      <c r="V605">
        <v>0</v>
      </c>
      <c r="Y605" s="10">
        <v>44887</v>
      </c>
      <c r="Z605">
        <v>3.5439814814814813E-2</v>
      </c>
      <c r="AB605">
        <v>1</v>
      </c>
      <c r="AD605">
        <v>9.5050877351315179</v>
      </c>
      <c r="AE605">
        <v>12.119953632425437</v>
      </c>
      <c r="AF605">
        <v>2.6148658972939192</v>
      </c>
      <c r="AG605">
        <v>0.15522880791704596</v>
      </c>
      <c r="AK605">
        <v>0.36356617110525336</v>
      </c>
      <c r="AQ605">
        <v>3.9486949296734866E-2</v>
      </c>
      <c r="AW605">
        <v>1.4910315221125148</v>
      </c>
      <c r="BC605">
        <v>0.39687759399412376</v>
      </c>
      <c r="BG605">
        <v>9.4878404460164383</v>
      </c>
      <c r="BH605">
        <v>12.122347004933143</v>
      </c>
      <c r="BI605">
        <v>2.634506558916704</v>
      </c>
      <c r="BJ605">
        <v>0.15492138378676829</v>
      </c>
    </row>
    <row r="606" spans="1:62" x14ac:dyDescent="0.35">
      <c r="A606">
        <v>62</v>
      </c>
      <c r="B606">
        <v>18</v>
      </c>
      <c r="C606" t="s">
        <v>88</v>
      </c>
      <c r="D606" t="s">
        <v>27</v>
      </c>
      <c r="G606">
        <v>0.5</v>
      </c>
      <c r="H606">
        <v>0.5</v>
      </c>
      <c r="I606">
        <v>9880</v>
      </c>
      <c r="J606">
        <v>12560</v>
      </c>
      <c r="L606">
        <v>1488</v>
      </c>
      <c r="M606">
        <v>7.9950000000000001</v>
      </c>
      <c r="N606">
        <v>10.919</v>
      </c>
      <c r="O606">
        <v>2.9249999999999998</v>
      </c>
      <c r="Q606">
        <v>0.04</v>
      </c>
      <c r="R606">
        <v>1</v>
      </c>
      <c r="S606">
        <v>0</v>
      </c>
      <c r="T606">
        <v>0</v>
      </c>
      <c r="V606">
        <v>0</v>
      </c>
      <c r="Y606" s="10">
        <v>44887</v>
      </c>
      <c r="Z606">
        <v>4.3298611111111107E-2</v>
      </c>
      <c r="AB606">
        <v>1</v>
      </c>
      <c r="AD606">
        <v>9.4705931569013604</v>
      </c>
      <c r="AE606">
        <v>12.124740377440849</v>
      </c>
      <c r="AF606">
        <v>2.6541472205394889</v>
      </c>
      <c r="AG606">
        <v>0.15461395965649063</v>
      </c>
    </row>
    <row r="607" spans="1:62" x14ac:dyDescent="0.35">
      <c r="A607">
        <v>63</v>
      </c>
      <c r="B607">
        <v>19</v>
      </c>
      <c r="C607" t="s">
        <v>62</v>
      </c>
      <c r="D607" t="s">
        <v>27</v>
      </c>
      <c r="G607">
        <v>0.5</v>
      </c>
      <c r="H607">
        <v>0.5</v>
      </c>
      <c r="I607">
        <v>12233</v>
      </c>
      <c r="J607">
        <v>18398</v>
      </c>
      <c r="L607">
        <v>4101</v>
      </c>
      <c r="M607">
        <v>9.8000000000000007</v>
      </c>
      <c r="N607">
        <v>15.865</v>
      </c>
      <c r="O607">
        <v>6.0650000000000004</v>
      </c>
      <c r="Q607">
        <v>0.313</v>
      </c>
      <c r="R607">
        <v>1</v>
      </c>
      <c r="S607">
        <v>0</v>
      </c>
      <c r="T607">
        <v>0</v>
      </c>
      <c r="V607">
        <v>0</v>
      </c>
      <c r="Y607" s="10">
        <v>44887</v>
      </c>
      <c r="Z607">
        <v>5.7199074074074076E-2</v>
      </c>
      <c r="AB607">
        <v>1</v>
      </c>
      <c r="AD607">
        <v>11.725197117333643</v>
      </c>
      <c r="AE607">
        <v>17.713743857435293</v>
      </c>
      <c r="AF607">
        <v>5.9885467401016506</v>
      </c>
      <c r="AG607">
        <v>0.42238037712833088</v>
      </c>
    </row>
    <row r="608" spans="1:62" x14ac:dyDescent="0.35">
      <c r="A608">
        <v>64</v>
      </c>
      <c r="B608">
        <v>19</v>
      </c>
      <c r="C608" t="s">
        <v>62</v>
      </c>
      <c r="D608" t="s">
        <v>27</v>
      </c>
      <c r="G608">
        <v>0.5</v>
      </c>
      <c r="H608">
        <v>0.5</v>
      </c>
      <c r="I608">
        <v>12643</v>
      </c>
      <c r="J608">
        <v>18477</v>
      </c>
      <c r="L608">
        <v>4180</v>
      </c>
      <c r="M608">
        <v>10.114000000000001</v>
      </c>
      <c r="N608">
        <v>15.932</v>
      </c>
      <c r="O608">
        <v>5.8179999999999996</v>
      </c>
      <c r="Q608">
        <v>0.32100000000000001</v>
      </c>
      <c r="R608">
        <v>1</v>
      </c>
      <c r="S608">
        <v>0</v>
      </c>
      <c r="T608">
        <v>0</v>
      </c>
      <c r="V608">
        <v>0</v>
      </c>
      <c r="Y608" s="10">
        <v>44887</v>
      </c>
      <c r="Z608">
        <v>6.4976851851851855E-2</v>
      </c>
      <c r="AB608">
        <v>1</v>
      </c>
      <c r="AD608">
        <v>12.118052036066</v>
      </c>
      <c r="AE608">
        <v>17.789374428678798</v>
      </c>
      <c r="AF608">
        <v>5.6713223926127974</v>
      </c>
      <c r="AG608">
        <v>0.43047587922564251</v>
      </c>
      <c r="AK608">
        <v>1.4833521550392599</v>
      </c>
      <c r="AM608">
        <v>117.01559688639024</v>
      </c>
      <c r="AQ608">
        <v>0.25325443428232058</v>
      </c>
      <c r="AS608">
        <v>109.36955581094691</v>
      </c>
      <c r="AW608">
        <v>4.0676627364206572</v>
      </c>
      <c r="AY608">
        <v>101.72351473550353</v>
      </c>
      <c r="BC608">
        <v>2.6288490935914446</v>
      </c>
      <c r="BE608">
        <v>85.594280310398929</v>
      </c>
      <c r="BG608">
        <v>12.208600303920164</v>
      </c>
      <c r="BH608">
        <v>17.766876727106364</v>
      </c>
      <c r="BI608">
        <v>5.5582764231861974</v>
      </c>
      <c r="BJ608">
        <v>0.42489100752559839</v>
      </c>
    </row>
    <row r="609" spans="1:62" x14ac:dyDescent="0.35">
      <c r="A609">
        <v>65</v>
      </c>
      <c r="B609">
        <v>19</v>
      </c>
      <c r="C609" t="s">
        <v>62</v>
      </c>
      <c r="D609" t="s">
        <v>27</v>
      </c>
      <c r="G609">
        <v>0.5</v>
      </c>
      <c r="H609">
        <v>0.5</v>
      </c>
      <c r="I609">
        <v>12832</v>
      </c>
      <c r="J609">
        <v>18430</v>
      </c>
      <c r="L609">
        <v>4071</v>
      </c>
      <c r="M609">
        <v>10.26</v>
      </c>
      <c r="N609">
        <v>15.891999999999999</v>
      </c>
      <c r="O609">
        <v>5.633</v>
      </c>
      <c r="Q609">
        <v>0.31</v>
      </c>
      <c r="R609">
        <v>1</v>
      </c>
      <c r="S609">
        <v>0</v>
      </c>
      <c r="T609">
        <v>0</v>
      </c>
      <c r="V609">
        <v>0</v>
      </c>
      <c r="Y609" s="10">
        <v>44887</v>
      </c>
      <c r="Z609">
        <v>7.300925925925926E-2</v>
      </c>
      <c r="AB609">
        <v>1</v>
      </c>
      <c r="AD609">
        <v>12.29914857177433</v>
      </c>
      <c r="AE609">
        <v>17.744379025533927</v>
      </c>
      <c r="AF609">
        <v>5.4452304537595975</v>
      </c>
      <c r="AG609">
        <v>0.41930613582555426</v>
      </c>
    </row>
    <row r="610" spans="1:62" x14ac:dyDescent="0.35">
      <c r="A610">
        <v>66</v>
      </c>
      <c r="B610">
        <v>20</v>
      </c>
      <c r="C610" t="s">
        <v>63</v>
      </c>
      <c r="D610" t="s">
        <v>27</v>
      </c>
      <c r="G610">
        <v>0.5</v>
      </c>
      <c r="H610">
        <v>0.5</v>
      </c>
      <c r="I610">
        <v>10819</v>
      </c>
      <c r="J610">
        <v>12846</v>
      </c>
      <c r="L610">
        <v>1521</v>
      </c>
      <c r="M610">
        <v>8.7149999999999999</v>
      </c>
      <c r="N610">
        <v>11.161</v>
      </c>
      <c r="O610">
        <v>2.4460000000000002</v>
      </c>
      <c r="Q610">
        <v>4.2999999999999997E-2</v>
      </c>
      <c r="R610">
        <v>1</v>
      </c>
      <c r="S610">
        <v>0</v>
      </c>
      <c r="T610">
        <v>0</v>
      </c>
      <c r="V610">
        <v>0</v>
      </c>
      <c r="Y610" s="10">
        <v>44887</v>
      </c>
      <c r="Z610">
        <v>8.6851851851851847E-2</v>
      </c>
      <c r="AB610">
        <v>1</v>
      </c>
      <c r="AD610">
        <v>10.370326739071318</v>
      </c>
      <c r="AE610">
        <v>12.398542192322386</v>
      </c>
      <c r="AF610">
        <v>2.0282154532510681</v>
      </c>
      <c r="AG610">
        <v>0.15799562508954487</v>
      </c>
    </row>
    <row r="611" spans="1:62" x14ac:dyDescent="0.35">
      <c r="A611">
        <v>67</v>
      </c>
      <c r="B611">
        <v>20</v>
      </c>
      <c r="C611" t="s">
        <v>63</v>
      </c>
      <c r="D611" t="s">
        <v>27</v>
      </c>
      <c r="G611">
        <v>0.5</v>
      </c>
      <c r="H611">
        <v>0.5</v>
      </c>
      <c r="I611">
        <v>10013</v>
      </c>
      <c r="J611">
        <v>12800</v>
      </c>
      <c r="L611">
        <v>1576</v>
      </c>
      <c r="M611">
        <v>8.0969999999999995</v>
      </c>
      <c r="N611">
        <v>11.122</v>
      </c>
      <c r="O611">
        <v>3.0249999999999999</v>
      </c>
      <c r="Q611">
        <v>4.9000000000000002E-2</v>
      </c>
      <c r="R611">
        <v>1</v>
      </c>
      <c r="S611">
        <v>0</v>
      </c>
      <c r="T611">
        <v>0</v>
      </c>
      <c r="V611">
        <v>0</v>
      </c>
      <c r="Y611" s="10">
        <v>44887</v>
      </c>
      <c r="Z611">
        <v>9.4282407407407412E-2</v>
      </c>
      <c r="AB611">
        <v>1</v>
      </c>
      <c r="AD611">
        <v>9.5980314598072223</v>
      </c>
      <c r="AE611">
        <v>12.354504138180602</v>
      </c>
      <c r="AF611">
        <v>2.7564726783733793</v>
      </c>
      <c r="AG611">
        <v>0.1636317341446353</v>
      </c>
      <c r="AK611">
        <v>0.37864025133932305</v>
      </c>
      <c r="AL611">
        <v>1.3441788692143191</v>
      </c>
      <c r="AQ611">
        <v>3.8737433981871718E-2</v>
      </c>
      <c r="AR611">
        <v>1.9163214420729699</v>
      </c>
      <c r="AW611">
        <v>1.1538896466736082</v>
      </c>
      <c r="AX611">
        <v>3.9497942071840786</v>
      </c>
      <c r="BC611">
        <v>5.8660435109472111</v>
      </c>
      <c r="BD611">
        <v>2.5790846225131343</v>
      </c>
      <c r="BG611">
        <v>9.6162369316509171</v>
      </c>
      <c r="BH611">
        <v>12.356897510688306</v>
      </c>
      <c r="BI611">
        <v>2.7406605790373906</v>
      </c>
      <c r="BJ611">
        <v>0.15896913483542413</v>
      </c>
    </row>
    <row r="612" spans="1:62" x14ac:dyDescent="0.35">
      <c r="A612">
        <v>68</v>
      </c>
      <c r="B612">
        <v>20</v>
      </c>
      <c r="C612" t="s">
        <v>63</v>
      </c>
      <c r="D612" t="s">
        <v>27</v>
      </c>
      <c r="G612">
        <v>0.5</v>
      </c>
      <c r="H612">
        <v>0.5</v>
      </c>
      <c r="I612">
        <v>10051</v>
      </c>
      <c r="J612">
        <v>12805</v>
      </c>
      <c r="L612">
        <v>1485</v>
      </c>
      <c r="M612">
        <v>8.1259999999999994</v>
      </c>
      <c r="N612">
        <v>11.127000000000001</v>
      </c>
      <c r="O612">
        <v>3.0009999999999999</v>
      </c>
      <c r="Q612">
        <v>3.9E-2</v>
      </c>
      <c r="R612">
        <v>1</v>
      </c>
      <c r="S612">
        <v>0</v>
      </c>
      <c r="T612">
        <v>0</v>
      </c>
      <c r="V612">
        <v>0</v>
      </c>
      <c r="Y612" s="10">
        <v>44887</v>
      </c>
      <c r="Z612">
        <v>0.10211805555555555</v>
      </c>
      <c r="AB612">
        <v>1</v>
      </c>
      <c r="AD612">
        <v>9.6344424034946101</v>
      </c>
      <c r="AE612">
        <v>12.359290883196012</v>
      </c>
      <c r="AF612">
        <v>2.7248484797014019</v>
      </c>
      <c r="AG612">
        <v>0.15430653552621298</v>
      </c>
    </row>
    <row r="613" spans="1:62" x14ac:dyDescent="0.35">
      <c r="A613">
        <v>69</v>
      </c>
      <c r="B613">
        <v>3</v>
      </c>
      <c r="C613" t="s">
        <v>28</v>
      </c>
      <c r="D613" t="s">
        <v>27</v>
      </c>
      <c r="G613">
        <v>0.5</v>
      </c>
      <c r="H613">
        <v>0.5</v>
      </c>
      <c r="I613">
        <v>2741</v>
      </c>
      <c r="J613">
        <v>744</v>
      </c>
      <c r="L613">
        <v>156</v>
      </c>
      <c r="M613">
        <v>2.5179999999999998</v>
      </c>
      <c r="N613">
        <v>0.90900000000000003</v>
      </c>
      <c r="O613">
        <v>0</v>
      </c>
      <c r="Q613">
        <v>0</v>
      </c>
      <c r="R613">
        <v>1</v>
      </c>
      <c r="S613">
        <v>0</v>
      </c>
      <c r="T613">
        <v>0</v>
      </c>
      <c r="V613">
        <v>0</v>
      </c>
      <c r="Y613" s="10">
        <v>44887</v>
      </c>
      <c r="Z613">
        <v>0.11518518518518518</v>
      </c>
      <c r="AB613">
        <v>1</v>
      </c>
      <c r="AD613">
        <v>2.6301266573152717</v>
      </c>
      <c r="AE613">
        <v>0.81270455702043309</v>
      </c>
      <c r="AF613">
        <v>-1.8174221002948387</v>
      </c>
      <c r="AG613">
        <v>1.8117645813210452E-2</v>
      </c>
    </row>
    <row r="614" spans="1:62" x14ac:dyDescent="0.35">
      <c r="A614">
        <v>70</v>
      </c>
      <c r="B614">
        <v>3</v>
      </c>
      <c r="C614" t="s">
        <v>28</v>
      </c>
      <c r="D614" t="s">
        <v>27</v>
      </c>
      <c r="G614">
        <v>0.5</v>
      </c>
      <c r="H614">
        <v>0.5</v>
      </c>
      <c r="I614">
        <v>531</v>
      </c>
      <c r="J614">
        <v>729</v>
      </c>
      <c r="L614">
        <v>151</v>
      </c>
      <c r="M614">
        <v>0.82199999999999995</v>
      </c>
      <c r="N614">
        <v>0.89600000000000002</v>
      </c>
      <c r="O614">
        <v>7.3999999999999996E-2</v>
      </c>
      <c r="Q614">
        <v>0</v>
      </c>
      <c r="R614">
        <v>1</v>
      </c>
      <c r="S614">
        <v>0</v>
      </c>
      <c r="T614">
        <v>0</v>
      </c>
      <c r="V614">
        <v>0</v>
      </c>
      <c r="Y614" s="10">
        <v>44887</v>
      </c>
      <c r="Z614">
        <v>0.12146990740740742</v>
      </c>
      <c r="AB614">
        <v>1</v>
      </c>
      <c r="AD614">
        <v>0.5125428270750062</v>
      </c>
      <c r="AE614">
        <v>0.79834432197419858</v>
      </c>
      <c r="AF614">
        <v>0.28580149489919238</v>
      </c>
      <c r="AG614">
        <v>1.7605272262747686E-2</v>
      </c>
      <c r="AK614">
        <v>5.3751947293504285</v>
      </c>
      <c r="AQ614">
        <v>1.5468613105247435</v>
      </c>
      <c r="AW614">
        <v>12.858435359663009</v>
      </c>
      <c r="BC614">
        <v>20.854933133319175</v>
      </c>
      <c r="BG614">
        <v>0.4991282688743891</v>
      </c>
      <c r="BH614">
        <v>0.80456709049423347</v>
      </c>
      <c r="BI614">
        <v>0.30543882161984443</v>
      </c>
      <c r="BJ614">
        <v>1.9654766464598739E-2</v>
      </c>
    </row>
    <row r="615" spans="1:62" x14ac:dyDescent="0.35">
      <c r="A615">
        <v>71</v>
      </c>
      <c r="B615">
        <v>3</v>
      </c>
      <c r="C615" t="s">
        <v>28</v>
      </c>
      <c r="D615" t="s">
        <v>27</v>
      </c>
      <c r="G615">
        <v>0.5</v>
      </c>
      <c r="H615">
        <v>0.5</v>
      </c>
      <c r="I615">
        <v>503</v>
      </c>
      <c r="J615">
        <v>742</v>
      </c>
      <c r="L615">
        <v>191</v>
      </c>
      <c r="M615">
        <v>0.80100000000000005</v>
      </c>
      <c r="N615">
        <v>0.90700000000000003</v>
      </c>
      <c r="O615">
        <v>0.106</v>
      </c>
      <c r="Q615">
        <v>0</v>
      </c>
      <c r="R615">
        <v>1</v>
      </c>
      <c r="S615">
        <v>0</v>
      </c>
      <c r="T615">
        <v>0</v>
      </c>
      <c r="V615">
        <v>0</v>
      </c>
      <c r="Y615" s="10">
        <v>44887</v>
      </c>
      <c r="Z615">
        <v>0.12819444444444444</v>
      </c>
      <c r="AB615">
        <v>1</v>
      </c>
      <c r="AD615">
        <v>0.485713710673772</v>
      </c>
      <c r="AE615">
        <v>0.81078985901426848</v>
      </c>
      <c r="AF615">
        <v>0.32507614834049647</v>
      </c>
      <c r="AG615">
        <v>2.1704260666449794E-2</v>
      </c>
    </row>
    <row r="616" spans="1:62" x14ac:dyDescent="0.35">
      <c r="A616">
        <v>72</v>
      </c>
      <c r="B616">
        <v>1</v>
      </c>
      <c r="C616" t="s">
        <v>71</v>
      </c>
      <c r="D616" t="s">
        <v>27</v>
      </c>
      <c r="G616">
        <v>0.3</v>
      </c>
      <c r="H616">
        <v>0.3</v>
      </c>
      <c r="I616">
        <v>4630</v>
      </c>
      <c r="J616">
        <v>8147</v>
      </c>
      <c r="L616">
        <v>3188</v>
      </c>
      <c r="M616">
        <v>6.6109999999999998</v>
      </c>
      <c r="N616">
        <v>11.968</v>
      </c>
      <c r="O616">
        <v>5.3570000000000002</v>
      </c>
      <c r="Q616">
        <v>0.36199999999999999</v>
      </c>
      <c r="R616">
        <v>1</v>
      </c>
      <c r="S616">
        <v>0</v>
      </c>
      <c r="T616">
        <v>0</v>
      </c>
      <c r="V616">
        <v>0</v>
      </c>
      <c r="Y616" s="10">
        <v>44887</v>
      </c>
      <c r="Z616">
        <v>0.14052083333333334</v>
      </c>
      <c r="AB616">
        <v>1</v>
      </c>
      <c r="AD616">
        <v>7.4002230527832671</v>
      </c>
      <c r="AE616">
        <v>13.166598711397791</v>
      </c>
      <c r="AF616">
        <v>5.7663756586145238</v>
      </c>
      <c r="AG616">
        <v>0.54803494468971703</v>
      </c>
    </row>
    <row r="617" spans="1:62" x14ac:dyDescent="0.35">
      <c r="A617">
        <v>73</v>
      </c>
      <c r="B617">
        <v>1</v>
      </c>
      <c r="C617" t="s">
        <v>71</v>
      </c>
      <c r="D617" t="s">
        <v>27</v>
      </c>
      <c r="G617">
        <v>0.3</v>
      </c>
      <c r="H617">
        <v>0.3</v>
      </c>
      <c r="I617">
        <v>6540</v>
      </c>
      <c r="J617">
        <v>8134</v>
      </c>
      <c r="L617">
        <v>3185</v>
      </c>
      <c r="M617">
        <v>9.0530000000000008</v>
      </c>
      <c r="N617">
        <v>11.95</v>
      </c>
      <c r="O617">
        <v>2.8959999999999999</v>
      </c>
      <c r="Q617">
        <v>0.36199999999999999</v>
      </c>
      <c r="R617">
        <v>1</v>
      </c>
      <c r="S617">
        <v>0</v>
      </c>
      <c r="T617">
        <v>0</v>
      </c>
      <c r="V617">
        <v>0</v>
      </c>
      <c r="Y617" s="10">
        <v>44887</v>
      </c>
      <c r="Z617">
        <v>0.14746527777777776</v>
      </c>
      <c r="AB617">
        <v>1</v>
      </c>
      <c r="AD617">
        <v>10.450438072209291</v>
      </c>
      <c r="AE617">
        <v>13.145856149664343</v>
      </c>
      <c r="AF617">
        <v>2.6954180774550522</v>
      </c>
      <c r="AG617">
        <v>0.54752257113925429</v>
      </c>
      <c r="AI617">
        <v>95.773144524300861</v>
      </c>
      <c r="AK617">
        <v>5.6286476453410357</v>
      </c>
      <c r="AO617">
        <v>87.619765313812039</v>
      </c>
      <c r="AQ617">
        <v>0.12130164214976295</v>
      </c>
      <c r="AU617">
        <v>62.298342541436469</v>
      </c>
      <c r="AW617">
        <v>24.546136784517682</v>
      </c>
      <c r="BA617">
        <v>98.948832895347039</v>
      </c>
      <c r="BC617">
        <v>0.96234405382977239</v>
      </c>
      <c r="BG617">
        <v>10.753064117330354</v>
      </c>
      <c r="BH617">
        <v>13.153834058023362</v>
      </c>
      <c r="BI617">
        <v>2.4007699406930074</v>
      </c>
      <c r="BJ617">
        <v>0.55016983448331191</v>
      </c>
    </row>
    <row r="618" spans="1:62" x14ac:dyDescent="0.35">
      <c r="A618">
        <v>74</v>
      </c>
      <c r="B618">
        <v>1</v>
      </c>
      <c r="C618" t="s">
        <v>71</v>
      </c>
      <c r="D618" t="s">
        <v>27</v>
      </c>
      <c r="G618">
        <v>0.3</v>
      </c>
      <c r="H618">
        <v>0.3</v>
      </c>
      <c r="I618">
        <v>6919</v>
      </c>
      <c r="J618">
        <v>8144</v>
      </c>
      <c r="L618">
        <v>3216</v>
      </c>
      <c r="M618">
        <v>9.5389999999999997</v>
      </c>
      <c r="N618">
        <v>11.962999999999999</v>
      </c>
      <c r="O618">
        <v>2.4239999999999999</v>
      </c>
      <c r="Q618">
        <v>0.36699999999999999</v>
      </c>
      <c r="R618">
        <v>1</v>
      </c>
      <c r="S618">
        <v>0</v>
      </c>
      <c r="T618">
        <v>0</v>
      </c>
      <c r="V618">
        <v>0</v>
      </c>
      <c r="Y618" s="10">
        <v>44887</v>
      </c>
      <c r="Z618">
        <v>0.15480324074074073</v>
      </c>
      <c r="AB618">
        <v>1</v>
      </c>
      <c r="AD618">
        <v>11.055690162451418</v>
      </c>
      <c r="AE618">
        <v>13.16181196638238</v>
      </c>
      <c r="AF618">
        <v>2.1061218039309626</v>
      </c>
      <c r="AG618">
        <v>0.55281709782736954</v>
      </c>
    </row>
    <row r="619" spans="1:62" x14ac:dyDescent="0.35">
      <c r="A619">
        <v>75</v>
      </c>
      <c r="B619">
        <v>3</v>
      </c>
      <c r="D619" t="s">
        <v>87</v>
      </c>
      <c r="Y619" s="10">
        <v>44887</v>
      </c>
      <c r="Z619">
        <v>0.15900462962962963</v>
      </c>
      <c r="AB619">
        <v>1</v>
      </c>
    </row>
    <row r="620" spans="1:62" x14ac:dyDescent="0.35">
      <c r="A620">
        <v>76</v>
      </c>
      <c r="B620">
        <v>21</v>
      </c>
      <c r="C620" t="s">
        <v>89</v>
      </c>
      <c r="D620" t="s">
        <v>27</v>
      </c>
      <c r="G620">
        <v>0.5</v>
      </c>
      <c r="H620">
        <v>0.5</v>
      </c>
      <c r="I620">
        <v>4477</v>
      </c>
      <c r="J620">
        <v>8075</v>
      </c>
      <c r="L620">
        <v>3936</v>
      </c>
      <c r="M620">
        <v>3.85</v>
      </c>
      <c r="N620">
        <v>7.12</v>
      </c>
      <c r="O620">
        <v>3.27</v>
      </c>
      <c r="Q620">
        <v>0.29599999999999999</v>
      </c>
      <c r="R620">
        <v>1</v>
      </c>
      <c r="S620">
        <v>0</v>
      </c>
      <c r="T620">
        <v>0</v>
      </c>
      <c r="V620">
        <v>0</v>
      </c>
      <c r="Y620" s="10">
        <v>44887</v>
      </c>
      <c r="Z620">
        <v>0.17284722222222224</v>
      </c>
      <c r="AB620">
        <v>1</v>
      </c>
      <c r="AD620">
        <v>4.2935318741917881</v>
      </c>
      <c r="AE620">
        <v>7.8310300986167496</v>
      </c>
      <c r="AF620">
        <v>3.5374982244249615</v>
      </c>
      <c r="AG620">
        <v>0.40547204996305963</v>
      </c>
    </row>
    <row r="621" spans="1:62" x14ac:dyDescent="0.35">
      <c r="A621">
        <v>77</v>
      </c>
      <c r="B621">
        <v>21</v>
      </c>
      <c r="C621" t="s">
        <v>89</v>
      </c>
      <c r="D621" t="s">
        <v>27</v>
      </c>
      <c r="G621">
        <v>0.5</v>
      </c>
      <c r="H621">
        <v>0.5</v>
      </c>
      <c r="I621">
        <v>5396</v>
      </c>
      <c r="J621">
        <v>8038</v>
      </c>
      <c r="L621">
        <v>3967</v>
      </c>
      <c r="M621">
        <v>4.5549999999999997</v>
      </c>
      <c r="N621">
        <v>7.0880000000000001</v>
      </c>
      <c r="O621">
        <v>2.5329999999999999</v>
      </c>
      <c r="Q621">
        <v>0.29899999999999999</v>
      </c>
      <c r="R621">
        <v>1</v>
      </c>
      <c r="S621">
        <v>0</v>
      </c>
      <c r="T621">
        <v>0</v>
      </c>
      <c r="V621">
        <v>0</v>
      </c>
      <c r="Y621" s="10">
        <v>44887</v>
      </c>
      <c r="Z621">
        <v>0.18010416666666665</v>
      </c>
      <c r="AB621">
        <v>1</v>
      </c>
      <c r="AD621">
        <v>5.174101801789436</v>
      </c>
      <c r="AE621">
        <v>7.7956081855027044</v>
      </c>
      <c r="AF621">
        <v>2.6215063837132684</v>
      </c>
      <c r="AG621">
        <v>0.40864876597592881</v>
      </c>
      <c r="AK621">
        <v>1.2485065996208913</v>
      </c>
      <c r="AQ621">
        <v>0.5388913293106572</v>
      </c>
      <c r="AW621">
        <v>3.9751337893959415</v>
      </c>
      <c r="BC621">
        <v>5.0165531927876587E-2</v>
      </c>
      <c r="BG621">
        <v>5.1420026803808172</v>
      </c>
      <c r="BH621">
        <v>7.8166698635705147</v>
      </c>
      <c r="BI621">
        <v>2.6746671831896975</v>
      </c>
      <c r="BJ621">
        <v>0.40854629126583625</v>
      </c>
    </row>
    <row r="622" spans="1:62" x14ac:dyDescent="0.35">
      <c r="A622">
        <v>78</v>
      </c>
      <c r="B622">
        <v>21</v>
      </c>
      <c r="C622" t="s">
        <v>89</v>
      </c>
      <c r="D622" t="s">
        <v>27</v>
      </c>
      <c r="G622">
        <v>0.5</v>
      </c>
      <c r="H622">
        <v>0.5</v>
      </c>
      <c r="I622">
        <v>5329</v>
      </c>
      <c r="J622">
        <v>8082</v>
      </c>
      <c r="L622">
        <v>3965</v>
      </c>
      <c r="M622">
        <v>4.5030000000000001</v>
      </c>
      <c r="N622">
        <v>7.1260000000000003</v>
      </c>
      <c r="O622">
        <v>2.6219999999999999</v>
      </c>
      <c r="Q622">
        <v>0.29899999999999999</v>
      </c>
      <c r="R622">
        <v>1</v>
      </c>
      <c r="S622">
        <v>0</v>
      </c>
      <c r="T622">
        <v>0</v>
      </c>
      <c r="V622">
        <v>0</v>
      </c>
      <c r="Y622" s="10">
        <v>44887</v>
      </c>
      <c r="Z622">
        <v>0.1877199074074074</v>
      </c>
      <c r="AB622">
        <v>1</v>
      </c>
      <c r="AD622">
        <v>5.1099035589721984</v>
      </c>
      <c r="AE622">
        <v>7.8377315416383251</v>
      </c>
      <c r="AF622">
        <v>2.7278279826661267</v>
      </c>
      <c r="AG622">
        <v>0.40844381655574369</v>
      </c>
    </row>
    <row r="623" spans="1:62" x14ac:dyDescent="0.35">
      <c r="A623">
        <v>79</v>
      </c>
      <c r="B623">
        <v>22</v>
      </c>
      <c r="C623" t="s">
        <v>93</v>
      </c>
      <c r="D623" t="s">
        <v>27</v>
      </c>
      <c r="G623">
        <v>0.5</v>
      </c>
      <c r="H623">
        <v>0.5</v>
      </c>
      <c r="I623">
        <v>6664</v>
      </c>
      <c r="J623">
        <v>9088</v>
      </c>
      <c r="L623">
        <v>12971</v>
      </c>
      <c r="M623">
        <v>5.5270000000000001</v>
      </c>
      <c r="N623">
        <v>7.9779999999999998</v>
      </c>
      <c r="O623">
        <v>2.4510000000000001</v>
      </c>
      <c r="Q623">
        <v>1.2410000000000001</v>
      </c>
      <c r="R623">
        <v>1</v>
      </c>
      <c r="S623">
        <v>0</v>
      </c>
      <c r="T623">
        <v>0</v>
      </c>
      <c r="V623">
        <v>0</v>
      </c>
      <c r="Y623" s="10">
        <v>44887</v>
      </c>
      <c r="Z623">
        <v>0.20090277777777776</v>
      </c>
      <c r="AB623">
        <v>1</v>
      </c>
      <c r="AD623">
        <v>6.3890775016738965</v>
      </c>
      <c r="AE623">
        <v>8.8008246387391154</v>
      </c>
      <c r="AF623">
        <v>2.4117471370652188</v>
      </c>
      <c r="AG623">
        <v>1.3313310556492732</v>
      </c>
    </row>
    <row r="624" spans="1:62" x14ac:dyDescent="0.35">
      <c r="A624">
        <v>80</v>
      </c>
      <c r="B624">
        <v>22</v>
      </c>
      <c r="C624" t="s">
        <v>93</v>
      </c>
      <c r="D624" t="s">
        <v>27</v>
      </c>
      <c r="G624">
        <v>0.5</v>
      </c>
      <c r="H624">
        <v>0.5</v>
      </c>
      <c r="I624">
        <v>7142</v>
      </c>
      <c r="J624">
        <v>9108</v>
      </c>
      <c r="L624">
        <v>12811</v>
      </c>
      <c r="M624">
        <v>5.8940000000000001</v>
      </c>
      <c r="N624">
        <v>7.9950000000000001</v>
      </c>
      <c r="O624">
        <v>2.101</v>
      </c>
      <c r="Q624">
        <v>1.224</v>
      </c>
      <c r="R624">
        <v>1</v>
      </c>
      <c r="S624">
        <v>0</v>
      </c>
      <c r="T624">
        <v>0</v>
      </c>
      <c r="V624">
        <v>0</v>
      </c>
      <c r="Y624" s="10">
        <v>44887</v>
      </c>
      <c r="Z624">
        <v>0.20819444444444443</v>
      </c>
      <c r="AB624">
        <v>1</v>
      </c>
      <c r="AD624">
        <v>6.8470888459521078</v>
      </c>
      <c r="AE624">
        <v>8.8199716188007624</v>
      </c>
      <c r="AF624">
        <v>1.9728827728486547</v>
      </c>
      <c r="AG624">
        <v>1.3149351020344648</v>
      </c>
      <c r="AK624">
        <v>0.26553330119633023</v>
      </c>
      <c r="AQ624">
        <v>0.22768148261021395</v>
      </c>
      <c r="AW624">
        <v>9.6201552473853258E-2</v>
      </c>
      <c r="BC624">
        <v>2.4782954535399044</v>
      </c>
      <c r="BG624">
        <v>6.8561915818739552</v>
      </c>
      <c r="BH624">
        <v>8.8300237833331252</v>
      </c>
      <c r="BI624">
        <v>1.9738322014591709</v>
      </c>
      <c r="BJ624">
        <v>1.3314335303593658</v>
      </c>
    </row>
    <row r="625" spans="1:62" x14ac:dyDescent="0.35">
      <c r="A625">
        <v>81</v>
      </c>
      <c r="B625">
        <v>22</v>
      </c>
      <c r="C625" t="s">
        <v>93</v>
      </c>
      <c r="D625" t="s">
        <v>27</v>
      </c>
      <c r="G625">
        <v>0.5</v>
      </c>
      <c r="H625">
        <v>0.5</v>
      </c>
      <c r="I625">
        <v>7161</v>
      </c>
      <c r="J625">
        <v>9129</v>
      </c>
      <c r="L625">
        <v>13133</v>
      </c>
      <c r="M625">
        <v>5.9089999999999998</v>
      </c>
      <c r="N625">
        <v>8.0120000000000005</v>
      </c>
      <c r="O625">
        <v>2.1040000000000001</v>
      </c>
      <c r="Q625">
        <v>1.258</v>
      </c>
      <c r="R625">
        <v>1</v>
      </c>
      <c r="S625">
        <v>0</v>
      </c>
      <c r="T625">
        <v>0</v>
      </c>
      <c r="V625">
        <v>0</v>
      </c>
      <c r="Y625" s="10">
        <v>44887</v>
      </c>
      <c r="Z625">
        <v>0.21587962962962962</v>
      </c>
      <c r="AB625">
        <v>1</v>
      </c>
      <c r="AD625">
        <v>6.8652943177958026</v>
      </c>
      <c r="AE625">
        <v>8.8400759478654898</v>
      </c>
      <c r="AF625">
        <v>1.9747816300696872</v>
      </c>
      <c r="AG625">
        <v>1.3479319586842669</v>
      </c>
    </row>
    <row r="626" spans="1:62" x14ac:dyDescent="0.35">
      <c r="A626">
        <v>82</v>
      </c>
      <c r="B626">
        <v>23</v>
      </c>
      <c r="C626" t="s">
        <v>90</v>
      </c>
      <c r="D626" t="s">
        <v>27</v>
      </c>
      <c r="G626">
        <v>0.5</v>
      </c>
      <c r="H626">
        <v>0.5</v>
      </c>
      <c r="I626">
        <v>5367</v>
      </c>
      <c r="J626">
        <v>7934</v>
      </c>
      <c r="L626">
        <v>3758</v>
      </c>
      <c r="M626">
        <v>4.5330000000000004</v>
      </c>
      <c r="N626">
        <v>7</v>
      </c>
      <c r="O626">
        <v>2.4670000000000001</v>
      </c>
      <c r="Q626">
        <v>0.27700000000000002</v>
      </c>
      <c r="R626">
        <v>1</v>
      </c>
      <c r="S626">
        <v>0</v>
      </c>
      <c r="T626">
        <v>0</v>
      </c>
      <c r="V626">
        <v>0</v>
      </c>
      <c r="Y626" s="10">
        <v>44887</v>
      </c>
      <c r="Z626">
        <v>0.22893518518518519</v>
      </c>
      <c r="AB626">
        <v>1</v>
      </c>
      <c r="AD626">
        <v>5.1463145026595871</v>
      </c>
      <c r="AE626">
        <v>7.6960438891821452</v>
      </c>
      <c r="AF626">
        <v>2.5497293865225581</v>
      </c>
      <c r="AG626">
        <v>0.38723155156658529</v>
      </c>
    </row>
    <row r="627" spans="1:62" x14ac:dyDescent="0.35">
      <c r="A627">
        <v>83</v>
      </c>
      <c r="B627">
        <v>23</v>
      </c>
      <c r="C627" t="s">
        <v>90</v>
      </c>
      <c r="D627" t="s">
        <v>27</v>
      </c>
      <c r="G627">
        <v>0.5</v>
      </c>
      <c r="H627">
        <v>0.5</v>
      </c>
      <c r="I627">
        <v>4966</v>
      </c>
      <c r="J627">
        <v>7916</v>
      </c>
      <c r="L627">
        <v>3744</v>
      </c>
      <c r="M627">
        <v>4.2249999999999996</v>
      </c>
      <c r="N627">
        <v>6.9850000000000003</v>
      </c>
      <c r="O627">
        <v>2.76</v>
      </c>
      <c r="Q627">
        <v>0.27600000000000002</v>
      </c>
      <c r="R627">
        <v>1</v>
      </c>
      <c r="S627">
        <v>0</v>
      </c>
      <c r="T627">
        <v>0</v>
      </c>
      <c r="V627">
        <v>0</v>
      </c>
      <c r="Y627" s="10">
        <v>44887</v>
      </c>
      <c r="Z627">
        <v>0.2361226851851852</v>
      </c>
      <c r="AB627">
        <v>1</v>
      </c>
      <c r="AD627">
        <v>4.7620832284847694</v>
      </c>
      <c r="AE627">
        <v>7.6788116071266641</v>
      </c>
      <c r="AF627">
        <v>2.9167283786418947</v>
      </c>
      <c r="AG627">
        <v>0.38579690562528957</v>
      </c>
      <c r="AK627">
        <v>0.95018381152635734</v>
      </c>
      <c r="AQ627">
        <v>0.18718619456232596</v>
      </c>
      <c r="AW627">
        <v>1.0461687373893249</v>
      </c>
      <c r="BC627">
        <v>0.85360622727961255</v>
      </c>
      <c r="BG627">
        <v>4.7395659343623056</v>
      </c>
      <c r="BH627">
        <v>7.6716314896035467</v>
      </c>
      <c r="BI627">
        <v>2.932065555241242</v>
      </c>
      <c r="BJ627">
        <v>0.38415731026380873</v>
      </c>
    </row>
    <row r="628" spans="1:62" x14ac:dyDescent="0.35">
      <c r="A628">
        <v>84</v>
      </c>
      <c r="B628">
        <v>23</v>
      </c>
      <c r="C628" t="s">
        <v>90</v>
      </c>
      <c r="D628" t="s">
        <v>27</v>
      </c>
      <c r="G628">
        <v>0.5</v>
      </c>
      <c r="H628">
        <v>0.5</v>
      </c>
      <c r="I628">
        <v>4919</v>
      </c>
      <c r="J628">
        <v>7901</v>
      </c>
      <c r="L628">
        <v>3712</v>
      </c>
      <c r="M628">
        <v>4.1879999999999997</v>
      </c>
      <c r="N628">
        <v>6.9720000000000004</v>
      </c>
      <c r="O628">
        <v>2.7839999999999998</v>
      </c>
      <c r="Q628">
        <v>0.27200000000000002</v>
      </c>
      <c r="R628">
        <v>1</v>
      </c>
      <c r="S628">
        <v>0</v>
      </c>
      <c r="T628">
        <v>0</v>
      </c>
      <c r="V628">
        <v>0</v>
      </c>
      <c r="Y628" s="10">
        <v>44887</v>
      </c>
      <c r="Z628">
        <v>0.24370370370370367</v>
      </c>
      <c r="AB628">
        <v>1</v>
      </c>
      <c r="AD628">
        <v>4.7170486402398408</v>
      </c>
      <c r="AE628">
        <v>7.6644513720804301</v>
      </c>
      <c r="AF628">
        <v>2.9474027318405893</v>
      </c>
      <c r="AG628">
        <v>0.38251771490232783</v>
      </c>
    </row>
    <row r="629" spans="1:62" x14ac:dyDescent="0.35">
      <c r="A629">
        <v>85</v>
      </c>
      <c r="B629">
        <v>24</v>
      </c>
      <c r="C629" t="s">
        <v>91</v>
      </c>
      <c r="D629" t="s">
        <v>27</v>
      </c>
      <c r="G629">
        <v>0.5</v>
      </c>
      <c r="H629">
        <v>0.5</v>
      </c>
      <c r="I629">
        <v>6887</v>
      </c>
      <c r="J629">
        <v>9412</v>
      </c>
      <c r="L629">
        <v>13241</v>
      </c>
      <c r="M629">
        <v>5.6989999999999998</v>
      </c>
      <c r="N629">
        <v>8.2520000000000007</v>
      </c>
      <c r="O629">
        <v>2.5539999999999998</v>
      </c>
      <c r="Q629">
        <v>1.2689999999999999</v>
      </c>
      <c r="R629">
        <v>1</v>
      </c>
      <c r="S629">
        <v>0</v>
      </c>
      <c r="T629">
        <v>0</v>
      </c>
      <c r="V629">
        <v>0</v>
      </c>
      <c r="Y629" s="10">
        <v>44887</v>
      </c>
      <c r="Z629">
        <v>0.25693287037037038</v>
      </c>
      <c r="AB629">
        <v>1</v>
      </c>
      <c r="AD629">
        <v>6.6027522501551541</v>
      </c>
      <c r="AE629">
        <v>9.1110057157377806</v>
      </c>
      <c r="AF629">
        <v>2.5082534655826265</v>
      </c>
      <c r="AG629">
        <v>1.3589992273742626</v>
      </c>
    </row>
    <row r="630" spans="1:62" x14ac:dyDescent="0.35">
      <c r="A630">
        <v>86</v>
      </c>
      <c r="B630">
        <v>24</v>
      </c>
      <c r="C630" t="s">
        <v>91</v>
      </c>
      <c r="D630" t="s">
        <v>27</v>
      </c>
      <c r="G630">
        <v>0.5</v>
      </c>
      <c r="H630">
        <v>0.5</v>
      </c>
      <c r="I630">
        <v>7541</v>
      </c>
      <c r="J630">
        <v>9488</v>
      </c>
      <c r="L630">
        <v>13112</v>
      </c>
      <c r="M630">
        <v>6.2</v>
      </c>
      <c r="N630">
        <v>8.3170000000000002</v>
      </c>
      <c r="O630">
        <v>2.117</v>
      </c>
      <c r="Q630">
        <v>1.2549999999999999</v>
      </c>
      <c r="R630">
        <v>1</v>
      </c>
      <c r="S630">
        <v>0</v>
      </c>
      <c r="T630">
        <v>0</v>
      </c>
      <c r="V630">
        <v>0</v>
      </c>
      <c r="Y630" s="10">
        <v>44887</v>
      </c>
      <c r="Z630">
        <v>0.2641087962962963</v>
      </c>
      <c r="AB630">
        <v>1</v>
      </c>
      <c r="AD630">
        <v>7.2294037546696943</v>
      </c>
      <c r="AE630">
        <v>9.1837642399720334</v>
      </c>
      <c r="AF630">
        <v>1.9543604853023391</v>
      </c>
      <c r="AG630">
        <v>1.3457799897723233</v>
      </c>
      <c r="AK630">
        <v>0.90534952065381424</v>
      </c>
      <c r="AQ630">
        <v>0.14583467808333125</v>
      </c>
      <c r="AW630">
        <v>3.9404960789857189</v>
      </c>
      <c r="BC630">
        <v>3.0075072610810931</v>
      </c>
      <c r="BG630">
        <v>7.1968255418967679</v>
      </c>
      <c r="BH630">
        <v>9.1904656829936098</v>
      </c>
      <c r="BI630">
        <v>1.9936401410968423</v>
      </c>
      <c r="BJ630">
        <v>1.3663261691458799</v>
      </c>
    </row>
    <row r="631" spans="1:62" x14ac:dyDescent="0.35">
      <c r="A631">
        <v>87</v>
      </c>
      <c r="B631">
        <v>24</v>
      </c>
      <c r="C631" t="s">
        <v>91</v>
      </c>
      <c r="D631" t="s">
        <v>27</v>
      </c>
      <c r="G631">
        <v>0.5</v>
      </c>
      <c r="H631">
        <v>0.5</v>
      </c>
      <c r="I631">
        <v>7473</v>
      </c>
      <c r="J631">
        <v>9502</v>
      </c>
      <c r="L631">
        <v>13513</v>
      </c>
      <c r="M631">
        <v>6.1479999999999997</v>
      </c>
      <c r="N631">
        <v>8.3279999999999994</v>
      </c>
      <c r="O631">
        <v>2.1800000000000002</v>
      </c>
      <c r="Q631">
        <v>1.2969999999999999</v>
      </c>
      <c r="R631">
        <v>1</v>
      </c>
      <c r="S631">
        <v>0</v>
      </c>
      <c r="T631">
        <v>0</v>
      </c>
      <c r="V631">
        <v>0</v>
      </c>
      <c r="Y631" s="10">
        <v>44887</v>
      </c>
      <c r="Z631">
        <v>0.27182870370370371</v>
      </c>
      <c r="AB631">
        <v>1</v>
      </c>
      <c r="AD631">
        <v>7.1642473291238407</v>
      </c>
      <c r="AE631">
        <v>9.1971671260151862</v>
      </c>
      <c r="AF631">
        <v>2.0329197968913455</v>
      </c>
      <c r="AG631">
        <v>1.3868723485194367</v>
      </c>
    </row>
    <row r="632" spans="1:62" x14ac:dyDescent="0.35">
      <c r="A632">
        <v>88</v>
      </c>
      <c r="B632">
        <v>25</v>
      </c>
      <c r="C632" t="s">
        <v>94</v>
      </c>
      <c r="D632" t="s">
        <v>27</v>
      </c>
      <c r="G632">
        <v>0.5</v>
      </c>
      <c r="H632">
        <v>0.5</v>
      </c>
      <c r="I632">
        <v>5467</v>
      </c>
      <c r="J632">
        <v>7783</v>
      </c>
      <c r="L632">
        <v>3324</v>
      </c>
      <c r="M632">
        <v>4.609</v>
      </c>
      <c r="N632">
        <v>6.8719999999999999</v>
      </c>
      <c r="O632">
        <v>2.2629999999999999</v>
      </c>
      <c r="Q632">
        <v>0.23200000000000001</v>
      </c>
      <c r="R632">
        <v>1</v>
      </c>
      <c r="S632">
        <v>0</v>
      </c>
      <c r="T632">
        <v>0</v>
      </c>
      <c r="V632">
        <v>0</v>
      </c>
      <c r="Y632" s="10">
        <v>44887</v>
      </c>
      <c r="Z632">
        <v>0.28496527777777775</v>
      </c>
      <c r="AB632">
        <v>1</v>
      </c>
      <c r="AD632">
        <v>5.2421327755211378</v>
      </c>
      <c r="AE632">
        <v>7.5514841897167191</v>
      </c>
      <c r="AF632">
        <v>2.3093514141955813</v>
      </c>
      <c r="AG632">
        <v>0.3427575273864174</v>
      </c>
    </row>
    <row r="633" spans="1:62" x14ac:dyDescent="0.35">
      <c r="A633">
        <v>89</v>
      </c>
      <c r="B633">
        <v>25</v>
      </c>
      <c r="C633" t="s">
        <v>94</v>
      </c>
      <c r="D633" t="s">
        <v>27</v>
      </c>
      <c r="G633">
        <v>0.5</v>
      </c>
      <c r="H633">
        <v>0.5</v>
      </c>
      <c r="I633">
        <v>4936</v>
      </c>
      <c r="J633">
        <v>7861</v>
      </c>
      <c r="L633">
        <v>3242</v>
      </c>
      <c r="M633">
        <v>4.202</v>
      </c>
      <c r="N633">
        <v>6.9379999999999997</v>
      </c>
      <c r="O633">
        <v>2.7360000000000002</v>
      </c>
      <c r="Q633">
        <v>0.223</v>
      </c>
      <c r="R633">
        <v>1</v>
      </c>
      <c r="S633">
        <v>0</v>
      </c>
      <c r="T633">
        <v>0</v>
      </c>
      <c r="V633">
        <v>0</v>
      </c>
      <c r="Y633" s="10">
        <v>44887</v>
      </c>
      <c r="Z633">
        <v>0.29208333333333331</v>
      </c>
      <c r="AB633">
        <v>1</v>
      </c>
      <c r="AD633">
        <v>4.7333377466263045</v>
      </c>
      <c r="AE633">
        <v>7.6261574119571378</v>
      </c>
      <c r="AF633">
        <v>2.8928196653308333</v>
      </c>
      <c r="AG633">
        <v>0.33435460115882809</v>
      </c>
      <c r="AK633">
        <v>2.2725358657379333</v>
      </c>
      <c r="AQ633">
        <v>1.4923652595659798</v>
      </c>
      <c r="AW633">
        <v>0.22872000990821548</v>
      </c>
      <c r="BC633">
        <v>0.30695550657770065</v>
      </c>
      <c r="BG633">
        <v>4.6801586051881436</v>
      </c>
      <c r="BH633">
        <v>7.5696738207752823</v>
      </c>
      <c r="BI633">
        <v>2.8895152155871382</v>
      </c>
      <c r="BJ633">
        <v>0.33384222760836535</v>
      </c>
    </row>
    <row r="634" spans="1:62" x14ac:dyDescent="0.35">
      <c r="A634">
        <v>90</v>
      </c>
      <c r="B634">
        <v>25</v>
      </c>
      <c r="C634" t="s">
        <v>94</v>
      </c>
      <c r="D634" t="s">
        <v>27</v>
      </c>
      <c r="G634">
        <v>0.5</v>
      </c>
      <c r="H634">
        <v>0.5</v>
      </c>
      <c r="I634">
        <v>4825</v>
      </c>
      <c r="J634">
        <v>7743</v>
      </c>
      <c r="L634">
        <v>3232</v>
      </c>
      <c r="M634">
        <v>4.117</v>
      </c>
      <c r="N634">
        <v>6.8380000000000001</v>
      </c>
      <c r="O634">
        <v>2.722</v>
      </c>
      <c r="Q634">
        <v>0.222</v>
      </c>
      <c r="R634">
        <v>1</v>
      </c>
      <c r="S634">
        <v>0</v>
      </c>
      <c r="T634">
        <v>0</v>
      </c>
      <c r="V634">
        <v>0</v>
      </c>
      <c r="Y634" s="10">
        <v>44887</v>
      </c>
      <c r="Z634">
        <v>0.29956018518518518</v>
      </c>
      <c r="AB634">
        <v>1</v>
      </c>
      <c r="AD634">
        <v>4.6269794637499837</v>
      </c>
      <c r="AE634">
        <v>7.5131902295934267</v>
      </c>
      <c r="AF634">
        <v>2.886210765843443</v>
      </c>
      <c r="AG634">
        <v>0.33332985405790255</v>
      </c>
    </row>
    <row r="635" spans="1:62" x14ac:dyDescent="0.35">
      <c r="A635">
        <v>91</v>
      </c>
      <c r="B635">
        <v>26</v>
      </c>
      <c r="C635" t="s">
        <v>92</v>
      </c>
      <c r="D635" t="s">
        <v>27</v>
      </c>
      <c r="G635">
        <v>0.5</v>
      </c>
      <c r="H635">
        <v>0.5</v>
      </c>
      <c r="I635">
        <v>3957</v>
      </c>
      <c r="J635">
        <v>7227</v>
      </c>
      <c r="L635">
        <v>4084</v>
      </c>
      <c r="M635">
        <v>3.45</v>
      </c>
      <c r="N635">
        <v>6.4009999999999998</v>
      </c>
      <c r="O635">
        <v>2.9510000000000001</v>
      </c>
      <c r="Q635">
        <v>0.311</v>
      </c>
      <c r="R635">
        <v>1</v>
      </c>
      <c r="S635">
        <v>0</v>
      </c>
      <c r="T635">
        <v>0</v>
      </c>
      <c r="V635">
        <v>0</v>
      </c>
      <c r="Y635" s="10">
        <v>44887</v>
      </c>
      <c r="Z635">
        <v>0.31251157407407409</v>
      </c>
      <c r="AB635">
        <v>1</v>
      </c>
      <c r="AD635">
        <v>3.7952768553117253</v>
      </c>
      <c r="AE635">
        <v>7.0191981440029618</v>
      </c>
      <c r="AF635">
        <v>3.2239212886912365</v>
      </c>
      <c r="AG635">
        <v>0.42063830705675742</v>
      </c>
    </row>
    <row r="636" spans="1:62" x14ac:dyDescent="0.35">
      <c r="A636">
        <v>92</v>
      </c>
      <c r="B636">
        <v>26</v>
      </c>
      <c r="C636" t="s">
        <v>92</v>
      </c>
      <c r="D636" t="s">
        <v>27</v>
      </c>
      <c r="G636">
        <v>0.5</v>
      </c>
      <c r="H636">
        <v>0.5</v>
      </c>
      <c r="I636">
        <v>3704</v>
      </c>
      <c r="J636">
        <v>7276</v>
      </c>
      <c r="L636">
        <v>4100</v>
      </c>
      <c r="M636">
        <v>3.2559999999999998</v>
      </c>
      <c r="N636">
        <v>6.4429999999999996</v>
      </c>
      <c r="O636">
        <v>3.1859999999999999</v>
      </c>
      <c r="Q636">
        <v>0.313</v>
      </c>
      <c r="R636">
        <v>1</v>
      </c>
      <c r="S636">
        <v>0</v>
      </c>
      <c r="T636">
        <v>0</v>
      </c>
      <c r="V636">
        <v>0</v>
      </c>
      <c r="Y636" s="10">
        <v>44887</v>
      </c>
      <c r="Z636">
        <v>0.31959490740740742</v>
      </c>
      <c r="AB636">
        <v>1</v>
      </c>
      <c r="AD636">
        <v>3.5528566249720024</v>
      </c>
      <c r="AE636">
        <v>7.0661082451539938</v>
      </c>
      <c r="AF636">
        <v>3.5132516201819914</v>
      </c>
      <c r="AG636">
        <v>0.42227790241823832</v>
      </c>
      <c r="AK636">
        <v>0.85931153835987106</v>
      </c>
      <c r="AQ636">
        <v>0.62517740446463099</v>
      </c>
      <c r="AW636">
        <v>2.1490798233435493</v>
      </c>
      <c r="BC636">
        <v>1.2060395152202228</v>
      </c>
      <c r="BG636">
        <v>3.5681875486298509</v>
      </c>
      <c r="BH636">
        <v>7.0440892180831014</v>
      </c>
      <c r="BI636">
        <v>3.4759016694532505</v>
      </c>
      <c r="BJ636">
        <v>0.42483977017055213</v>
      </c>
    </row>
    <row r="637" spans="1:62" x14ac:dyDescent="0.35">
      <c r="A637">
        <v>93</v>
      </c>
      <c r="B637">
        <v>26</v>
      </c>
      <c r="C637" t="s">
        <v>92</v>
      </c>
      <c r="D637" t="s">
        <v>27</v>
      </c>
      <c r="G637">
        <v>0.5</v>
      </c>
      <c r="H637">
        <v>0.5</v>
      </c>
      <c r="I637">
        <v>3736</v>
      </c>
      <c r="J637">
        <v>7230</v>
      </c>
      <c r="L637">
        <v>4150</v>
      </c>
      <c r="M637">
        <v>3.2810000000000001</v>
      </c>
      <c r="N637">
        <v>6.4039999999999999</v>
      </c>
      <c r="O637">
        <v>3.1230000000000002</v>
      </c>
      <c r="Q637">
        <v>0.318</v>
      </c>
      <c r="R637">
        <v>1</v>
      </c>
      <c r="S637">
        <v>0</v>
      </c>
      <c r="T637">
        <v>0</v>
      </c>
      <c r="V637">
        <v>0</v>
      </c>
      <c r="Y637" s="10">
        <v>44887</v>
      </c>
      <c r="Z637">
        <v>0.32717592592592593</v>
      </c>
      <c r="AB637">
        <v>1</v>
      </c>
      <c r="AD637">
        <v>3.5835184722876989</v>
      </c>
      <c r="AE637">
        <v>7.022070191012209</v>
      </c>
      <c r="AF637">
        <v>3.43855171872451</v>
      </c>
      <c r="AG637">
        <v>0.42740163792286595</v>
      </c>
    </row>
    <row r="638" spans="1:62" x14ac:dyDescent="0.35">
      <c r="A638">
        <v>94</v>
      </c>
      <c r="B638">
        <v>27</v>
      </c>
      <c r="C638" t="s">
        <v>216</v>
      </c>
      <c r="D638" t="s">
        <v>27</v>
      </c>
      <c r="G638">
        <v>0.5</v>
      </c>
      <c r="H638">
        <v>0.5</v>
      </c>
      <c r="I638">
        <v>6405</v>
      </c>
      <c r="J638">
        <v>7148</v>
      </c>
      <c r="L638">
        <v>1087</v>
      </c>
      <c r="M638">
        <v>5.3289999999999997</v>
      </c>
      <c r="N638">
        <v>6.3339999999999996</v>
      </c>
      <c r="O638">
        <v>1.0049999999999999</v>
      </c>
      <c r="Q638">
        <v>0</v>
      </c>
      <c r="R638">
        <v>1</v>
      </c>
      <c r="S638">
        <v>0</v>
      </c>
      <c r="T638">
        <v>0</v>
      </c>
      <c r="V638">
        <v>0</v>
      </c>
      <c r="Y638" s="10">
        <v>44887</v>
      </c>
      <c r="Z638">
        <v>0.34023148148148147</v>
      </c>
      <c r="AB638">
        <v>1</v>
      </c>
      <c r="AD638">
        <v>6.1409081749624805</v>
      </c>
      <c r="AE638">
        <v>6.9435675727594601</v>
      </c>
      <c r="AF638">
        <v>0.80265939779697959</v>
      </c>
      <c r="AG638">
        <v>0.11352160090937702</v>
      </c>
    </row>
    <row r="639" spans="1:62" x14ac:dyDescent="0.35">
      <c r="A639">
        <v>95</v>
      </c>
      <c r="B639">
        <v>27</v>
      </c>
      <c r="C639" t="s">
        <v>216</v>
      </c>
      <c r="D639" t="s">
        <v>27</v>
      </c>
      <c r="G639">
        <v>0.5</v>
      </c>
      <c r="H639">
        <v>0.5</v>
      </c>
      <c r="I639">
        <v>6948</v>
      </c>
      <c r="J639">
        <v>8332</v>
      </c>
      <c r="L639">
        <v>1094</v>
      </c>
      <c r="M639">
        <v>5.7460000000000004</v>
      </c>
      <c r="N639">
        <v>7.3369999999999997</v>
      </c>
      <c r="O639">
        <v>1.5920000000000001</v>
      </c>
      <c r="Q639">
        <v>0</v>
      </c>
      <c r="R639">
        <v>1</v>
      </c>
      <c r="S639">
        <v>0</v>
      </c>
      <c r="T639">
        <v>0</v>
      </c>
      <c r="V639">
        <v>0</v>
      </c>
      <c r="X639" t="s">
        <v>134</v>
      </c>
      <c r="Y639" s="10">
        <v>44887</v>
      </c>
      <c r="Z639">
        <v>0.35140046296296296</v>
      </c>
      <c r="AB639">
        <v>1</v>
      </c>
      <c r="AD639">
        <v>6.6612013966007009</v>
      </c>
      <c r="AE639">
        <v>8.0770687924088982</v>
      </c>
      <c r="AF639">
        <v>1.4158673958081973</v>
      </c>
      <c r="AG639">
        <v>0.11423892388002488</v>
      </c>
      <c r="AK639">
        <v>1.1865294708798568</v>
      </c>
      <c r="AQ639">
        <v>15.202314212678051</v>
      </c>
      <c r="AW639">
        <v>120.12453125536314</v>
      </c>
      <c r="BC639">
        <v>0.17956526742825638</v>
      </c>
      <c r="BG639">
        <v>6.6219159047274649</v>
      </c>
      <c r="BH639">
        <v>7.5064887865718504</v>
      </c>
      <c r="BI639">
        <v>0.88457288184438498</v>
      </c>
      <c r="BJ639">
        <v>0.11413644916993232</v>
      </c>
    </row>
    <row r="640" spans="1:62" x14ac:dyDescent="0.35">
      <c r="A640">
        <v>96</v>
      </c>
      <c r="B640">
        <v>27</v>
      </c>
      <c r="C640" t="s">
        <v>216</v>
      </c>
      <c r="D640" t="s">
        <v>27</v>
      </c>
      <c r="G640">
        <v>0.5</v>
      </c>
      <c r="H640">
        <v>0.5</v>
      </c>
      <c r="I640">
        <v>6866</v>
      </c>
      <c r="J640">
        <v>7140</v>
      </c>
      <c r="L640">
        <v>1092</v>
      </c>
      <c r="M640">
        <v>5.6820000000000004</v>
      </c>
      <c r="N640">
        <v>6.327</v>
      </c>
      <c r="O640">
        <v>0.64500000000000002</v>
      </c>
      <c r="Q640">
        <v>0</v>
      </c>
      <c r="R640">
        <v>1</v>
      </c>
      <c r="S640">
        <v>0</v>
      </c>
      <c r="T640">
        <v>0</v>
      </c>
      <c r="V640">
        <v>0</v>
      </c>
      <c r="Y640" s="10">
        <v>44887</v>
      </c>
      <c r="Z640">
        <v>0.35917824074074073</v>
      </c>
      <c r="AB640">
        <v>1</v>
      </c>
      <c r="AD640">
        <v>6.582630412854229</v>
      </c>
      <c r="AE640">
        <v>6.9359087807348017</v>
      </c>
      <c r="AF640">
        <v>0.35327836788057265</v>
      </c>
      <c r="AG640">
        <v>0.11403397445983977</v>
      </c>
    </row>
    <row r="641" spans="1:62" x14ac:dyDescent="0.35">
      <c r="A641">
        <v>97</v>
      </c>
      <c r="B641">
        <v>28</v>
      </c>
      <c r="C641" t="s">
        <v>114</v>
      </c>
      <c r="D641" t="s">
        <v>27</v>
      </c>
      <c r="G641">
        <v>0.5</v>
      </c>
      <c r="H641">
        <v>0.5</v>
      </c>
      <c r="I641">
        <v>6026</v>
      </c>
      <c r="J641">
        <v>8615</v>
      </c>
      <c r="L641">
        <v>18959</v>
      </c>
      <c r="M641">
        <v>5.0380000000000003</v>
      </c>
      <c r="N641">
        <v>7.577</v>
      </c>
      <c r="O641">
        <v>2.54</v>
      </c>
      <c r="Q641">
        <v>1.867</v>
      </c>
      <c r="R641">
        <v>1</v>
      </c>
      <c r="S641">
        <v>0</v>
      </c>
      <c r="T641">
        <v>0</v>
      </c>
      <c r="V641">
        <v>0</v>
      </c>
      <c r="Y641" s="10">
        <v>44887</v>
      </c>
      <c r="Z641">
        <v>0.37244212962962964</v>
      </c>
      <c r="AB641">
        <v>1</v>
      </c>
      <c r="AD641">
        <v>5.7777569208172048</v>
      </c>
      <c r="AE641">
        <v>8.3479985602811908</v>
      </c>
      <c r="AF641">
        <v>2.570241639463986</v>
      </c>
      <c r="AG641">
        <v>1.9449496196834788</v>
      </c>
    </row>
    <row r="642" spans="1:62" x14ac:dyDescent="0.35">
      <c r="A642">
        <v>98</v>
      </c>
      <c r="B642">
        <v>28</v>
      </c>
      <c r="C642" t="s">
        <v>114</v>
      </c>
      <c r="D642" t="s">
        <v>27</v>
      </c>
      <c r="G642">
        <v>0.5</v>
      </c>
      <c r="H642">
        <v>0.5</v>
      </c>
      <c r="I642">
        <v>5764</v>
      </c>
      <c r="J642">
        <v>8556</v>
      </c>
      <c r="L642">
        <v>18631</v>
      </c>
      <c r="M642">
        <v>4.8369999999999997</v>
      </c>
      <c r="N642">
        <v>7.5270000000000001</v>
      </c>
      <c r="O642">
        <v>2.6909999999999998</v>
      </c>
      <c r="Q642">
        <v>1.833</v>
      </c>
      <c r="R642">
        <v>1</v>
      </c>
      <c r="S642">
        <v>0</v>
      </c>
      <c r="T642">
        <v>0</v>
      </c>
      <c r="V642">
        <v>0</v>
      </c>
      <c r="Y642" s="10">
        <v>44887</v>
      </c>
      <c r="Z642">
        <v>0.37957175925925929</v>
      </c>
      <c r="AB642">
        <v>1</v>
      </c>
      <c r="AD642">
        <v>5.5267130459199425</v>
      </c>
      <c r="AE642">
        <v>8.2915149690993335</v>
      </c>
      <c r="AF642">
        <v>2.764801923179391</v>
      </c>
      <c r="AG642">
        <v>1.9113379147731215</v>
      </c>
      <c r="AK642">
        <v>0.96619835114461838</v>
      </c>
      <c r="AQ642">
        <v>0.44928745716189211</v>
      </c>
      <c r="AW642">
        <v>0.59208366331058893</v>
      </c>
      <c r="BC642">
        <v>0.93917752201558879</v>
      </c>
      <c r="BG642">
        <v>5.5535421623211771</v>
      </c>
      <c r="BH642">
        <v>8.3101832746594386</v>
      </c>
      <c r="BI642">
        <v>2.7566411123382619</v>
      </c>
      <c r="BJ642">
        <v>1.9203556892612661</v>
      </c>
    </row>
    <row r="643" spans="1:62" x14ac:dyDescent="0.35">
      <c r="A643">
        <v>99</v>
      </c>
      <c r="B643">
        <v>28</v>
      </c>
      <c r="C643" t="s">
        <v>114</v>
      </c>
      <c r="D643" t="s">
        <v>27</v>
      </c>
      <c r="G643">
        <v>0.5</v>
      </c>
      <c r="H643">
        <v>0.5</v>
      </c>
      <c r="I643">
        <v>5820</v>
      </c>
      <c r="J643">
        <v>8595</v>
      </c>
      <c r="L643">
        <v>18807</v>
      </c>
      <c r="M643">
        <v>4.88</v>
      </c>
      <c r="N643">
        <v>7.56</v>
      </c>
      <c r="O643">
        <v>2.68</v>
      </c>
      <c r="Q643">
        <v>1.851</v>
      </c>
      <c r="R643">
        <v>1</v>
      </c>
      <c r="S643">
        <v>0</v>
      </c>
      <c r="T643">
        <v>0</v>
      </c>
      <c r="V643">
        <v>0</v>
      </c>
      <c r="Y643" s="10">
        <v>44887</v>
      </c>
      <c r="Z643">
        <v>0.38721064814814815</v>
      </c>
      <c r="AB643">
        <v>1</v>
      </c>
      <c r="AD643">
        <v>5.5803712787224109</v>
      </c>
      <c r="AE643">
        <v>8.3288515802195437</v>
      </c>
      <c r="AF643">
        <v>2.7484803014971328</v>
      </c>
      <c r="AG643">
        <v>1.9293734637494109</v>
      </c>
    </row>
    <row r="644" spans="1:62" x14ac:dyDescent="0.35">
      <c r="A644">
        <v>100</v>
      </c>
      <c r="B644">
        <v>29</v>
      </c>
      <c r="C644" t="s">
        <v>116</v>
      </c>
      <c r="D644" t="s">
        <v>27</v>
      </c>
      <c r="G644">
        <v>0.5</v>
      </c>
      <c r="H644">
        <v>0.5</v>
      </c>
      <c r="I644">
        <v>7294</v>
      </c>
      <c r="J644">
        <v>9291</v>
      </c>
      <c r="L644">
        <v>16630</v>
      </c>
      <c r="M644">
        <v>6.0110000000000001</v>
      </c>
      <c r="N644">
        <v>8.15</v>
      </c>
      <c r="O644">
        <v>2.1389999999999998</v>
      </c>
      <c r="Q644">
        <v>1.623</v>
      </c>
      <c r="R644">
        <v>1</v>
      </c>
      <c r="S644">
        <v>0</v>
      </c>
      <c r="T644">
        <v>0</v>
      </c>
      <c r="V644">
        <v>0</v>
      </c>
      <c r="Y644" s="10">
        <v>44887</v>
      </c>
      <c r="Z644">
        <v>0.40068287037037037</v>
      </c>
      <c r="AB644">
        <v>1</v>
      </c>
      <c r="AD644">
        <v>6.9927326207016653</v>
      </c>
      <c r="AE644">
        <v>8.9951664863648215</v>
      </c>
      <c r="AF644">
        <v>2.0024338656631562</v>
      </c>
      <c r="AG644">
        <v>1.7062860198779235</v>
      </c>
    </row>
    <row r="645" spans="1:62" x14ac:dyDescent="0.35">
      <c r="A645">
        <v>101</v>
      </c>
      <c r="B645">
        <v>29</v>
      </c>
      <c r="C645" t="s">
        <v>116</v>
      </c>
      <c r="D645" t="s">
        <v>27</v>
      </c>
      <c r="G645">
        <v>0.5</v>
      </c>
      <c r="H645">
        <v>0.5</v>
      </c>
      <c r="I645">
        <v>7757</v>
      </c>
      <c r="J645">
        <v>9295</v>
      </c>
      <c r="L645">
        <v>16328</v>
      </c>
      <c r="M645">
        <v>6.3659999999999997</v>
      </c>
      <c r="N645">
        <v>8.1530000000000005</v>
      </c>
      <c r="O645">
        <v>1.7869999999999999</v>
      </c>
      <c r="Q645">
        <v>1.5920000000000001</v>
      </c>
      <c r="R645">
        <v>1</v>
      </c>
      <c r="S645">
        <v>0</v>
      </c>
      <c r="T645">
        <v>0</v>
      </c>
      <c r="V645">
        <v>0</v>
      </c>
      <c r="Y645" s="10">
        <v>44887</v>
      </c>
      <c r="Z645">
        <v>0.40795138888888888</v>
      </c>
      <c r="AB645">
        <v>1</v>
      </c>
      <c r="AD645">
        <v>7.4363712240506432</v>
      </c>
      <c r="AE645">
        <v>8.9989958823771516</v>
      </c>
      <c r="AF645">
        <v>1.5626246583265084</v>
      </c>
      <c r="AG645">
        <v>1.6753386574299727</v>
      </c>
      <c r="AK645">
        <v>0.19346322931101681</v>
      </c>
      <c r="AQ645">
        <v>2.1279059864705636E-2</v>
      </c>
      <c r="AW645">
        <v>0.79408571261723049</v>
      </c>
      <c r="BC645">
        <v>3.9923746501602571</v>
      </c>
      <c r="BG645">
        <v>7.429184853586027</v>
      </c>
      <c r="BH645">
        <v>8.9980385333740678</v>
      </c>
      <c r="BI645">
        <v>1.5688536797880417</v>
      </c>
      <c r="BJ645">
        <v>1.7094627358907926</v>
      </c>
    </row>
    <row r="646" spans="1:62" x14ac:dyDescent="0.35">
      <c r="A646">
        <v>102</v>
      </c>
      <c r="B646">
        <v>29</v>
      </c>
      <c r="C646" t="s">
        <v>116</v>
      </c>
      <c r="D646" t="s">
        <v>27</v>
      </c>
      <c r="G646">
        <v>0.5</v>
      </c>
      <c r="H646">
        <v>0.5</v>
      </c>
      <c r="I646">
        <v>7742</v>
      </c>
      <c r="J646">
        <v>9293</v>
      </c>
      <c r="L646">
        <v>16994</v>
      </c>
      <c r="M646">
        <v>6.3540000000000001</v>
      </c>
      <c r="N646">
        <v>8.1509999999999998</v>
      </c>
      <c r="O646">
        <v>1.7969999999999999</v>
      </c>
      <c r="Q646">
        <v>1.661</v>
      </c>
      <c r="R646">
        <v>1</v>
      </c>
      <c r="S646">
        <v>0</v>
      </c>
      <c r="T646">
        <v>0</v>
      </c>
      <c r="V646">
        <v>0</v>
      </c>
      <c r="Y646" s="10">
        <v>44887</v>
      </c>
      <c r="Z646">
        <v>0.41569444444444442</v>
      </c>
      <c r="AB646">
        <v>1</v>
      </c>
      <c r="AD646">
        <v>7.4219984831214108</v>
      </c>
      <c r="AE646">
        <v>8.9970811843709857</v>
      </c>
      <c r="AF646">
        <v>1.5750827012495749</v>
      </c>
      <c r="AG646">
        <v>1.7435868143516127</v>
      </c>
    </row>
    <row r="647" spans="1:62" x14ac:dyDescent="0.35">
      <c r="A647">
        <v>103</v>
      </c>
      <c r="B647">
        <v>30</v>
      </c>
      <c r="C647" t="s">
        <v>117</v>
      </c>
      <c r="D647" t="s">
        <v>27</v>
      </c>
      <c r="G647">
        <v>0.5</v>
      </c>
      <c r="H647">
        <v>0.5</v>
      </c>
      <c r="I647">
        <v>8094</v>
      </c>
      <c r="J647">
        <v>9844</v>
      </c>
      <c r="L647">
        <v>15730</v>
      </c>
      <c r="M647">
        <v>6.6239999999999997</v>
      </c>
      <c r="N647">
        <v>8.6180000000000003</v>
      </c>
      <c r="O647">
        <v>1.994</v>
      </c>
      <c r="Q647">
        <v>1.5289999999999999</v>
      </c>
      <c r="R647">
        <v>1</v>
      </c>
      <c r="S647">
        <v>0</v>
      </c>
      <c r="T647">
        <v>0</v>
      </c>
      <c r="V647">
        <v>0</v>
      </c>
      <c r="Y647" s="10">
        <v>44887</v>
      </c>
      <c r="Z647">
        <v>0.42908564814814815</v>
      </c>
      <c r="AB647">
        <v>1</v>
      </c>
      <c r="AD647">
        <v>7.7592788035940687</v>
      </c>
      <c r="AE647">
        <v>9.5245804850693307</v>
      </c>
      <c r="AF647">
        <v>1.765301681475262</v>
      </c>
      <c r="AG647">
        <v>1.6140587807946263</v>
      </c>
    </row>
    <row r="648" spans="1:62" x14ac:dyDescent="0.35">
      <c r="A648">
        <v>104</v>
      </c>
      <c r="B648">
        <v>30</v>
      </c>
      <c r="C648" t="s">
        <v>117</v>
      </c>
      <c r="D648" t="s">
        <v>27</v>
      </c>
      <c r="G648">
        <v>0.5</v>
      </c>
      <c r="H648">
        <v>0.5</v>
      </c>
      <c r="I648">
        <v>8325</v>
      </c>
      <c r="J648">
        <v>10015</v>
      </c>
      <c r="L648">
        <v>16411</v>
      </c>
      <c r="M648">
        <v>6.8019999999999996</v>
      </c>
      <c r="N648">
        <v>8.7629999999999999</v>
      </c>
      <c r="O648">
        <v>1.9610000000000001</v>
      </c>
      <c r="Q648">
        <v>1.6</v>
      </c>
      <c r="R648">
        <v>1</v>
      </c>
      <c r="S648">
        <v>0</v>
      </c>
      <c r="T648">
        <v>0</v>
      </c>
      <c r="V648">
        <v>0</v>
      </c>
      <c r="Y648" s="10">
        <v>44887</v>
      </c>
      <c r="Z648">
        <v>0.4365856481481481</v>
      </c>
      <c r="AB648">
        <v>1</v>
      </c>
      <c r="AD648">
        <v>7.980619013904251</v>
      </c>
      <c r="AE648">
        <v>9.6882871645964048</v>
      </c>
      <c r="AF648">
        <v>1.7076681506921538</v>
      </c>
      <c r="AG648">
        <v>1.6838440583676546</v>
      </c>
      <c r="AK648">
        <v>1.2565073548444918</v>
      </c>
      <c r="AQ648">
        <v>0.62447888984653155</v>
      </c>
      <c r="AW648">
        <v>2.2773791658016194</v>
      </c>
      <c r="BC648">
        <v>2.1715992641863351</v>
      </c>
      <c r="BG648">
        <v>7.9307935120162441</v>
      </c>
      <c r="BH648">
        <v>9.6581306709993129</v>
      </c>
      <c r="BI648">
        <v>1.7273371589830688</v>
      </c>
      <c r="BJ648">
        <v>1.665757272036319</v>
      </c>
    </row>
    <row r="649" spans="1:62" x14ac:dyDescent="0.35">
      <c r="A649">
        <v>105</v>
      </c>
      <c r="B649">
        <v>30</v>
      </c>
      <c r="C649" t="s">
        <v>117</v>
      </c>
      <c r="D649" t="s">
        <v>27</v>
      </c>
      <c r="G649">
        <v>0.5</v>
      </c>
      <c r="H649">
        <v>0.5</v>
      </c>
      <c r="I649">
        <v>8221</v>
      </c>
      <c r="J649">
        <v>9952</v>
      </c>
      <c r="L649">
        <v>16058</v>
      </c>
      <c r="M649">
        <v>6.7220000000000004</v>
      </c>
      <c r="N649">
        <v>8.7100000000000009</v>
      </c>
      <c r="O649">
        <v>1.988</v>
      </c>
      <c r="Q649">
        <v>1.5629999999999999</v>
      </c>
      <c r="R649">
        <v>1</v>
      </c>
      <c r="S649">
        <v>0</v>
      </c>
      <c r="T649">
        <v>0</v>
      </c>
      <c r="V649">
        <v>0</v>
      </c>
      <c r="Y649" s="10">
        <v>44887</v>
      </c>
      <c r="Z649">
        <v>0.44443287037037038</v>
      </c>
      <c r="AB649">
        <v>1</v>
      </c>
      <c r="AD649">
        <v>7.8809680101282371</v>
      </c>
      <c r="AE649">
        <v>9.6279741774022209</v>
      </c>
      <c r="AF649">
        <v>1.7470061672739838</v>
      </c>
      <c r="AG649">
        <v>1.6476704857049835</v>
      </c>
    </row>
    <row r="650" spans="1:62" x14ac:dyDescent="0.35">
      <c r="A650">
        <v>106</v>
      </c>
      <c r="B650">
        <v>31</v>
      </c>
      <c r="C650" t="s">
        <v>62</v>
      </c>
      <c r="D650" t="s">
        <v>27</v>
      </c>
      <c r="G650">
        <v>0.5</v>
      </c>
      <c r="H650">
        <v>0.5</v>
      </c>
      <c r="I650">
        <v>8947</v>
      </c>
      <c r="J650">
        <v>14821</v>
      </c>
      <c r="L650">
        <v>6156</v>
      </c>
      <c r="M650">
        <v>7.2789999999999999</v>
      </c>
      <c r="N650">
        <v>12.835000000000001</v>
      </c>
      <c r="O650">
        <v>5.556</v>
      </c>
      <c r="Q650">
        <v>0.52800000000000002</v>
      </c>
      <c r="R650">
        <v>1</v>
      </c>
      <c r="S650">
        <v>0</v>
      </c>
      <c r="T650">
        <v>0</v>
      </c>
      <c r="V650">
        <v>0</v>
      </c>
      <c r="Y650" s="10">
        <v>44887</v>
      </c>
      <c r="Z650">
        <v>0.45832175925925928</v>
      </c>
      <c r="AB650">
        <v>1</v>
      </c>
      <c r="AD650">
        <v>8.5766086711030951</v>
      </c>
      <c r="AE650">
        <v>14.289306473409923</v>
      </c>
      <c r="AF650">
        <v>5.7126978023068276</v>
      </c>
      <c r="AG650">
        <v>0.63296590636852668</v>
      </c>
    </row>
    <row r="651" spans="1:62" x14ac:dyDescent="0.35">
      <c r="A651">
        <v>107</v>
      </c>
      <c r="B651">
        <v>31</v>
      </c>
      <c r="C651" t="s">
        <v>62</v>
      </c>
      <c r="D651" t="s">
        <v>27</v>
      </c>
      <c r="G651">
        <v>0.5</v>
      </c>
      <c r="H651">
        <v>0.5</v>
      </c>
      <c r="I651">
        <v>9092</v>
      </c>
      <c r="J651">
        <v>14836</v>
      </c>
      <c r="L651">
        <v>6156</v>
      </c>
      <c r="M651">
        <v>7.39</v>
      </c>
      <c r="N651">
        <v>12.848000000000001</v>
      </c>
      <c r="O651">
        <v>5.4569999999999999</v>
      </c>
      <c r="Q651">
        <v>0.52800000000000002</v>
      </c>
      <c r="R651">
        <v>1</v>
      </c>
      <c r="S651">
        <v>0</v>
      </c>
      <c r="T651">
        <v>0</v>
      </c>
      <c r="V651">
        <v>0</v>
      </c>
      <c r="Y651" s="10">
        <v>44887</v>
      </c>
      <c r="Z651">
        <v>0.46585648148148145</v>
      </c>
      <c r="AB651">
        <v>1</v>
      </c>
      <c r="AD651">
        <v>8.7155451667523423</v>
      </c>
      <c r="AE651">
        <v>14.303666708456156</v>
      </c>
      <c r="AF651">
        <v>5.5881215417038135</v>
      </c>
      <c r="AG651">
        <v>0.63296590636852668</v>
      </c>
      <c r="AK651">
        <v>0.60650093839932284</v>
      </c>
      <c r="AM651">
        <v>136.24130976009039</v>
      </c>
      <c r="AQ651">
        <v>0.33409258149106935</v>
      </c>
      <c r="AS651">
        <v>114.78125027766218</v>
      </c>
      <c r="AW651">
        <v>1.783616023025308</v>
      </c>
      <c r="AY651">
        <v>93.321190795234003</v>
      </c>
      <c r="BC651">
        <v>0.29098898567190262</v>
      </c>
      <c r="BE651">
        <v>101.91698158660954</v>
      </c>
      <c r="BG651">
        <v>8.6891951417154161</v>
      </c>
      <c r="BH651">
        <v>14.327600433533213</v>
      </c>
      <c r="BI651">
        <v>5.638405291817798</v>
      </c>
      <c r="BJ651">
        <v>0.63388817875935966</v>
      </c>
    </row>
    <row r="652" spans="1:62" x14ac:dyDescent="0.35">
      <c r="A652">
        <v>108</v>
      </c>
      <c r="B652">
        <v>31</v>
      </c>
      <c r="C652" t="s">
        <v>62</v>
      </c>
      <c r="D652" t="s">
        <v>27</v>
      </c>
      <c r="G652">
        <v>0.5</v>
      </c>
      <c r="H652">
        <v>0.5</v>
      </c>
      <c r="I652">
        <v>9037</v>
      </c>
      <c r="J652">
        <v>14886</v>
      </c>
      <c r="L652">
        <v>6174</v>
      </c>
      <c r="M652">
        <v>7.3479999999999999</v>
      </c>
      <c r="N652">
        <v>12.89</v>
      </c>
      <c r="O652">
        <v>5.5419999999999998</v>
      </c>
      <c r="Q652">
        <v>0.53</v>
      </c>
      <c r="R652">
        <v>1</v>
      </c>
      <c r="S652">
        <v>0</v>
      </c>
      <c r="T652">
        <v>0</v>
      </c>
      <c r="V652">
        <v>0</v>
      </c>
      <c r="Y652" s="10">
        <v>44887</v>
      </c>
      <c r="Z652">
        <v>0.47379629629629627</v>
      </c>
      <c r="AB652">
        <v>1</v>
      </c>
      <c r="AD652">
        <v>8.6628451166784899</v>
      </c>
      <c r="AE652">
        <v>14.351534158610272</v>
      </c>
      <c r="AF652">
        <v>5.6886890419317826</v>
      </c>
      <c r="AG652">
        <v>0.63481045115019263</v>
      </c>
    </row>
    <row r="653" spans="1:62" x14ac:dyDescent="0.35">
      <c r="A653">
        <v>109</v>
      </c>
      <c r="B653">
        <v>32</v>
      </c>
      <c r="C653" t="s">
        <v>63</v>
      </c>
      <c r="D653" t="s">
        <v>27</v>
      </c>
      <c r="G653">
        <v>0.5</v>
      </c>
      <c r="H653">
        <v>0.5</v>
      </c>
      <c r="I653">
        <v>8541</v>
      </c>
      <c r="J653">
        <v>10244</v>
      </c>
      <c r="L653">
        <v>17259</v>
      </c>
      <c r="M653">
        <v>6.9669999999999996</v>
      </c>
      <c r="N653">
        <v>8.9570000000000007</v>
      </c>
      <c r="O653">
        <v>1.99</v>
      </c>
      <c r="Q653">
        <v>1.6890000000000001</v>
      </c>
      <c r="R653">
        <v>1</v>
      </c>
      <c r="S653">
        <v>0</v>
      </c>
      <c r="T653">
        <v>0</v>
      </c>
      <c r="V653">
        <v>0</v>
      </c>
      <c r="Y653" s="10">
        <v>44887</v>
      </c>
      <c r="Z653">
        <v>0.4872569444444444</v>
      </c>
      <c r="AB653">
        <v>1</v>
      </c>
      <c r="AD653">
        <v>8.1875864832851981</v>
      </c>
      <c r="AE653">
        <v>9.9075200863022506</v>
      </c>
      <c r="AF653">
        <v>1.7199336030170524</v>
      </c>
      <c r="AG653">
        <v>1.7707426125261392</v>
      </c>
    </row>
    <row r="654" spans="1:62" x14ac:dyDescent="0.35">
      <c r="A654">
        <v>110</v>
      </c>
      <c r="B654">
        <v>32</v>
      </c>
      <c r="C654" t="s">
        <v>63</v>
      </c>
      <c r="D654" t="s">
        <v>27</v>
      </c>
      <c r="G654">
        <v>0.5</v>
      </c>
      <c r="H654">
        <v>0.5</v>
      </c>
      <c r="I654">
        <v>8538</v>
      </c>
      <c r="J654">
        <v>10320</v>
      </c>
      <c r="L654">
        <v>17671</v>
      </c>
      <c r="M654">
        <v>6.9649999999999999</v>
      </c>
      <c r="N654">
        <v>9.0210000000000008</v>
      </c>
      <c r="O654">
        <v>2.056</v>
      </c>
      <c r="Q654">
        <v>1.732</v>
      </c>
      <c r="R654">
        <v>1</v>
      </c>
      <c r="S654">
        <v>0</v>
      </c>
      <c r="T654">
        <v>0</v>
      </c>
      <c r="V654">
        <v>0</v>
      </c>
      <c r="Y654" s="10">
        <v>44887</v>
      </c>
      <c r="Z654">
        <v>0.49459490740740741</v>
      </c>
      <c r="AB654">
        <v>1</v>
      </c>
      <c r="AD654">
        <v>8.1847119350993527</v>
      </c>
      <c r="AE654">
        <v>9.9802786105365051</v>
      </c>
      <c r="AF654">
        <v>1.7955666754371524</v>
      </c>
      <c r="AG654">
        <v>1.812962193084271</v>
      </c>
      <c r="AK654">
        <v>0.24614919047232797</v>
      </c>
      <c r="AL654">
        <v>3.0282617036946213</v>
      </c>
      <c r="AQ654">
        <v>0.24971399397049177</v>
      </c>
      <c r="AR654">
        <v>3.1560478407994785</v>
      </c>
      <c r="AW654">
        <v>0.26596500675816481</v>
      </c>
      <c r="AX654">
        <v>3.7406356292363809</v>
      </c>
      <c r="BC654">
        <v>1.0234608065535804</v>
      </c>
      <c r="BD654">
        <v>8.9752359706645279</v>
      </c>
      <c r="BG654">
        <v>8.1746510164488893</v>
      </c>
      <c r="BH654">
        <v>9.9678330734964362</v>
      </c>
      <c r="BI654">
        <v>1.7931820570475461</v>
      </c>
      <c r="BJ654">
        <v>1.8222873917026932</v>
      </c>
    </row>
    <row r="655" spans="1:62" x14ac:dyDescent="0.35">
      <c r="A655">
        <v>111</v>
      </c>
      <c r="B655">
        <v>32</v>
      </c>
      <c r="C655" t="s">
        <v>63</v>
      </c>
      <c r="D655" t="s">
        <v>27</v>
      </c>
      <c r="G655">
        <v>0.5</v>
      </c>
      <c r="H655">
        <v>0.5</v>
      </c>
      <c r="I655">
        <v>8517</v>
      </c>
      <c r="J655">
        <v>10294</v>
      </c>
      <c r="L655">
        <v>17853</v>
      </c>
      <c r="M655">
        <v>6.9489999999999998</v>
      </c>
      <c r="N655">
        <v>8.9990000000000006</v>
      </c>
      <c r="O655">
        <v>2.0510000000000002</v>
      </c>
      <c r="Q655">
        <v>1.7509999999999999</v>
      </c>
      <c r="R655">
        <v>1</v>
      </c>
      <c r="S655">
        <v>0</v>
      </c>
      <c r="T655">
        <v>0</v>
      </c>
      <c r="V655">
        <v>0</v>
      </c>
      <c r="Y655" s="10">
        <v>44887</v>
      </c>
      <c r="Z655">
        <v>0.50237268518518519</v>
      </c>
      <c r="AB655">
        <v>1</v>
      </c>
      <c r="AD655">
        <v>8.1645900977984258</v>
      </c>
      <c r="AE655">
        <v>9.9553875364563655</v>
      </c>
      <c r="AF655">
        <v>1.7907974386579397</v>
      </c>
      <c r="AG655">
        <v>1.8316125903211156</v>
      </c>
    </row>
    <row r="656" spans="1:62" x14ac:dyDescent="0.35">
      <c r="A656">
        <v>112</v>
      </c>
      <c r="B656">
        <v>3</v>
      </c>
      <c r="C656" t="s">
        <v>28</v>
      </c>
      <c r="D656" t="s">
        <v>27</v>
      </c>
      <c r="G656">
        <v>0.5</v>
      </c>
      <c r="H656">
        <v>0.5</v>
      </c>
      <c r="I656">
        <v>2168</v>
      </c>
      <c r="J656">
        <v>701</v>
      </c>
      <c r="L656">
        <v>580</v>
      </c>
      <c r="M656">
        <v>2.0779999999999998</v>
      </c>
      <c r="N656">
        <v>0.872</v>
      </c>
      <c r="O656">
        <v>0</v>
      </c>
      <c r="Q656">
        <v>0</v>
      </c>
      <c r="R656">
        <v>1</v>
      </c>
      <c r="S656">
        <v>0</v>
      </c>
      <c r="T656">
        <v>0</v>
      </c>
      <c r="V656">
        <v>0</v>
      </c>
      <c r="Y656" s="10">
        <v>44887</v>
      </c>
      <c r="Z656">
        <v>0.51766203703703706</v>
      </c>
      <c r="AB656">
        <v>1</v>
      </c>
      <c r="AD656">
        <v>2.0810879538185878</v>
      </c>
      <c r="AE656">
        <v>0.77153854988789439</v>
      </c>
      <c r="AF656">
        <v>-1.3095494039306934</v>
      </c>
      <c r="AG656">
        <v>6.1566922892452795E-2</v>
      </c>
    </row>
    <row r="657" spans="1:62" x14ac:dyDescent="0.35">
      <c r="A657">
        <v>113</v>
      </c>
      <c r="B657">
        <v>3</v>
      </c>
      <c r="C657" t="s">
        <v>28</v>
      </c>
      <c r="D657" t="s">
        <v>27</v>
      </c>
      <c r="G657">
        <v>0.5</v>
      </c>
      <c r="H657">
        <v>0.5</v>
      </c>
      <c r="I657">
        <v>466</v>
      </c>
      <c r="J657">
        <v>619</v>
      </c>
      <c r="L657">
        <v>544</v>
      </c>
      <c r="M657">
        <v>0.77300000000000002</v>
      </c>
      <c r="N657">
        <v>0.80300000000000005</v>
      </c>
      <c r="O657">
        <v>0.03</v>
      </c>
      <c r="Q657">
        <v>0</v>
      </c>
      <c r="R657">
        <v>1</v>
      </c>
      <c r="S657">
        <v>0</v>
      </c>
      <c r="T657">
        <v>0</v>
      </c>
      <c r="V657">
        <v>0</v>
      </c>
      <c r="Y657" s="10">
        <v>44887</v>
      </c>
      <c r="Z657">
        <v>0.5238194444444445</v>
      </c>
      <c r="AB657">
        <v>1</v>
      </c>
      <c r="AD657">
        <v>0.45026094971499836</v>
      </c>
      <c r="AE657">
        <v>0.69303593163514587</v>
      </c>
      <c r="AF657">
        <v>0.24277498192014751</v>
      </c>
      <c r="AG657">
        <v>5.7877833329120901E-2</v>
      </c>
      <c r="AK657">
        <v>19.630233672835203</v>
      </c>
      <c r="AQ657">
        <v>1.9528212942098375</v>
      </c>
      <c r="AW657">
        <v>24.278061547710188</v>
      </c>
      <c r="BC657">
        <v>16.897044348175708</v>
      </c>
      <c r="BG657">
        <v>0.41001727511314717</v>
      </c>
      <c r="BH657">
        <v>0.68633448861356983</v>
      </c>
      <c r="BI657">
        <v>0.27631721350042271</v>
      </c>
      <c r="BJ657">
        <v>5.336894608504858E-2</v>
      </c>
    </row>
    <row r="658" spans="1:62" x14ac:dyDescent="0.35">
      <c r="A658">
        <v>114</v>
      </c>
      <c r="B658">
        <v>3</v>
      </c>
      <c r="C658" t="s">
        <v>28</v>
      </c>
      <c r="D658" t="s">
        <v>27</v>
      </c>
      <c r="G658">
        <v>0.5</v>
      </c>
      <c r="H658">
        <v>0.5</v>
      </c>
      <c r="I658">
        <v>382</v>
      </c>
      <c r="J658">
        <v>605</v>
      </c>
      <c r="L658">
        <v>456</v>
      </c>
      <c r="M658">
        <v>0.70799999999999996</v>
      </c>
      <c r="N658">
        <v>0.79100000000000004</v>
      </c>
      <c r="O658">
        <v>8.3000000000000004E-2</v>
      </c>
      <c r="Q658">
        <v>0</v>
      </c>
      <c r="R658">
        <v>1</v>
      </c>
      <c r="S658">
        <v>0</v>
      </c>
      <c r="T658">
        <v>0</v>
      </c>
      <c r="V658">
        <v>0</v>
      </c>
      <c r="Y658" s="10">
        <v>44887</v>
      </c>
      <c r="Z658">
        <v>0.53047453703703706</v>
      </c>
      <c r="AB658">
        <v>1</v>
      </c>
      <c r="AD658">
        <v>0.36977360051129599</v>
      </c>
      <c r="AE658">
        <v>0.67963304559199389</v>
      </c>
      <c r="AF658">
        <v>0.3098594450806979</v>
      </c>
      <c r="AG658">
        <v>4.8860058840976259E-2</v>
      </c>
    </row>
    <row r="659" spans="1:62" x14ac:dyDescent="0.35">
      <c r="A659">
        <v>115</v>
      </c>
      <c r="B659">
        <v>1</v>
      </c>
      <c r="C659" t="s">
        <v>71</v>
      </c>
      <c r="D659" t="s">
        <v>27</v>
      </c>
      <c r="G659">
        <v>0.3</v>
      </c>
      <c r="H659">
        <v>0.3</v>
      </c>
      <c r="I659">
        <v>4490</v>
      </c>
      <c r="J659">
        <v>8813</v>
      </c>
      <c r="L659">
        <v>3218</v>
      </c>
      <c r="M659">
        <v>6.4329999999999998</v>
      </c>
      <c r="N659">
        <v>12.907999999999999</v>
      </c>
      <c r="O659">
        <v>6.476</v>
      </c>
      <c r="Q659">
        <v>0.36799999999999999</v>
      </c>
      <c r="R659">
        <v>1</v>
      </c>
      <c r="S659">
        <v>0</v>
      </c>
      <c r="T659">
        <v>0</v>
      </c>
      <c r="V659">
        <v>0</v>
      </c>
      <c r="Y659" s="10">
        <v>44887</v>
      </c>
      <c r="Z659">
        <v>0.54284722222222226</v>
      </c>
      <c r="AB659">
        <v>1</v>
      </c>
      <c r="AD659">
        <v>7.176647082772984</v>
      </c>
      <c r="AE659">
        <v>14.229256104819141</v>
      </c>
      <c r="AF659">
        <v>7.0526090220461572</v>
      </c>
      <c r="AG659">
        <v>0.55315868019434478</v>
      </c>
    </row>
    <row r="660" spans="1:62" x14ac:dyDescent="0.35">
      <c r="A660">
        <v>116</v>
      </c>
      <c r="B660">
        <v>1</v>
      </c>
      <c r="C660" t="s">
        <v>71</v>
      </c>
      <c r="D660" t="s">
        <v>27</v>
      </c>
      <c r="G660">
        <v>0.3</v>
      </c>
      <c r="H660">
        <v>0.3</v>
      </c>
      <c r="I660">
        <v>6459</v>
      </c>
      <c r="J660">
        <v>8830</v>
      </c>
      <c r="L660">
        <v>3310</v>
      </c>
      <c r="M660">
        <v>8.9510000000000005</v>
      </c>
      <c r="N660">
        <v>12.932</v>
      </c>
      <c r="O660">
        <v>3.9809999999999999</v>
      </c>
      <c r="Q660">
        <v>0.38400000000000001</v>
      </c>
      <c r="R660">
        <v>1</v>
      </c>
      <c r="S660">
        <v>0</v>
      </c>
      <c r="T660">
        <v>0</v>
      </c>
      <c r="V660">
        <v>0</v>
      </c>
      <c r="Y660" s="10">
        <v>44887</v>
      </c>
      <c r="Z660">
        <v>0.54980324074074072</v>
      </c>
      <c r="AB660">
        <v>1</v>
      </c>
      <c r="AD660">
        <v>10.321083403846197</v>
      </c>
      <c r="AE660">
        <v>14.256380993239807</v>
      </c>
      <c r="AF660">
        <v>3.9352975893936097</v>
      </c>
      <c r="AG660">
        <v>0.56887146907520281</v>
      </c>
      <c r="AI660">
        <v>93.866078417419772</v>
      </c>
      <c r="AK660">
        <v>4.1367325823865633</v>
      </c>
      <c r="AO660">
        <v>95.042523414791688</v>
      </c>
      <c r="AQ660">
        <v>3.3581795794825675E-2</v>
      </c>
      <c r="AU660">
        <v>98.696132596685089</v>
      </c>
      <c r="AW660">
        <v>11.864593741266864</v>
      </c>
      <c r="BA660">
        <v>100.95841706600712</v>
      </c>
      <c r="BC660">
        <v>2.7082119423341506</v>
      </c>
      <c r="BG660">
        <v>10.539069974606225</v>
      </c>
      <c r="BH660">
        <v>14.253987620732101</v>
      </c>
      <c r="BI660">
        <v>3.7149176461258753</v>
      </c>
      <c r="BJ660">
        <v>0.56127126141000516</v>
      </c>
    </row>
    <row r="661" spans="1:62" x14ac:dyDescent="0.35">
      <c r="A661">
        <v>117</v>
      </c>
      <c r="B661">
        <v>1</v>
      </c>
      <c r="C661" t="s">
        <v>71</v>
      </c>
      <c r="D661" t="s">
        <v>27</v>
      </c>
      <c r="G661">
        <v>0.3</v>
      </c>
      <c r="H661">
        <v>0.3</v>
      </c>
      <c r="I661">
        <v>6732</v>
      </c>
      <c r="J661">
        <v>8827</v>
      </c>
      <c r="L661">
        <v>3221</v>
      </c>
      <c r="M661">
        <v>9.2989999999999995</v>
      </c>
      <c r="N661">
        <v>12.927</v>
      </c>
      <c r="O661">
        <v>3.6280000000000001</v>
      </c>
      <c r="Q661">
        <v>0.36799999999999999</v>
      </c>
      <c r="R661">
        <v>1</v>
      </c>
      <c r="S661">
        <v>0</v>
      </c>
      <c r="T661">
        <v>0</v>
      </c>
      <c r="V661">
        <v>0</v>
      </c>
      <c r="Y661" s="10">
        <v>44887</v>
      </c>
      <c r="Z661">
        <v>0.55731481481481482</v>
      </c>
      <c r="AB661">
        <v>1</v>
      </c>
      <c r="AD661">
        <v>10.757056545366252</v>
      </c>
      <c r="AE661">
        <v>14.251594248224393</v>
      </c>
      <c r="AF661">
        <v>3.4945377028581408</v>
      </c>
      <c r="AG661">
        <v>0.55367105374480752</v>
      </c>
    </row>
    <row r="662" spans="1:62" x14ac:dyDescent="0.35">
      <c r="A662">
        <v>118</v>
      </c>
      <c r="B662">
        <v>6</v>
      </c>
      <c r="R662">
        <v>1</v>
      </c>
    </row>
    <row r="663" spans="1:62" x14ac:dyDescent="0.35">
      <c r="A663">
        <v>1</v>
      </c>
      <c r="B663">
        <v>1</v>
      </c>
      <c r="C663" t="s">
        <v>26</v>
      </c>
      <c r="D663" t="s">
        <v>27</v>
      </c>
      <c r="G663">
        <v>0.3</v>
      </c>
      <c r="H663">
        <v>0.3</v>
      </c>
      <c r="I663">
        <v>7473</v>
      </c>
      <c r="J663">
        <v>8913</v>
      </c>
      <c r="L663">
        <v>3249</v>
      </c>
      <c r="M663">
        <v>10.247</v>
      </c>
      <c r="N663">
        <v>13.048999999999999</v>
      </c>
      <c r="O663">
        <v>2.802</v>
      </c>
      <c r="Q663">
        <v>0.373</v>
      </c>
      <c r="R663">
        <v>1</v>
      </c>
      <c r="S663">
        <v>0</v>
      </c>
      <c r="T663">
        <v>0</v>
      </c>
      <c r="V663">
        <v>0</v>
      </c>
      <c r="Y663" s="10">
        <v>44887</v>
      </c>
      <c r="Z663">
        <v>0.67590277777777785</v>
      </c>
      <c r="AB663">
        <v>1</v>
      </c>
      <c r="AD663">
        <v>11.633816509934592</v>
      </c>
      <c r="AE663">
        <v>14.173145740093428</v>
      </c>
      <c r="AF663">
        <v>2.5393292301588364</v>
      </c>
      <c r="AG663">
        <v>0.56117450144590664</v>
      </c>
    </row>
    <row r="664" spans="1:62" x14ac:dyDescent="0.35">
      <c r="A664">
        <v>2</v>
      </c>
      <c r="B664">
        <v>1</v>
      </c>
      <c r="C664" t="s">
        <v>26</v>
      </c>
      <c r="D664" t="s">
        <v>27</v>
      </c>
      <c r="G664">
        <v>0.3</v>
      </c>
      <c r="H664">
        <v>0.3</v>
      </c>
      <c r="I664">
        <v>7692</v>
      </c>
      <c r="J664">
        <v>8913</v>
      </c>
      <c r="L664">
        <v>3199</v>
      </c>
      <c r="M664">
        <v>10.526</v>
      </c>
      <c r="N664">
        <v>13.05</v>
      </c>
      <c r="O664">
        <v>2.5230000000000001</v>
      </c>
      <c r="Q664">
        <v>0.36399999999999999</v>
      </c>
      <c r="R664">
        <v>1</v>
      </c>
      <c r="S664">
        <v>0</v>
      </c>
      <c r="T664">
        <v>0</v>
      </c>
      <c r="V664">
        <v>0</v>
      </c>
      <c r="Y664" s="10">
        <v>44887</v>
      </c>
      <c r="Z664">
        <v>0.68284722222222216</v>
      </c>
      <c r="AB664">
        <v>1</v>
      </c>
      <c r="AD664">
        <v>11.972190264025274</v>
      </c>
      <c r="AE664">
        <v>14.173145740093428</v>
      </c>
      <c r="AF664">
        <v>2.2009554760681542</v>
      </c>
      <c r="AG664">
        <v>0.55286897864155715</v>
      </c>
      <c r="AK664">
        <v>0.98881978953783833</v>
      </c>
      <c r="AQ664">
        <v>1.3133144402495116</v>
      </c>
      <c r="AW664">
        <v>3.0600463373555433</v>
      </c>
      <c r="BC664">
        <v>2.6793967590355861</v>
      </c>
      <c r="BG664">
        <v>12.03167606097729</v>
      </c>
      <c r="BH664">
        <v>14.2668299087723</v>
      </c>
      <c r="BI664">
        <v>2.2351538477950106</v>
      </c>
      <c r="BJ664">
        <v>0.54556011857372955</v>
      </c>
    </row>
    <row r="665" spans="1:62" x14ac:dyDescent="0.35">
      <c r="A665">
        <v>3</v>
      </c>
      <c r="B665">
        <v>1</v>
      </c>
      <c r="C665" t="s">
        <v>26</v>
      </c>
      <c r="D665" t="s">
        <v>27</v>
      </c>
      <c r="G665">
        <v>0.3</v>
      </c>
      <c r="H665">
        <v>0.3</v>
      </c>
      <c r="I665">
        <v>7769</v>
      </c>
      <c r="J665">
        <v>9032</v>
      </c>
      <c r="L665">
        <v>3111</v>
      </c>
      <c r="M665">
        <v>10.625</v>
      </c>
      <c r="N665">
        <v>13.217000000000001</v>
      </c>
      <c r="O665">
        <v>2.5920000000000001</v>
      </c>
      <c r="Q665">
        <v>0.34899999999999998</v>
      </c>
      <c r="R665">
        <v>1</v>
      </c>
      <c r="S665">
        <v>0</v>
      </c>
      <c r="T665">
        <v>0</v>
      </c>
      <c r="V665">
        <v>0</v>
      </c>
      <c r="Y665" s="10">
        <v>44887</v>
      </c>
      <c r="Z665">
        <v>0.69030092592592596</v>
      </c>
      <c r="AB665">
        <v>1</v>
      </c>
      <c r="AD665">
        <v>12.091161857929304</v>
      </c>
      <c r="AE665">
        <v>14.360514077451171</v>
      </c>
      <c r="AF665">
        <v>2.2693522195218669</v>
      </c>
      <c r="AG665">
        <v>0.53825125850590194</v>
      </c>
    </row>
    <row r="666" spans="1:62" x14ac:dyDescent="0.35">
      <c r="A666">
        <v>4</v>
      </c>
      <c r="B666">
        <v>3</v>
      </c>
      <c r="C666" t="s">
        <v>85</v>
      </c>
      <c r="D666" t="s">
        <v>27</v>
      </c>
      <c r="G666">
        <v>0.5</v>
      </c>
      <c r="H666">
        <v>0.5</v>
      </c>
      <c r="I666">
        <v>3355</v>
      </c>
      <c r="J666">
        <v>854</v>
      </c>
      <c r="L666">
        <v>541</v>
      </c>
      <c r="M666">
        <v>2.9889999999999999</v>
      </c>
      <c r="N666">
        <v>1.002</v>
      </c>
      <c r="O666">
        <v>0</v>
      </c>
      <c r="Q666">
        <v>0</v>
      </c>
      <c r="R666">
        <v>1</v>
      </c>
      <c r="S666">
        <v>0</v>
      </c>
      <c r="T666">
        <v>0</v>
      </c>
      <c r="V666">
        <v>0</v>
      </c>
      <c r="Y666" s="10">
        <v>44887</v>
      </c>
      <c r="Z666">
        <v>0.70300925925925928</v>
      </c>
      <c r="AB666">
        <v>1</v>
      </c>
      <c r="AD666">
        <v>3.1626923187129967</v>
      </c>
      <c r="AE666">
        <v>0.8904348519582288</v>
      </c>
      <c r="AF666">
        <v>-2.2722574667547679</v>
      </c>
      <c r="AG666">
        <v>6.6808431817402217E-2</v>
      </c>
    </row>
    <row r="667" spans="1:62" x14ac:dyDescent="0.35">
      <c r="A667">
        <v>5</v>
      </c>
      <c r="B667">
        <v>3</v>
      </c>
      <c r="C667" t="s">
        <v>85</v>
      </c>
      <c r="D667" t="s">
        <v>27</v>
      </c>
      <c r="G667">
        <v>0.5</v>
      </c>
      <c r="H667">
        <v>0.5</v>
      </c>
      <c r="I667">
        <v>625</v>
      </c>
      <c r="J667">
        <v>914</v>
      </c>
      <c r="L667">
        <v>525</v>
      </c>
      <c r="M667">
        <v>0.89400000000000002</v>
      </c>
      <c r="N667">
        <v>1.0529999999999999</v>
      </c>
      <c r="O667">
        <v>0.159</v>
      </c>
      <c r="Q667">
        <v>0</v>
      </c>
      <c r="R667">
        <v>1</v>
      </c>
      <c r="S667">
        <v>0</v>
      </c>
      <c r="T667">
        <v>0</v>
      </c>
      <c r="V667">
        <v>0</v>
      </c>
      <c r="Y667" s="10">
        <v>44887</v>
      </c>
      <c r="Z667">
        <v>0.70934027777777775</v>
      </c>
      <c r="AB667">
        <v>1</v>
      </c>
      <c r="AD667">
        <v>0.63184204839090452</v>
      </c>
      <c r="AE667">
        <v>0.94711771031855507</v>
      </c>
      <c r="AF667">
        <v>0.31527566192765055</v>
      </c>
      <c r="AG667">
        <v>6.5213771438967102E-2</v>
      </c>
      <c r="AK667">
        <v>0.44113691056842214</v>
      </c>
      <c r="AQ667">
        <v>5.9576143221390598</v>
      </c>
      <c r="AW667">
        <v>17.980558360724803</v>
      </c>
      <c r="BC667">
        <v>1.6671179070926614</v>
      </c>
      <c r="BG667">
        <v>0.63045147131929902</v>
      </c>
      <c r="BH667">
        <v>0.91972099544439745</v>
      </c>
      <c r="BI667">
        <v>0.28926952412509843</v>
      </c>
      <c r="BJ667">
        <v>6.5761935944054162E-2</v>
      </c>
    </row>
    <row r="668" spans="1:62" x14ac:dyDescent="0.35">
      <c r="A668">
        <v>6</v>
      </c>
      <c r="B668">
        <v>3</v>
      </c>
      <c r="C668" t="s">
        <v>85</v>
      </c>
      <c r="D668" t="s">
        <v>27</v>
      </c>
      <c r="G668">
        <v>0.5</v>
      </c>
      <c r="H668">
        <v>0.5</v>
      </c>
      <c r="I668">
        <v>622</v>
      </c>
      <c r="J668">
        <v>856</v>
      </c>
      <c r="L668">
        <v>536</v>
      </c>
      <c r="M668">
        <v>0.89200000000000002</v>
      </c>
      <c r="N668">
        <v>1.004</v>
      </c>
      <c r="O668">
        <v>0.112</v>
      </c>
      <c r="Q668">
        <v>0</v>
      </c>
      <c r="R668">
        <v>1</v>
      </c>
      <c r="S668">
        <v>0</v>
      </c>
      <c r="T668">
        <v>0</v>
      </c>
      <c r="V668">
        <v>0</v>
      </c>
      <c r="Y668" s="10">
        <v>44887</v>
      </c>
      <c r="Z668">
        <v>0.71608796296296295</v>
      </c>
      <c r="AB668">
        <v>1</v>
      </c>
      <c r="AD668">
        <v>0.6290608942476934</v>
      </c>
      <c r="AE668">
        <v>0.89232428057023971</v>
      </c>
      <c r="AF668">
        <v>0.26326338632254631</v>
      </c>
      <c r="AG668">
        <v>6.6310100449141235E-2</v>
      </c>
    </row>
    <row r="669" spans="1:62" x14ac:dyDescent="0.35">
      <c r="A669">
        <v>7</v>
      </c>
      <c r="B669">
        <v>3</v>
      </c>
      <c r="D669" t="s">
        <v>87</v>
      </c>
      <c r="Y669" s="10">
        <v>44887</v>
      </c>
      <c r="Z669">
        <v>0.71994212962962967</v>
      </c>
      <c r="AB669">
        <v>1</v>
      </c>
    </row>
    <row r="670" spans="1:62" x14ac:dyDescent="0.35">
      <c r="A670">
        <v>8</v>
      </c>
      <c r="B670">
        <v>3</v>
      </c>
      <c r="C670" t="s">
        <v>86</v>
      </c>
      <c r="D670" t="s">
        <v>27</v>
      </c>
      <c r="G670">
        <v>0.5</v>
      </c>
      <c r="H670">
        <v>0.5</v>
      </c>
      <c r="I670">
        <v>106</v>
      </c>
      <c r="J670">
        <v>214</v>
      </c>
      <c r="L670">
        <v>253</v>
      </c>
      <c r="M670">
        <v>0.496</v>
      </c>
      <c r="N670">
        <v>0.46</v>
      </c>
      <c r="O670">
        <v>0</v>
      </c>
      <c r="Q670">
        <v>0</v>
      </c>
      <c r="R670">
        <v>1</v>
      </c>
      <c r="S670">
        <v>0</v>
      </c>
      <c r="T670">
        <v>0</v>
      </c>
      <c r="V670">
        <v>0</v>
      </c>
      <c r="Y670" s="10">
        <v>44887</v>
      </c>
      <c r="Z670">
        <v>0.73048611111111106</v>
      </c>
      <c r="AB670">
        <v>1</v>
      </c>
      <c r="AD670">
        <v>0.15070238161538585</v>
      </c>
      <c r="AE670">
        <v>0.28581769611474839</v>
      </c>
      <c r="AF670">
        <v>0.13511531449936254</v>
      </c>
      <c r="AG670">
        <v>3.8104545005570298E-2</v>
      </c>
    </row>
    <row r="671" spans="1:62" x14ac:dyDescent="0.35">
      <c r="A671">
        <v>9</v>
      </c>
      <c r="B671">
        <v>3</v>
      </c>
      <c r="C671" t="s">
        <v>86</v>
      </c>
      <c r="D671" t="s">
        <v>27</v>
      </c>
      <c r="G671">
        <v>0.5</v>
      </c>
      <c r="H671">
        <v>0.5</v>
      </c>
      <c r="I671">
        <v>74</v>
      </c>
      <c r="J671">
        <v>210</v>
      </c>
      <c r="L671">
        <v>254</v>
      </c>
      <c r="M671">
        <v>0.47199999999999998</v>
      </c>
      <c r="N671">
        <v>0.45600000000000002</v>
      </c>
      <c r="O671">
        <v>0</v>
      </c>
      <c r="Q671">
        <v>0</v>
      </c>
      <c r="R671">
        <v>1</v>
      </c>
      <c r="S671">
        <v>0</v>
      </c>
      <c r="T671">
        <v>0</v>
      </c>
      <c r="V671">
        <v>0</v>
      </c>
      <c r="Y671" s="10">
        <v>44887</v>
      </c>
      <c r="Z671">
        <v>0.73608796296296297</v>
      </c>
      <c r="AB671">
        <v>1</v>
      </c>
      <c r="AD671">
        <v>0.12103673742113422</v>
      </c>
      <c r="AE671">
        <v>0.28203883889072662</v>
      </c>
      <c r="AF671">
        <v>0.1610021014695924</v>
      </c>
      <c r="AG671">
        <v>3.8204211279222487E-2</v>
      </c>
      <c r="AK671">
        <v>5.9452598826456011</v>
      </c>
      <c r="AQ671">
        <v>1.6889378221186979</v>
      </c>
      <c r="AW671">
        <v>7.8356788431156028</v>
      </c>
      <c r="BC671">
        <v>4.8087023771957869</v>
      </c>
      <c r="BG671">
        <v>0.12474494294541569</v>
      </c>
      <c r="BH671">
        <v>0.279677053125713</v>
      </c>
      <c r="BI671">
        <v>0.15493211018029734</v>
      </c>
      <c r="BJ671">
        <v>3.7307214816352741E-2</v>
      </c>
    </row>
    <row r="672" spans="1:62" x14ac:dyDescent="0.35">
      <c r="A672">
        <v>10</v>
      </c>
      <c r="B672">
        <v>3</v>
      </c>
      <c r="C672" t="s">
        <v>86</v>
      </c>
      <c r="D672" t="s">
        <v>27</v>
      </c>
      <c r="G672">
        <v>0.5</v>
      </c>
      <c r="H672">
        <v>0.5</v>
      </c>
      <c r="I672">
        <v>82</v>
      </c>
      <c r="J672">
        <v>205</v>
      </c>
      <c r="L672">
        <v>236</v>
      </c>
      <c r="M672">
        <v>0.47699999999999998</v>
      </c>
      <c r="N672">
        <v>0.45300000000000001</v>
      </c>
      <c r="O672">
        <v>0</v>
      </c>
      <c r="Q672">
        <v>0</v>
      </c>
      <c r="R672">
        <v>1</v>
      </c>
      <c r="S672">
        <v>0</v>
      </c>
      <c r="T672">
        <v>0</v>
      </c>
      <c r="V672">
        <v>0</v>
      </c>
      <c r="Y672" s="10">
        <v>44887</v>
      </c>
      <c r="Z672">
        <v>0.74212962962962958</v>
      </c>
      <c r="AB672">
        <v>1</v>
      </c>
      <c r="AD672">
        <v>0.12845314846969716</v>
      </c>
      <c r="AE672">
        <v>0.27731526736069945</v>
      </c>
      <c r="AF672">
        <v>0.14886211889100229</v>
      </c>
      <c r="AG672">
        <v>3.6410218353482994E-2</v>
      </c>
    </row>
    <row r="673" spans="1:62" x14ac:dyDescent="0.35">
      <c r="A673">
        <v>11</v>
      </c>
      <c r="B673">
        <v>4</v>
      </c>
      <c r="C673" t="s">
        <v>61</v>
      </c>
      <c r="D673" t="s">
        <v>27</v>
      </c>
      <c r="G673">
        <v>0.2</v>
      </c>
      <c r="H673">
        <v>0.2</v>
      </c>
      <c r="I673">
        <v>631</v>
      </c>
      <c r="J673">
        <v>2323</v>
      </c>
      <c r="L673">
        <v>1204</v>
      </c>
      <c r="M673">
        <v>2.2480000000000002</v>
      </c>
      <c r="N673">
        <v>5.6159999999999997</v>
      </c>
      <c r="O673">
        <v>3.367</v>
      </c>
      <c r="Q673">
        <v>2.5000000000000001E-2</v>
      </c>
      <c r="R673">
        <v>1</v>
      </c>
      <c r="S673">
        <v>0</v>
      </c>
      <c r="T673">
        <v>0</v>
      </c>
      <c r="V673">
        <v>0</v>
      </c>
      <c r="Y673" s="10">
        <v>44887</v>
      </c>
      <c r="Z673">
        <v>0.75311342592592589</v>
      </c>
      <c r="AB673">
        <v>1</v>
      </c>
      <c r="AD673">
        <v>1.5935108916933167</v>
      </c>
      <c r="AE673">
        <v>5.6955504187005443</v>
      </c>
      <c r="AF673">
        <v>4.1020395270072276</v>
      </c>
      <c r="AG673">
        <v>0.33221792812201728</v>
      </c>
    </row>
    <row r="674" spans="1:62" x14ac:dyDescent="0.35">
      <c r="A674">
        <v>12</v>
      </c>
      <c r="B674">
        <v>4</v>
      </c>
      <c r="C674" t="s">
        <v>61</v>
      </c>
      <c r="D674" t="s">
        <v>27</v>
      </c>
      <c r="G674">
        <v>0.2</v>
      </c>
      <c r="H674">
        <v>0.2</v>
      </c>
      <c r="I674">
        <v>1217</v>
      </c>
      <c r="J674">
        <v>2383</v>
      </c>
      <c r="L674">
        <v>1215</v>
      </c>
      <c r="M674">
        <v>3.3719999999999999</v>
      </c>
      <c r="N674">
        <v>5.7430000000000003</v>
      </c>
      <c r="O674">
        <v>2.371</v>
      </c>
      <c r="Q674">
        <v>2.8000000000000001E-2</v>
      </c>
      <c r="R674">
        <v>1</v>
      </c>
      <c r="S674">
        <v>0</v>
      </c>
      <c r="T674">
        <v>0</v>
      </c>
      <c r="V674">
        <v>0</v>
      </c>
      <c r="Y674" s="10">
        <v>44887</v>
      </c>
      <c r="Z674">
        <v>0.75936342592592598</v>
      </c>
      <c r="AB674">
        <v>1</v>
      </c>
      <c r="AD674">
        <v>2.9516411649613992</v>
      </c>
      <c r="AE674">
        <v>5.8372575646013587</v>
      </c>
      <c r="AF674">
        <v>2.8856163996399595</v>
      </c>
      <c r="AG674">
        <v>0.33495875064745262</v>
      </c>
      <c r="AJ674">
        <v>1.3415711818078435</v>
      </c>
      <c r="AK674">
        <v>0.54813357436249577</v>
      </c>
      <c r="AP674">
        <v>3.1847310763133998</v>
      </c>
      <c r="AQ674">
        <v>0.97579061289400748</v>
      </c>
      <c r="AV674">
        <v>5.0278909708189561</v>
      </c>
      <c r="AW674">
        <v>2.5588655544705001</v>
      </c>
      <c r="BB674">
        <v>10.490143689875277</v>
      </c>
      <c r="BC674">
        <v>2.104754603039737</v>
      </c>
      <c r="BG674">
        <v>2.9597528645457647</v>
      </c>
      <c r="BH674">
        <v>5.808916135421196</v>
      </c>
      <c r="BI674">
        <v>2.8491632708754313</v>
      </c>
      <c r="BJ674">
        <v>0.33147043106962581</v>
      </c>
    </row>
    <row r="675" spans="1:62" x14ac:dyDescent="0.35">
      <c r="A675">
        <v>13</v>
      </c>
      <c r="B675">
        <v>4</v>
      </c>
      <c r="C675" t="s">
        <v>61</v>
      </c>
      <c r="D675" t="s">
        <v>27</v>
      </c>
      <c r="G675">
        <v>0.2</v>
      </c>
      <c r="H675">
        <v>0.2</v>
      </c>
      <c r="I675">
        <v>1224</v>
      </c>
      <c r="J675">
        <v>2359</v>
      </c>
      <c r="L675">
        <v>1187</v>
      </c>
      <c r="M675">
        <v>3.3849999999999998</v>
      </c>
      <c r="N675">
        <v>5.6929999999999996</v>
      </c>
      <c r="O675">
        <v>2.3069999999999999</v>
      </c>
      <c r="Q675">
        <v>0.02</v>
      </c>
      <c r="R675">
        <v>1</v>
      </c>
      <c r="S675">
        <v>0</v>
      </c>
      <c r="T675">
        <v>0</v>
      </c>
      <c r="V675">
        <v>0</v>
      </c>
      <c r="Y675" s="10">
        <v>44887</v>
      </c>
      <c r="Z675">
        <v>0.76603009259259258</v>
      </c>
      <c r="AB675">
        <v>1</v>
      </c>
      <c r="AD675">
        <v>2.9678645641301302</v>
      </c>
      <c r="AE675">
        <v>5.7805747062410333</v>
      </c>
      <c r="AF675">
        <v>2.8127101421109031</v>
      </c>
      <c r="AG675">
        <v>0.32798211149179901</v>
      </c>
    </row>
    <row r="676" spans="1:62" x14ac:dyDescent="0.35">
      <c r="A676">
        <v>14</v>
      </c>
      <c r="B676">
        <v>5</v>
      </c>
      <c r="C676" t="s">
        <v>61</v>
      </c>
      <c r="D676" t="s">
        <v>27</v>
      </c>
      <c r="G676">
        <v>0.6</v>
      </c>
      <c r="H676">
        <v>0.6</v>
      </c>
      <c r="I676">
        <v>4078</v>
      </c>
      <c r="J676">
        <v>7871</v>
      </c>
      <c r="L676">
        <v>3579</v>
      </c>
      <c r="M676">
        <v>2.9529999999999998</v>
      </c>
      <c r="N676">
        <v>5.7889999999999997</v>
      </c>
      <c r="O676">
        <v>2.8359999999999999</v>
      </c>
      <c r="Q676">
        <v>0.215</v>
      </c>
      <c r="R676">
        <v>1</v>
      </c>
      <c r="S676">
        <v>0</v>
      </c>
      <c r="T676">
        <v>0</v>
      </c>
      <c r="V676">
        <v>0</v>
      </c>
      <c r="Y676" s="10">
        <v>44887</v>
      </c>
      <c r="Z676">
        <v>0.77945601851851853</v>
      </c>
      <c r="AB676">
        <v>1</v>
      </c>
      <c r="AD676">
        <v>3.1941253893557251</v>
      </c>
      <c r="AE676">
        <v>6.2662459476653245</v>
      </c>
      <c r="AF676">
        <v>3.0721205583095994</v>
      </c>
      <c r="AG676">
        <v>0.30799547597730675</v>
      </c>
    </row>
    <row r="677" spans="1:62" x14ac:dyDescent="0.35">
      <c r="A677">
        <v>15</v>
      </c>
      <c r="B677">
        <v>5</v>
      </c>
      <c r="C677" t="s">
        <v>61</v>
      </c>
      <c r="D677" t="s">
        <v>27</v>
      </c>
      <c r="G677">
        <v>0.6</v>
      </c>
      <c r="H677">
        <v>0.6</v>
      </c>
      <c r="I677">
        <v>4085</v>
      </c>
      <c r="J677">
        <v>7982</v>
      </c>
      <c r="L677">
        <v>3558</v>
      </c>
      <c r="M677">
        <v>2.9569999999999999</v>
      </c>
      <c r="N677">
        <v>5.867</v>
      </c>
      <c r="O677">
        <v>2.91</v>
      </c>
      <c r="Q677">
        <v>0.21299999999999999</v>
      </c>
      <c r="R677">
        <v>1</v>
      </c>
      <c r="S677">
        <v>0</v>
      </c>
      <c r="T677">
        <v>0</v>
      </c>
      <c r="V677">
        <v>0</v>
      </c>
      <c r="Y677" s="10">
        <v>44887</v>
      </c>
      <c r="Z677">
        <v>0.78699074074074071</v>
      </c>
      <c r="AB677">
        <v>1</v>
      </c>
      <c r="AD677">
        <v>3.1995331890786356</v>
      </c>
      <c r="AE677">
        <v>6.353632020970827</v>
      </c>
      <c r="AF677">
        <v>3.1540988318921914</v>
      </c>
      <c r="AG677">
        <v>0.30625131618839335</v>
      </c>
      <c r="AJ677">
        <v>6.7798634388809589</v>
      </c>
      <c r="AK677">
        <v>0.24116370280520197</v>
      </c>
      <c r="AP677">
        <v>7.9538690445534259</v>
      </c>
      <c r="AQ677">
        <v>3.8164487231537558</v>
      </c>
      <c r="AV677">
        <v>9.1278746502258787</v>
      </c>
      <c r="AW677">
        <v>7.3148073913815637</v>
      </c>
      <c r="BB677">
        <v>2.7897415011674904</v>
      </c>
      <c r="BC677">
        <v>1.3736184721540212</v>
      </c>
      <c r="BG677">
        <v>3.2033959031664287</v>
      </c>
      <c r="BH677">
        <v>6.4772321426732056</v>
      </c>
      <c r="BI677">
        <v>3.2738362395067764</v>
      </c>
      <c r="BJ677">
        <v>0.30836922450350246</v>
      </c>
    </row>
    <row r="678" spans="1:62" x14ac:dyDescent="0.35">
      <c r="A678">
        <v>16</v>
      </c>
      <c r="B678">
        <v>5</v>
      </c>
      <c r="C678" t="s">
        <v>61</v>
      </c>
      <c r="D678" t="s">
        <v>27</v>
      </c>
      <c r="G678">
        <v>0.6</v>
      </c>
      <c r="H678">
        <v>0.6</v>
      </c>
      <c r="I678">
        <v>4095</v>
      </c>
      <c r="J678">
        <v>8296</v>
      </c>
      <c r="L678">
        <v>3609</v>
      </c>
      <c r="M678">
        <v>2.964</v>
      </c>
      <c r="N678">
        <v>6.0890000000000004</v>
      </c>
      <c r="O678">
        <v>3.125</v>
      </c>
      <c r="Q678">
        <v>0.218</v>
      </c>
      <c r="R678">
        <v>1</v>
      </c>
      <c r="S678">
        <v>0</v>
      </c>
      <c r="T678">
        <v>0</v>
      </c>
      <c r="V678">
        <v>0</v>
      </c>
      <c r="Y678" s="10">
        <v>44887</v>
      </c>
      <c r="Z678">
        <v>0.79488425925925921</v>
      </c>
      <c r="AB678">
        <v>1</v>
      </c>
      <c r="AD678">
        <v>3.2072586172542219</v>
      </c>
      <c r="AE678">
        <v>6.6008322643755832</v>
      </c>
      <c r="AF678">
        <v>3.3935736471213613</v>
      </c>
      <c r="AG678">
        <v>0.31048713281861157</v>
      </c>
    </row>
    <row r="679" spans="1:62" x14ac:dyDescent="0.35">
      <c r="A679">
        <v>17</v>
      </c>
      <c r="B679">
        <v>6</v>
      </c>
      <c r="C679" t="s">
        <v>65</v>
      </c>
      <c r="D679" t="s">
        <v>27</v>
      </c>
      <c r="G679">
        <v>0.33300000000000002</v>
      </c>
      <c r="H679">
        <v>0.33300000000000002</v>
      </c>
      <c r="I679">
        <v>4901</v>
      </c>
      <c r="J679">
        <v>12278</v>
      </c>
      <c r="L679">
        <v>5985</v>
      </c>
      <c r="M679">
        <v>6.2690000000000001</v>
      </c>
      <c r="N679">
        <v>16.036000000000001</v>
      </c>
      <c r="O679">
        <v>9.7669999999999995</v>
      </c>
      <c r="Q679">
        <v>0.76600000000000001</v>
      </c>
      <c r="R679">
        <v>1</v>
      </c>
      <c r="S679">
        <v>0</v>
      </c>
      <c r="T679">
        <v>0</v>
      </c>
      <c r="V679">
        <v>0</v>
      </c>
      <c r="Y679" s="10">
        <v>44887</v>
      </c>
      <c r="Z679">
        <v>0.80803240740740734</v>
      </c>
      <c r="AB679">
        <v>1</v>
      </c>
      <c r="AD679">
        <v>6.9007714021738424</v>
      </c>
      <c r="AE679">
        <v>17.541818444090623</v>
      </c>
      <c r="AF679">
        <v>10.641047041916782</v>
      </c>
      <c r="AG679">
        <v>0.91500244081073145</v>
      </c>
    </row>
    <row r="680" spans="1:62" x14ac:dyDescent="0.35">
      <c r="A680">
        <v>18</v>
      </c>
      <c r="B680">
        <v>6</v>
      </c>
      <c r="C680" t="s">
        <v>65</v>
      </c>
      <c r="D680" t="s">
        <v>27</v>
      </c>
      <c r="G680">
        <v>0.33300000000000002</v>
      </c>
      <c r="H680">
        <v>0.33300000000000002</v>
      </c>
      <c r="I680">
        <v>6140</v>
      </c>
      <c r="J680">
        <v>12379</v>
      </c>
      <c r="L680">
        <v>6068</v>
      </c>
      <c r="M680">
        <v>7.6959999999999997</v>
      </c>
      <c r="N680">
        <v>16.164999999999999</v>
      </c>
      <c r="O680">
        <v>8.4689999999999994</v>
      </c>
      <c r="Q680">
        <v>0.77900000000000003</v>
      </c>
      <c r="R680">
        <v>1</v>
      </c>
      <c r="S680">
        <v>0</v>
      </c>
      <c r="T680">
        <v>0</v>
      </c>
      <c r="V680">
        <v>0</v>
      </c>
      <c r="Y680" s="10">
        <v>44887</v>
      </c>
      <c r="Z680">
        <v>0.8153125</v>
      </c>
      <c r="AB680">
        <v>1</v>
      </c>
      <c r="AD680">
        <v>8.6254210435344731</v>
      </c>
      <c r="AE680">
        <v>17.68508592893529</v>
      </c>
      <c r="AF680">
        <v>9.0596648854008173</v>
      </c>
      <c r="AG680">
        <v>0.92742331275237133</v>
      </c>
      <c r="AJ680">
        <v>4.3243847932478969</v>
      </c>
      <c r="AK680">
        <v>0.33947289019140808</v>
      </c>
      <c r="AP680">
        <v>1.8322678640486521</v>
      </c>
      <c r="AQ680">
        <v>0.16857931872747087</v>
      </c>
      <c r="AV680">
        <v>0.65984906515059238</v>
      </c>
      <c r="AW680">
        <v>6.1476467496127448E-3</v>
      </c>
      <c r="BB680">
        <v>3.7537108647476649</v>
      </c>
      <c r="BC680">
        <v>1.362218485670182</v>
      </c>
      <c r="BG680">
        <v>8.6108053686076893</v>
      </c>
      <c r="BH680">
        <v>17.670191784471243</v>
      </c>
      <c r="BI680">
        <v>9.0593864158635533</v>
      </c>
      <c r="BJ680">
        <v>0.93378339778272901</v>
      </c>
    </row>
    <row r="681" spans="1:62" x14ac:dyDescent="0.35">
      <c r="A681">
        <v>19</v>
      </c>
      <c r="B681">
        <v>6</v>
      </c>
      <c r="C681" t="s">
        <v>65</v>
      </c>
      <c r="D681" t="s">
        <v>27</v>
      </c>
      <c r="G681">
        <v>0.33300000000000002</v>
      </c>
      <c r="H681">
        <v>0.33300000000000002</v>
      </c>
      <c r="I681">
        <v>6119</v>
      </c>
      <c r="J681">
        <v>12358</v>
      </c>
      <c r="L681">
        <v>6153</v>
      </c>
      <c r="M681">
        <v>7.6719999999999997</v>
      </c>
      <c r="N681">
        <v>16.138000000000002</v>
      </c>
      <c r="O681">
        <v>8.4659999999999993</v>
      </c>
      <c r="Q681">
        <v>0.79200000000000004</v>
      </c>
      <c r="R681">
        <v>1</v>
      </c>
      <c r="S681">
        <v>0</v>
      </c>
      <c r="T681">
        <v>0</v>
      </c>
      <c r="V681">
        <v>0</v>
      </c>
      <c r="Y681" s="10">
        <v>44887</v>
      </c>
      <c r="Z681">
        <v>0.82307870370370362</v>
      </c>
      <c r="AB681">
        <v>1</v>
      </c>
      <c r="AD681">
        <v>8.5961896936809037</v>
      </c>
      <c r="AE681">
        <v>17.655297640007191</v>
      </c>
      <c r="AF681">
        <v>9.0591079463262876</v>
      </c>
      <c r="AG681">
        <v>0.94014348281308679</v>
      </c>
    </row>
    <row r="682" spans="1:62" x14ac:dyDescent="0.35">
      <c r="A682">
        <v>20</v>
      </c>
      <c r="B682">
        <v>7</v>
      </c>
      <c r="C682" t="s">
        <v>65</v>
      </c>
      <c r="D682" t="s">
        <v>27</v>
      </c>
      <c r="G682">
        <v>0.46700000000000003</v>
      </c>
      <c r="H682">
        <v>0.46700000000000003</v>
      </c>
      <c r="I682">
        <v>9171</v>
      </c>
      <c r="J682">
        <v>17823</v>
      </c>
      <c r="L682">
        <v>8257</v>
      </c>
      <c r="M682">
        <v>7.9770000000000003</v>
      </c>
      <c r="N682">
        <v>16.463999999999999</v>
      </c>
      <c r="O682">
        <v>8.4870000000000001</v>
      </c>
      <c r="Q682">
        <v>0.8</v>
      </c>
      <c r="R682">
        <v>1</v>
      </c>
      <c r="S682">
        <v>0</v>
      </c>
      <c r="T682">
        <v>0</v>
      </c>
      <c r="V682">
        <v>0</v>
      </c>
      <c r="Y682" s="10">
        <v>44887</v>
      </c>
      <c r="Z682">
        <v>0.83718750000000008</v>
      </c>
      <c r="AB682">
        <v>1</v>
      </c>
      <c r="AD682">
        <v>9.158911296593395</v>
      </c>
      <c r="AE682">
        <v>18.117014893538016</v>
      </c>
      <c r="AF682">
        <v>8.9581035969446212</v>
      </c>
      <c r="AG682">
        <v>0.89489657314532367</v>
      </c>
    </row>
    <row r="683" spans="1:62" x14ac:dyDescent="0.35">
      <c r="A683">
        <v>21</v>
      </c>
      <c r="B683">
        <v>7</v>
      </c>
      <c r="C683" t="s">
        <v>65</v>
      </c>
      <c r="D683" t="s">
        <v>27</v>
      </c>
      <c r="G683">
        <v>0.46700000000000003</v>
      </c>
      <c r="H683">
        <v>0.46700000000000003</v>
      </c>
      <c r="I683">
        <v>9217</v>
      </c>
      <c r="J683">
        <v>17908</v>
      </c>
      <c r="L683">
        <v>8305</v>
      </c>
      <c r="M683">
        <v>8.0150000000000006</v>
      </c>
      <c r="N683">
        <v>16.542000000000002</v>
      </c>
      <c r="O683">
        <v>8.5269999999999992</v>
      </c>
      <c r="Q683">
        <v>0.80600000000000005</v>
      </c>
      <c r="R683">
        <v>1</v>
      </c>
      <c r="S683">
        <v>0</v>
      </c>
      <c r="T683">
        <v>0</v>
      </c>
      <c r="V683">
        <v>0</v>
      </c>
      <c r="Y683" s="10">
        <v>44887</v>
      </c>
      <c r="Z683">
        <v>0.84508101851851858</v>
      </c>
      <c r="AB683">
        <v>1</v>
      </c>
      <c r="AD683">
        <v>9.2045690733912924</v>
      </c>
      <c r="AE683">
        <v>18.202989964213035</v>
      </c>
      <c r="AF683">
        <v>8.9984208908217429</v>
      </c>
      <c r="AG683">
        <v>0.90001860862209582</v>
      </c>
      <c r="AJ683">
        <v>2.57627203815015</v>
      </c>
      <c r="AK683">
        <v>0.59133038816162153</v>
      </c>
      <c r="AP683">
        <v>1.0265748814351383</v>
      </c>
      <c r="AQ683">
        <v>0.20023868390929733</v>
      </c>
      <c r="AV683">
        <v>0.52312227527987354</v>
      </c>
      <c r="AW683">
        <v>1.016470619720802</v>
      </c>
      <c r="BB683">
        <v>3.7637315488238246E-2</v>
      </c>
      <c r="BC683">
        <v>7.1112616741927981E-2</v>
      </c>
      <c r="BG683">
        <v>9.2318644834335135</v>
      </c>
      <c r="BH683">
        <v>18.184783478658325</v>
      </c>
      <c r="BI683">
        <v>8.9529189952248114</v>
      </c>
      <c r="BJ683">
        <v>0.90033873583939417</v>
      </c>
    </row>
    <row r="684" spans="1:62" x14ac:dyDescent="0.35">
      <c r="A684">
        <v>22</v>
      </c>
      <c r="B684">
        <v>7</v>
      </c>
      <c r="C684" t="s">
        <v>65</v>
      </c>
      <c r="D684" t="s">
        <v>27</v>
      </c>
      <c r="G684">
        <v>0.46700000000000003</v>
      </c>
      <c r="H684">
        <v>0.46700000000000003</v>
      </c>
      <c r="I684">
        <v>9272</v>
      </c>
      <c r="J684">
        <v>17872</v>
      </c>
      <c r="L684">
        <v>8311</v>
      </c>
      <c r="M684">
        <v>8.06</v>
      </c>
      <c r="N684">
        <v>16.509</v>
      </c>
      <c r="O684">
        <v>8.4489999999999998</v>
      </c>
      <c r="Q684">
        <v>0.80600000000000005</v>
      </c>
      <c r="R684">
        <v>1</v>
      </c>
      <c r="S684">
        <v>0</v>
      </c>
      <c r="T684">
        <v>0</v>
      </c>
      <c r="V684">
        <v>0</v>
      </c>
      <c r="Y684" s="10">
        <v>44887</v>
      </c>
      <c r="Z684">
        <v>0.85325231481481489</v>
      </c>
      <c r="AB684">
        <v>1</v>
      </c>
      <c r="AD684">
        <v>9.2591598934757346</v>
      </c>
      <c r="AE684">
        <v>18.166576993103615</v>
      </c>
      <c r="AF684">
        <v>8.9074170996278799</v>
      </c>
      <c r="AG684">
        <v>0.9006588630566924</v>
      </c>
    </row>
    <row r="685" spans="1:62" x14ac:dyDescent="0.35">
      <c r="A685">
        <v>23</v>
      </c>
      <c r="B685">
        <v>8</v>
      </c>
      <c r="C685" t="s">
        <v>65</v>
      </c>
      <c r="D685" t="s">
        <v>27</v>
      </c>
      <c r="G685">
        <v>0.6</v>
      </c>
      <c r="H685">
        <v>0.6</v>
      </c>
      <c r="I685">
        <v>11341</v>
      </c>
      <c r="J685">
        <v>24286</v>
      </c>
      <c r="L685">
        <v>11118</v>
      </c>
      <c r="M685">
        <v>7.5960000000000001</v>
      </c>
      <c r="N685">
        <v>17.378</v>
      </c>
      <c r="O685">
        <v>9.782</v>
      </c>
      <c r="Q685">
        <v>0.872</v>
      </c>
      <c r="R685">
        <v>1</v>
      </c>
      <c r="S685">
        <v>0</v>
      </c>
      <c r="T685">
        <v>0</v>
      </c>
      <c r="V685">
        <v>0</v>
      </c>
      <c r="X685" t="s">
        <v>134</v>
      </c>
      <c r="Y685" s="10">
        <v>44887</v>
      </c>
      <c r="Z685">
        <v>0.87086805555555558</v>
      </c>
      <c r="AB685">
        <v>1</v>
      </c>
      <c r="AD685">
        <v>8.8051038732841</v>
      </c>
      <c r="AE685">
        <v>19.18915039189805</v>
      </c>
      <c r="AF685">
        <v>10.38404651861395</v>
      </c>
      <c r="AG685">
        <v>0.93414884019721645</v>
      </c>
    </row>
    <row r="686" spans="1:62" x14ac:dyDescent="0.35">
      <c r="A686">
        <v>24</v>
      </c>
      <c r="B686">
        <v>8</v>
      </c>
      <c r="C686" t="s">
        <v>65</v>
      </c>
      <c r="D686" t="s">
        <v>27</v>
      </c>
      <c r="G686">
        <v>0.6</v>
      </c>
      <c r="H686">
        <v>0.6</v>
      </c>
      <c r="I686">
        <v>11672</v>
      </c>
      <c r="J686">
        <v>23115</v>
      </c>
      <c r="L686">
        <v>11086</v>
      </c>
      <c r="M686">
        <v>7.8079999999999998</v>
      </c>
      <c r="N686">
        <v>16.550999999999998</v>
      </c>
      <c r="O686">
        <v>8.7430000000000003</v>
      </c>
      <c r="Q686">
        <v>0.87</v>
      </c>
      <c r="R686">
        <v>1</v>
      </c>
      <c r="S686">
        <v>0</v>
      </c>
      <c r="T686">
        <v>0</v>
      </c>
      <c r="V686">
        <v>0</v>
      </c>
      <c r="Y686" s="10">
        <v>44887</v>
      </c>
      <c r="Z686">
        <v>0.87964120370370369</v>
      </c>
      <c r="AB686">
        <v>1</v>
      </c>
      <c r="AD686">
        <v>9.0608155458960109</v>
      </c>
      <c r="AE686">
        <v>18.267266681621074</v>
      </c>
      <c r="AF686">
        <v>9.2064511357250627</v>
      </c>
      <c r="AG686">
        <v>0.9314910728998248</v>
      </c>
      <c r="AJ686">
        <v>0.7443987604053367</v>
      </c>
      <c r="AK686">
        <v>0.13632613528259252</v>
      </c>
      <c r="AP686">
        <v>1.5263648326497206</v>
      </c>
      <c r="AQ686">
        <v>8.1850531777367855E-2</v>
      </c>
      <c r="AV686">
        <v>2.3083309048941438</v>
      </c>
      <c r="AW686">
        <v>2.8207667372260492E-2</v>
      </c>
      <c r="BB686">
        <v>4.2234342556932329</v>
      </c>
      <c r="BC686">
        <v>1.3901406356183741</v>
      </c>
      <c r="BG686">
        <v>9.0669958884364803</v>
      </c>
      <c r="BH686">
        <v>18.27474566987695</v>
      </c>
      <c r="BI686">
        <v>9.207749781440473</v>
      </c>
      <c r="BJ686">
        <v>0.93801090830123912</v>
      </c>
    </row>
    <row r="687" spans="1:62" x14ac:dyDescent="0.35">
      <c r="A687">
        <v>25</v>
      </c>
      <c r="B687">
        <v>8</v>
      </c>
      <c r="C687" t="s">
        <v>65</v>
      </c>
      <c r="D687" t="s">
        <v>27</v>
      </c>
      <c r="G687">
        <v>0.6</v>
      </c>
      <c r="H687">
        <v>0.6</v>
      </c>
      <c r="I687">
        <v>11688</v>
      </c>
      <c r="J687">
        <v>23134</v>
      </c>
      <c r="L687">
        <v>11243</v>
      </c>
      <c r="M687">
        <v>7.8179999999999996</v>
      </c>
      <c r="N687">
        <v>16.565000000000001</v>
      </c>
      <c r="O687">
        <v>8.7469999999999999</v>
      </c>
      <c r="Q687">
        <v>0.88300000000000001</v>
      </c>
      <c r="R687">
        <v>1</v>
      </c>
      <c r="S687">
        <v>0</v>
      </c>
      <c r="T687">
        <v>0</v>
      </c>
      <c r="V687">
        <v>0</v>
      </c>
      <c r="Y687" s="10">
        <v>44887</v>
      </c>
      <c r="Z687">
        <v>0.88870370370370377</v>
      </c>
      <c r="AB687">
        <v>1</v>
      </c>
      <c r="AD687">
        <v>9.0731762309769479</v>
      </c>
      <c r="AE687">
        <v>18.282224658132829</v>
      </c>
      <c r="AF687">
        <v>9.2090484271558815</v>
      </c>
      <c r="AG687">
        <v>0.94453074370265333</v>
      </c>
    </row>
    <row r="688" spans="1:62" x14ac:dyDescent="0.35">
      <c r="A688">
        <v>26</v>
      </c>
      <c r="B688">
        <v>1</v>
      </c>
      <c r="C688" t="s">
        <v>71</v>
      </c>
      <c r="D688" t="s">
        <v>27</v>
      </c>
      <c r="G688">
        <v>0.3</v>
      </c>
      <c r="H688">
        <v>0.3</v>
      </c>
      <c r="I688">
        <v>6531</v>
      </c>
      <c r="J688">
        <v>8882</v>
      </c>
      <c r="L688">
        <v>3551</v>
      </c>
      <c r="M688">
        <v>9.0419999999999998</v>
      </c>
      <c r="N688">
        <v>13.006</v>
      </c>
      <c r="O688">
        <v>3.964</v>
      </c>
      <c r="Q688">
        <v>0.42599999999999999</v>
      </c>
      <c r="R688">
        <v>1</v>
      </c>
      <c r="S688">
        <v>0</v>
      </c>
      <c r="T688">
        <v>0</v>
      </c>
      <c r="V688">
        <v>0</v>
      </c>
      <c r="Y688" s="10">
        <v>44887</v>
      </c>
      <c r="Z688">
        <v>0.90170138888888884</v>
      </c>
      <c r="AB688">
        <v>1</v>
      </c>
      <c r="AD688">
        <v>10.178345841654119</v>
      </c>
      <c r="AE688">
        <v>14.124335500949812</v>
      </c>
      <c r="AF688">
        <v>3.9459896592956927</v>
      </c>
      <c r="AG688">
        <v>0.61133985918417777</v>
      </c>
    </row>
    <row r="689" spans="1:62" x14ac:dyDescent="0.35">
      <c r="A689">
        <v>27</v>
      </c>
      <c r="B689">
        <v>1</v>
      </c>
      <c r="C689" t="s">
        <v>71</v>
      </c>
      <c r="D689" t="s">
        <v>27</v>
      </c>
      <c r="G689">
        <v>0.3</v>
      </c>
      <c r="H689">
        <v>0.3</v>
      </c>
      <c r="I689">
        <v>7114</v>
      </c>
      <c r="J689">
        <v>8758</v>
      </c>
      <c r="L689">
        <v>3393</v>
      </c>
      <c r="M689">
        <v>9.7880000000000003</v>
      </c>
      <c r="N689">
        <v>12.83</v>
      </c>
      <c r="O689">
        <v>3.0419999999999998</v>
      </c>
      <c r="Q689">
        <v>0.39800000000000002</v>
      </c>
      <c r="R689">
        <v>1</v>
      </c>
      <c r="S689">
        <v>0</v>
      </c>
      <c r="T689">
        <v>0</v>
      </c>
      <c r="V689">
        <v>0</v>
      </c>
      <c r="Y689" s="10">
        <v>44887</v>
      </c>
      <c r="Z689">
        <v>0.90869212962962964</v>
      </c>
      <c r="AB689">
        <v>1</v>
      </c>
      <c r="AD689">
        <v>11.07913076692749</v>
      </c>
      <c r="AE689">
        <v>13.929094544375355</v>
      </c>
      <c r="AF689">
        <v>2.849963777447865</v>
      </c>
      <c r="AG689">
        <v>0.58509440712243321</v>
      </c>
      <c r="AI689">
        <v>100</v>
      </c>
      <c r="AK689">
        <v>3.615170084847021</v>
      </c>
      <c r="AO689">
        <v>100</v>
      </c>
      <c r="AQ689">
        <v>0.47363734246725525</v>
      </c>
      <c r="AU689">
        <v>100</v>
      </c>
      <c r="AW689">
        <v>12.757100514123765</v>
      </c>
      <c r="BA689">
        <v>100</v>
      </c>
      <c r="BC689">
        <v>0.79810248690225016</v>
      </c>
      <c r="BG689">
        <v>11.283082070762969</v>
      </c>
      <c r="BH689">
        <v>13.962159545085544</v>
      </c>
      <c r="BI689">
        <v>2.6790774743225754</v>
      </c>
      <c r="BJ689">
        <v>0.58276886073721546</v>
      </c>
    </row>
    <row r="690" spans="1:62" x14ac:dyDescent="0.35">
      <c r="A690">
        <v>28</v>
      </c>
      <c r="B690">
        <v>1</v>
      </c>
      <c r="C690" t="s">
        <v>71</v>
      </c>
      <c r="D690" t="s">
        <v>27</v>
      </c>
      <c r="G690">
        <v>0.3</v>
      </c>
      <c r="H690">
        <v>0.3</v>
      </c>
      <c r="I690">
        <v>7378</v>
      </c>
      <c r="J690">
        <v>8800</v>
      </c>
      <c r="L690">
        <v>3365</v>
      </c>
      <c r="M690">
        <v>10.125</v>
      </c>
      <c r="N690">
        <v>12.89</v>
      </c>
      <c r="O690">
        <v>2.7650000000000001</v>
      </c>
      <c r="Q690">
        <v>0.39300000000000002</v>
      </c>
      <c r="R690">
        <v>1</v>
      </c>
      <c r="S690">
        <v>0</v>
      </c>
      <c r="T690">
        <v>0</v>
      </c>
      <c r="V690">
        <v>0</v>
      </c>
      <c r="Y690" s="10">
        <v>44887</v>
      </c>
      <c r="Z690">
        <v>0.91611111111111121</v>
      </c>
      <c r="AB690">
        <v>1</v>
      </c>
      <c r="AD690">
        <v>11.48703337459845</v>
      </c>
      <c r="AE690">
        <v>13.995224545795736</v>
      </c>
      <c r="AF690">
        <v>2.5081911711972857</v>
      </c>
      <c r="AG690">
        <v>0.58044331435199759</v>
      </c>
    </row>
    <row r="691" spans="1:62" x14ac:dyDescent="0.35">
      <c r="A691">
        <v>29</v>
      </c>
      <c r="B691">
        <v>2</v>
      </c>
      <c r="C691" t="s">
        <v>70</v>
      </c>
      <c r="D691" t="s">
        <v>27</v>
      </c>
      <c r="G691">
        <v>0.5</v>
      </c>
      <c r="H691">
        <v>0.5</v>
      </c>
      <c r="I691">
        <v>5905</v>
      </c>
      <c r="J691">
        <v>9388</v>
      </c>
      <c r="L691">
        <v>3351</v>
      </c>
      <c r="M691">
        <v>4.9450000000000003</v>
      </c>
      <c r="N691">
        <v>8.2319999999999993</v>
      </c>
      <c r="O691">
        <v>3.2869999999999999</v>
      </c>
      <c r="Q691">
        <v>0.23400000000000001</v>
      </c>
      <c r="R691">
        <v>1</v>
      </c>
      <c r="S691">
        <v>0</v>
      </c>
      <c r="T691">
        <v>0</v>
      </c>
      <c r="V691">
        <v>0</v>
      </c>
      <c r="X691" t="s">
        <v>134</v>
      </c>
      <c r="Y691" s="10">
        <v>44887</v>
      </c>
      <c r="Z691">
        <v>0.93355324074074064</v>
      </c>
      <c r="AB691">
        <v>1</v>
      </c>
      <c r="AD691">
        <v>5.5266733404424242</v>
      </c>
      <c r="AE691">
        <v>8.9526267394086378</v>
      </c>
      <c r="AF691">
        <v>3.4259533989662136</v>
      </c>
      <c r="AG691">
        <v>0.34687066078006773</v>
      </c>
    </row>
    <row r="692" spans="1:62" x14ac:dyDescent="0.35">
      <c r="A692">
        <v>30</v>
      </c>
      <c r="B692">
        <v>2</v>
      </c>
      <c r="C692" t="s">
        <v>70</v>
      </c>
      <c r="D692" t="s">
        <v>27</v>
      </c>
      <c r="G692">
        <v>0.5</v>
      </c>
      <c r="H692">
        <v>0.5</v>
      </c>
      <c r="I692">
        <v>4102</v>
      </c>
      <c r="J692">
        <v>7557</v>
      </c>
      <c r="L692">
        <v>3280</v>
      </c>
      <c r="M692">
        <v>3.5619999999999998</v>
      </c>
      <c r="N692">
        <v>6.681</v>
      </c>
      <c r="O692">
        <v>3.1190000000000002</v>
      </c>
      <c r="Q692">
        <v>0.22700000000000001</v>
      </c>
      <c r="R692">
        <v>1</v>
      </c>
      <c r="S692">
        <v>0</v>
      </c>
      <c r="T692">
        <v>0</v>
      </c>
      <c r="V692">
        <v>0</v>
      </c>
      <c r="Y692" s="10">
        <v>44887</v>
      </c>
      <c r="Z692">
        <v>0.94101851851851848</v>
      </c>
      <c r="AB692">
        <v>1</v>
      </c>
      <c r="AD692">
        <v>3.8551997003725589</v>
      </c>
      <c r="AE692">
        <v>7.2228548451126811</v>
      </c>
      <c r="AF692">
        <v>3.3676551447401222</v>
      </c>
      <c r="AG692">
        <v>0.33979435535076197</v>
      </c>
      <c r="AK692">
        <v>0.38549005964761696</v>
      </c>
      <c r="AQ692">
        <v>1.5952445251050777</v>
      </c>
      <c r="AW692">
        <v>2.9981952143276973</v>
      </c>
      <c r="BC692">
        <v>0.20553045112856391</v>
      </c>
      <c r="BG692">
        <v>3.8477832893239956</v>
      </c>
      <c r="BH692">
        <v>7.1656996295993522</v>
      </c>
      <c r="BI692">
        <v>3.3179163402753558</v>
      </c>
      <c r="BJ692">
        <v>0.33944552339297929</v>
      </c>
    </row>
    <row r="693" spans="1:62" x14ac:dyDescent="0.35">
      <c r="A693">
        <v>31</v>
      </c>
      <c r="B693">
        <v>2</v>
      </c>
      <c r="C693" t="s">
        <v>70</v>
      </c>
      <c r="D693" t="s">
        <v>27</v>
      </c>
      <c r="G693">
        <v>0.5</v>
      </c>
      <c r="H693">
        <v>0.5</v>
      </c>
      <c r="I693">
        <v>4086</v>
      </c>
      <c r="J693">
        <v>7436</v>
      </c>
      <c r="L693">
        <v>3273</v>
      </c>
      <c r="M693">
        <v>3.55</v>
      </c>
      <c r="N693">
        <v>6.5780000000000003</v>
      </c>
      <c r="O693">
        <v>3.028</v>
      </c>
      <c r="Q693">
        <v>0.22600000000000001</v>
      </c>
      <c r="R693">
        <v>1</v>
      </c>
      <c r="S693">
        <v>0</v>
      </c>
      <c r="T693">
        <v>0</v>
      </c>
      <c r="V693">
        <v>0</v>
      </c>
      <c r="Y693" s="10">
        <v>44887</v>
      </c>
      <c r="Z693">
        <v>0.94891203703703697</v>
      </c>
      <c r="AB693">
        <v>1</v>
      </c>
      <c r="AD693">
        <v>3.8403668782754328</v>
      </c>
      <c r="AE693">
        <v>7.1085444140860226</v>
      </c>
      <c r="AF693">
        <v>3.2681775358105898</v>
      </c>
      <c r="AG693">
        <v>0.33909669143519666</v>
      </c>
    </row>
    <row r="694" spans="1:62" x14ac:dyDescent="0.35">
      <c r="A694">
        <v>32</v>
      </c>
      <c r="B694">
        <v>3</v>
      </c>
      <c r="D694" t="s">
        <v>87</v>
      </c>
      <c r="Y694" s="10">
        <v>44887</v>
      </c>
      <c r="Z694">
        <v>0.95297453703703694</v>
      </c>
      <c r="AB694">
        <v>1</v>
      </c>
    </row>
    <row r="695" spans="1:62" x14ac:dyDescent="0.35">
      <c r="A695">
        <v>33</v>
      </c>
      <c r="B695">
        <v>9</v>
      </c>
      <c r="C695" t="s">
        <v>119</v>
      </c>
      <c r="D695" t="s">
        <v>27</v>
      </c>
      <c r="G695">
        <v>0.5</v>
      </c>
      <c r="H695">
        <v>0.5</v>
      </c>
      <c r="I695">
        <v>4197</v>
      </c>
      <c r="J695">
        <v>6697</v>
      </c>
      <c r="L695">
        <v>1065</v>
      </c>
      <c r="M695">
        <v>3.6349999999999998</v>
      </c>
      <c r="N695">
        <v>5.952</v>
      </c>
      <c r="O695">
        <v>2.3170000000000002</v>
      </c>
      <c r="Q695">
        <v>0</v>
      </c>
      <c r="R695">
        <v>1</v>
      </c>
      <c r="S695">
        <v>0</v>
      </c>
      <c r="T695">
        <v>0</v>
      </c>
      <c r="V695">
        <v>0</v>
      </c>
      <c r="Y695" s="10">
        <v>44887</v>
      </c>
      <c r="Z695">
        <v>0.96607638888888892</v>
      </c>
      <c r="AB695">
        <v>1</v>
      </c>
      <c r="AD695">
        <v>3.9432695815742429</v>
      </c>
      <c r="AE695">
        <v>6.4104005419480039</v>
      </c>
      <c r="AF695">
        <v>2.467130960373761</v>
      </c>
      <c r="AG695">
        <v>0.11903355921115195</v>
      </c>
    </row>
    <row r="696" spans="1:62" x14ac:dyDescent="0.35">
      <c r="A696">
        <v>34</v>
      </c>
      <c r="B696">
        <v>9</v>
      </c>
      <c r="C696" t="s">
        <v>119</v>
      </c>
      <c r="D696" t="s">
        <v>27</v>
      </c>
      <c r="G696">
        <v>0.5</v>
      </c>
      <c r="H696">
        <v>0.5</v>
      </c>
      <c r="I696">
        <v>5173</v>
      </c>
      <c r="J696">
        <v>6662</v>
      </c>
      <c r="L696">
        <v>1063</v>
      </c>
      <c r="M696">
        <v>4.3840000000000003</v>
      </c>
      <c r="N696">
        <v>5.9219999999999997</v>
      </c>
      <c r="O696">
        <v>1.538</v>
      </c>
      <c r="Q696">
        <v>0</v>
      </c>
      <c r="R696">
        <v>1</v>
      </c>
      <c r="S696">
        <v>0</v>
      </c>
      <c r="T696">
        <v>0</v>
      </c>
      <c r="V696">
        <v>0</v>
      </c>
      <c r="Y696" s="10">
        <v>44887</v>
      </c>
      <c r="Z696">
        <v>0.97328703703703701</v>
      </c>
      <c r="AB696">
        <v>1</v>
      </c>
      <c r="AD696">
        <v>4.8480717294989173</v>
      </c>
      <c r="AE696">
        <v>6.3773355412378141</v>
      </c>
      <c r="AF696">
        <v>1.5292638117388968</v>
      </c>
      <c r="AG696">
        <v>0.11883422666384756</v>
      </c>
      <c r="AK696">
        <v>0.2482782390819093</v>
      </c>
      <c r="AQ696">
        <v>0.93763338196095825</v>
      </c>
      <c r="AW696">
        <v>4.7920758422564518</v>
      </c>
      <c r="BC696">
        <v>1.0014008286109102</v>
      </c>
      <c r="BG696">
        <v>4.8540975634758752</v>
      </c>
      <c r="BH696">
        <v>6.3475770405986429</v>
      </c>
      <c r="BI696">
        <v>1.4934794771227677</v>
      </c>
      <c r="BJ696">
        <v>0.11943222430576073</v>
      </c>
    </row>
    <row r="697" spans="1:62" x14ac:dyDescent="0.35">
      <c r="A697">
        <v>35</v>
      </c>
      <c r="B697">
        <v>9</v>
      </c>
      <c r="C697" t="s">
        <v>119</v>
      </c>
      <c r="D697" t="s">
        <v>27</v>
      </c>
      <c r="G697">
        <v>0.5</v>
      </c>
      <c r="H697">
        <v>0.5</v>
      </c>
      <c r="I697">
        <v>5186</v>
      </c>
      <c r="J697">
        <v>6599</v>
      </c>
      <c r="L697">
        <v>1075</v>
      </c>
      <c r="M697">
        <v>4.3940000000000001</v>
      </c>
      <c r="N697">
        <v>5.8689999999999998</v>
      </c>
      <c r="O697">
        <v>1.476</v>
      </c>
      <c r="Q697">
        <v>0</v>
      </c>
      <c r="R697">
        <v>1</v>
      </c>
      <c r="S697">
        <v>0</v>
      </c>
      <c r="T697">
        <v>0</v>
      </c>
      <c r="V697">
        <v>0</v>
      </c>
      <c r="Y697" s="10">
        <v>44887</v>
      </c>
      <c r="Z697">
        <v>0.98085648148148152</v>
      </c>
      <c r="AB697">
        <v>1</v>
      </c>
      <c r="AD697">
        <v>4.8601233974528331</v>
      </c>
      <c r="AE697">
        <v>6.3178185399594717</v>
      </c>
      <c r="AF697">
        <v>1.4576951425066387</v>
      </c>
      <c r="AG697">
        <v>0.12003022194767389</v>
      </c>
    </row>
    <row r="698" spans="1:62" x14ac:dyDescent="0.35">
      <c r="A698">
        <v>36</v>
      </c>
      <c r="B698">
        <v>10</v>
      </c>
      <c r="C698" t="s">
        <v>120</v>
      </c>
      <c r="D698" t="s">
        <v>27</v>
      </c>
      <c r="G698">
        <v>0.5</v>
      </c>
      <c r="H698">
        <v>0.5</v>
      </c>
      <c r="I698">
        <v>4969</v>
      </c>
      <c r="J698">
        <v>8054</v>
      </c>
      <c r="L698">
        <v>2289</v>
      </c>
      <c r="M698">
        <v>4.2270000000000003</v>
      </c>
      <c r="N698">
        <v>7.101</v>
      </c>
      <c r="O698">
        <v>2.8740000000000001</v>
      </c>
      <c r="Q698">
        <v>0.123</v>
      </c>
      <c r="R698">
        <v>1</v>
      </c>
      <c r="S698">
        <v>0</v>
      </c>
      <c r="T698">
        <v>0</v>
      </c>
      <c r="V698">
        <v>0</v>
      </c>
      <c r="Y698" s="10">
        <v>44887</v>
      </c>
      <c r="Z698">
        <v>0.99405092592592592</v>
      </c>
      <c r="AB698">
        <v>1</v>
      </c>
      <c r="AD698">
        <v>4.6589532477605644</v>
      </c>
      <c r="AE698">
        <v>7.6923778551973836</v>
      </c>
      <c r="AF698">
        <v>3.0334246074368192</v>
      </c>
      <c r="AG698">
        <v>0.24102507816143759</v>
      </c>
    </row>
    <row r="699" spans="1:62" x14ac:dyDescent="0.35">
      <c r="A699">
        <v>37</v>
      </c>
      <c r="B699">
        <v>10</v>
      </c>
      <c r="C699" t="s">
        <v>120</v>
      </c>
      <c r="D699" t="s">
        <v>27</v>
      </c>
      <c r="G699">
        <v>0.5</v>
      </c>
      <c r="H699">
        <v>0.5</v>
      </c>
      <c r="I699">
        <v>4940</v>
      </c>
      <c r="J699">
        <v>8070</v>
      </c>
      <c r="L699">
        <v>2319</v>
      </c>
      <c r="M699">
        <v>4.2050000000000001</v>
      </c>
      <c r="N699">
        <v>7.1150000000000002</v>
      </c>
      <c r="O699">
        <v>2.91</v>
      </c>
      <c r="Q699">
        <v>0.127</v>
      </c>
      <c r="R699">
        <v>1</v>
      </c>
      <c r="S699">
        <v>0</v>
      </c>
      <c r="T699">
        <v>0</v>
      </c>
      <c r="V699">
        <v>0</v>
      </c>
      <c r="Y699" s="10">
        <v>44888</v>
      </c>
      <c r="Z699">
        <v>1.261574074074074E-3</v>
      </c>
      <c r="AB699">
        <v>1</v>
      </c>
      <c r="AD699">
        <v>4.632068757709523</v>
      </c>
      <c r="AE699">
        <v>7.7074932840934709</v>
      </c>
      <c r="AF699">
        <v>3.0754245263839479</v>
      </c>
      <c r="AG699">
        <v>0.2440150663710034</v>
      </c>
      <c r="AK699">
        <v>1.7361247865125931</v>
      </c>
      <c r="AQ699">
        <v>1.1819115306371737</v>
      </c>
      <c r="AW699">
        <v>5.4210041003319098</v>
      </c>
      <c r="BC699">
        <v>2.8585379690750847</v>
      </c>
      <c r="BG699">
        <v>4.5922055483234976</v>
      </c>
      <c r="BH699">
        <v>7.7533119279347353</v>
      </c>
      <c r="BI699">
        <v>3.1611063796112373</v>
      </c>
      <c r="BJ699">
        <v>0.2405765799300027</v>
      </c>
    </row>
    <row r="700" spans="1:62" x14ac:dyDescent="0.35">
      <c r="A700">
        <v>38</v>
      </c>
      <c r="B700">
        <v>10</v>
      </c>
      <c r="C700" t="s">
        <v>120</v>
      </c>
      <c r="D700" t="s">
        <v>27</v>
      </c>
      <c r="G700">
        <v>0.5</v>
      </c>
      <c r="H700">
        <v>0.5</v>
      </c>
      <c r="I700">
        <v>4854</v>
      </c>
      <c r="J700">
        <v>8167</v>
      </c>
      <c r="L700">
        <v>2250</v>
      </c>
      <c r="M700">
        <v>4.1390000000000002</v>
      </c>
      <c r="N700">
        <v>7.1970000000000001</v>
      </c>
      <c r="O700">
        <v>3.0579999999999998</v>
      </c>
      <c r="Q700">
        <v>0.11899999999999999</v>
      </c>
      <c r="R700">
        <v>1</v>
      </c>
      <c r="S700">
        <v>0</v>
      </c>
      <c r="T700">
        <v>0</v>
      </c>
      <c r="V700">
        <v>0</v>
      </c>
      <c r="Y700" s="10">
        <v>44888</v>
      </c>
      <c r="Z700">
        <v>9.0277777777777787E-3</v>
      </c>
      <c r="AB700">
        <v>1</v>
      </c>
      <c r="AD700">
        <v>4.5523423389374722</v>
      </c>
      <c r="AE700">
        <v>7.7991305717759989</v>
      </c>
      <c r="AF700">
        <v>3.2467882328385267</v>
      </c>
      <c r="AG700">
        <v>0.237138093489002</v>
      </c>
    </row>
    <row r="701" spans="1:62" x14ac:dyDescent="0.35">
      <c r="A701">
        <v>39</v>
      </c>
      <c r="B701">
        <v>11</v>
      </c>
      <c r="C701" t="s">
        <v>123</v>
      </c>
      <c r="D701" t="s">
        <v>27</v>
      </c>
      <c r="G701">
        <v>0.5</v>
      </c>
      <c r="H701">
        <v>0.5</v>
      </c>
      <c r="I701">
        <v>4393</v>
      </c>
      <c r="J701">
        <v>6662</v>
      </c>
      <c r="L701">
        <v>2482</v>
      </c>
      <c r="M701">
        <v>3.7850000000000001</v>
      </c>
      <c r="N701">
        <v>5.9219999999999997</v>
      </c>
      <c r="O701">
        <v>2.137</v>
      </c>
      <c r="Q701">
        <v>0.14399999999999999</v>
      </c>
      <c r="R701">
        <v>1</v>
      </c>
      <c r="S701">
        <v>0</v>
      </c>
      <c r="T701">
        <v>0</v>
      </c>
      <c r="V701">
        <v>0</v>
      </c>
      <c r="Y701" s="10">
        <v>44888</v>
      </c>
      <c r="Z701">
        <v>2.2094907407407407E-2</v>
      </c>
      <c r="AB701">
        <v>1</v>
      </c>
      <c r="AD701">
        <v>4.1249716522640343</v>
      </c>
      <c r="AE701">
        <v>6.3773355412378141</v>
      </c>
      <c r="AF701">
        <v>2.2523638889737798</v>
      </c>
      <c r="AG701">
        <v>0.26026066897631106</v>
      </c>
    </row>
    <row r="702" spans="1:62" x14ac:dyDescent="0.35">
      <c r="A702">
        <v>40</v>
      </c>
      <c r="B702">
        <v>11</v>
      </c>
      <c r="C702" t="s">
        <v>123</v>
      </c>
      <c r="D702" t="s">
        <v>27</v>
      </c>
      <c r="G702">
        <v>0.5</v>
      </c>
      <c r="H702">
        <v>0.5</v>
      </c>
      <c r="I702">
        <v>5859</v>
      </c>
      <c r="J702">
        <v>6623</v>
      </c>
      <c r="L702">
        <v>2433</v>
      </c>
      <c r="M702">
        <v>4.91</v>
      </c>
      <c r="N702">
        <v>5.8890000000000002</v>
      </c>
      <c r="O702">
        <v>0.97899999999999998</v>
      </c>
      <c r="Q702">
        <v>0.13800000000000001</v>
      </c>
      <c r="R702">
        <v>1</v>
      </c>
      <c r="S702">
        <v>0</v>
      </c>
      <c r="T702">
        <v>0</v>
      </c>
      <c r="V702">
        <v>0</v>
      </c>
      <c r="X702" t="s">
        <v>164</v>
      </c>
      <c r="Y702" s="10">
        <v>44888</v>
      </c>
      <c r="Z702">
        <v>3.2847222222222222E-2</v>
      </c>
      <c r="AB702">
        <v>2</v>
      </c>
      <c r="AD702">
        <v>5.484028976913188</v>
      </c>
      <c r="AE702">
        <v>6.3404916833036022</v>
      </c>
      <c r="AF702">
        <v>0.85646270639041422</v>
      </c>
      <c r="AG702">
        <v>0.25537702156735359</v>
      </c>
      <c r="AK702">
        <v>31.93453295659139</v>
      </c>
      <c r="AQ702">
        <v>0.58278157891156512</v>
      </c>
      <c r="AW702">
        <v>92.480103500889058</v>
      </c>
      <c r="BC702">
        <v>0.73877604084433823</v>
      </c>
      <c r="BG702">
        <v>4.7289456270313766</v>
      </c>
      <c r="BH702">
        <v>6.3220697543364963</v>
      </c>
      <c r="BI702">
        <v>1.5931241273051191</v>
      </c>
      <c r="BJ702">
        <v>0.25632385116704942</v>
      </c>
    </row>
    <row r="703" spans="1:62" x14ac:dyDescent="0.35">
      <c r="A703">
        <v>41</v>
      </c>
      <c r="B703">
        <v>11</v>
      </c>
      <c r="C703" t="s">
        <v>123</v>
      </c>
      <c r="D703" t="s">
        <v>27</v>
      </c>
      <c r="G703">
        <v>0.5</v>
      </c>
      <c r="H703">
        <v>0.5</v>
      </c>
      <c r="I703">
        <v>4230</v>
      </c>
      <c r="J703">
        <v>6584</v>
      </c>
      <c r="L703">
        <v>2452</v>
      </c>
      <c r="M703">
        <v>3.66</v>
      </c>
      <c r="N703">
        <v>5.8559999999999999</v>
      </c>
      <c r="O703">
        <v>2.1960000000000002</v>
      </c>
      <c r="Q703">
        <v>0.14000000000000001</v>
      </c>
      <c r="R703">
        <v>1</v>
      </c>
      <c r="S703">
        <v>0</v>
      </c>
      <c r="T703">
        <v>0</v>
      </c>
      <c r="V703">
        <v>0</v>
      </c>
      <c r="Y703" s="10">
        <v>44888</v>
      </c>
      <c r="Z703">
        <v>4.040509259259259E-2</v>
      </c>
      <c r="AB703">
        <v>1</v>
      </c>
      <c r="AD703">
        <v>3.9738622771495655</v>
      </c>
      <c r="AE703">
        <v>6.3036478253693895</v>
      </c>
      <c r="AF703">
        <v>2.329785548219824</v>
      </c>
      <c r="AG703">
        <v>0.25727068076674525</v>
      </c>
    </row>
    <row r="704" spans="1:62" x14ac:dyDescent="0.35">
      <c r="A704">
        <v>42</v>
      </c>
      <c r="B704">
        <v>12</v>
      </c>
      <c r="C704" t="s">
        <v>124</v>
      </c>
      <c r="D704" t="s">
        <v>27</v>
      </c>
      <c r="G704">
        <v>0.5</v>
      </c>
      <c r="H704">
        <v>0.5</v>
      </c>
      <c r="I704">
        <v>3258</v>
      </c>
      <c r="J704">
        <v>6991</v>
      </c>
      <c r="L704">
        <v>2327</v>
      </c>
      <c r="M704">
        <v>2.9140000000000001</v>
      </c>
      <c r="N704">
        <v>6.2009999999999996</v>
      </c>
      <c r="O704">
        <v>3.2869999999999999</v>
      </c>
      <c r="Q704">
        <v>0.127</v>
      </c>
      <c r="R704">
        <v>1</v>
      </c>
      <c r="S704">
        <v>0</v>
      </c>
      <c r="T704">
        <v>0</v>
      </c>
      <c r="V704">
        <v>0</v>
      </c>
      <c r="Y704" s="10">
        <v>44888</v>
      </c>
      <c r="Z704">
        <v>5.3310185185185183E-2</v>
      </c>
      <c r="AB704">
        <v>1</v>
      </c>
      <c r="AD704">
        <v>3.0727683347491719</v>
      </c>
      <c r="AE704">
        <v>6.6881465479136031</v>
      </c>
      <c r="AF704">
        <v>3.6153782131644312</v>
      </c>
      <c r="AG704">
        <v>0.24481239656022091</v>
      </c>
    </row>
    <row r="705" spans="1:62" x14ac:dyDescent="0.35">
      <c r="A705">
        <v>43</v>
      </c>
      <c r="B705">
        <v>12</v>
      </c>
      <c r="C705" t="s">
        <v>124</v>
      </c>
      <c r="D705" t="s">
        <v>27</v>
      </c>
      <c r="G705">
        <v>0.5</v>
      </c>
      <c r="H705">
        <v>0.5</v>
      </c>
      <c r="I705">
        <v>3007</v>
      </c>
      <c r="J705">
        <v>6919</v>
      </c>
      <c r="L705">
        <v>2333</v>
      </c>
      <c r="M705">
        <v>2.722</v>
      </c>
      <c r="N705">
        <v>6.14</v>
      </c>
      <c r="O705">
        <v>3.4180000000000001</v>
      </c>
      <c r="Q705">
        <v>0.128</v>
      </c>
      <c r="R705">
        <v>1</v>
      </c>
      <c r="S705">
        <v>0</v>
      </c>
      <c r="T705">
        <v>0</v>
      </c>
      <c r="V705">
        <v>0</v>
      </c>
      <c r="Y705" s="10">
        <v>44888</v>
      </c>
      <c r="Z705">
        <v>6.0439814814814814E-2</v>
      </c>
      <c r="AB705">
        <v>1</v>
      </c>
      <c r="AD705">
        <v>2.8400784381005106</v>
      </c>
      <c r="AE705">
        <v>6.6201271178812116</v>
      </c>
      <c r="AF705">
        <v>3.7800486797807009</v>
      </c>
      <c r="AG705">
        <v>0.24541039420213409</v>
      </c>
      <c r="AK705">
        <v>0.26147542247425953</v>
      </c>
      <c r="AQ705">
        <v>0.98952479669663351</v>
      </c>
      <c r="AW705">
        <v>1.5400252386415405</v>
      </c>
      <c r="BC705">
        <v>0.36617795568376521</v>
      </c>
      <c r="BG705">
        <v>2.836370232576229</v>
      </c>
      <c r="BH705">
        <v>6.5875344743240234</v>
      </c>
      <c r="BI705">
        <v>3.7511642417477944</v>
      </c>
      <c r="BJ705">
        <v>0.24496189597069923</v>
      </c>
    </row>
    <row r="706" spans="1:62" x14ac:dyDescent="0.35">
      <c r="A706">
        <v>44</v>
      </c>
      <c r="B706">
        <v>12</v>
      </c>
      <c r="C706" t="s">
        <v>124</v>
      </c>
      <c r="D706" t="s">
        <v>27</v>
      </c>
      <c r="G706">
        <v>0.5</v>
      </c>
      <c r="H706">
        <v>0.5</v>
      </c>
      <c r="I706">
        <v>2999</v>
      </c>
      <c r="J706">
        <v>6850</v>
      </c>
      <c r="L706">
        <v>2324</v>
      </c>
      <c r="M706">
        <v>2.7160000000000002</v>
      </c>
      <c r="N706">
        <v>6.0819999999999999</v>
      </c>
      <c r="O706">
        <v>3.3660000000000001</v>
      </c>
      <c r="Q706">
        <v>0.127</v>
      </c>
      <c r="R706">
        <v>1</v>
      </c>
      <c r="S706">
        <v>0</v>
      </c>
      <c r="T706">
        <v>0</v>
      </c>
      <c r="V706">
        <v>0</v>
      </c>
      <c r="Y706" s="10">
        <v>44888</v>
      </c>
      <c r="Z706">
        <v>6.8032407407407403E-2</v>
      </c>
      <c r="AB706">
        <v>1</v>
      </c>
      <c r="AD706">
        <v>2.8326620270519478</v>
      </c>
      <c r="AE706">
        <v>6.5549418307668361</v>
      </c>
      <c r="AF706">
        <v>3.7222798037148883</v>
      </c>
      <c r="AG706">
        <v>0.24451339773926439</v>
      </c>
    </row>
    <row r="707" spans="1:62" x14ac:dyDescent="0.35">
      <c r="A707">
        <v>45</v>
      </c>
      <c r="B707">
        <v>13</v>
      </c>
      <c r="C707" t="s">
        <v>125</v>
      </c>
      <c r="D707" t="s">
        <v>27</v>
      </c>
      <c r="G707">
        <v>0.5</v>
      </c>
      <c r="H707">
        <v>0.5</v>
      </c>
      <c r="I707">
        <v>3992</v>
      </c>
      <c r="J707">
        <v>7413</v>
      </c>
      <c r="L707">
        <v>2446</v>
      </c>
      <c r="M707">
        <v>3.4780000000000002</v>
      </c>
      <c r="N707">
        <v>6.5579999999999998</v>
      </c>
      <c r="O707">
        <v>3.081</v>
      </c>
      <c r="Q707">
        <v>0.14000000000000001</v>
      </c>
      <c r="R707">
        <v>1</v>
      </c>
      <c r="S707">
        <v>0</v>
      </c>
      <c r="T707">
        <v>0</v>
      </c>
      <c r="V707">
        <v>0</v>
      </c>
      <c r="Y707" s="10">
        <v>44888</v>
      </c>
      <c r="Z707">
        <v>8.0601851851851855E-2</v>
      </c>
      <c r="AB707">
        <v>1</v>
      </c>
      <c r="AD707">
        <v>3.7532240484548187</v>
      </c>
      <c r="AE707">
        <v>7.086815985047898</v>
      </c>
      <c r="AF707">
        <v>3.3335919365930793</v>
      </c>
      <c r="AG707">
        <v>0.2566726831248321</v>
      </c>
    </row>
    <row r="708" spans="1:62" x14ac:dyDescent="0.35">
      <c r="A708">
        <v>46</v>
      </c>
      <c r="B708">
        <v>13</v>
      </c>
      <c r="C708" t="s">
        <v>125</v>
      </c>
      <c r="D708" t="s">
        <v>27</v>
      </c>
      <c r="G708">
        <v>0.5</v>
      </c>
      <c r="H708">
        <v>0.5</v>
      </c>
      <c r="I708">
        <v>4299</v>
      </c>
      <c r="J708">
        <v>7812</v>
      </c>
      <c r="L708">
        <v>2479</v>
      </c>
      <c r="M708">
        <v>3.7130000000000001</v>
      </c>
      <c r="N708">
        <v>6.8970000000000002</v>
      </c>
      <c r="O708">
        <v>3.1829999999999998</v>
      </c>
      <c r="Q708">
        <v>0.14299999999999999</v>
      </c>
      <c r="R708">
        <v>1</v>
      </c>
      <c r="S708">
        <v>0</v>
      </c>
      <c r="T708">
        <v>0</v>
      </c>
      <c r="V708">
        <v>0</v>
      </c>
      <c r="Y708" s="10">
        <v>44888</v>
      </c>
      <c r="Z708">
        <v>8.7777777777777774E-2</v>
      </c>
      <c r="AB708">
        <v>1</v>
      </c>
      <c r="AD708">
        <v>4.0378288224434202</v>
      </c>
      <c r="AE708">
        <v>7.4637569931440684</v>
      </c>
      <c r="AF708">
        <v>3.4259281707006481</v>
      </c>
      <c r="AG708">
        <v>0.25996167015535443</v>
      </c>
      <c r="AK708">
        <v>0.68641074070015862</v>
      </c>
      <c r="AQ708">
        <v>0.45462902970544289</v>
      </c>
      <c r="AW708">
        <v>0.18075603133631779</v>
      </c>
      <c r="BC708">
        <v>1.0018027219747736</v>
      </c>
      <c r="BG708">
        <v>4.051734593159475</v>
      </c>
      <c r="BH708">
        <v>7.4807618506521658</v>
      </c>
      <c r="BI708">
        <v>3.4290272574926903</v>
      </c>
      <c r="BJ708">
        <v>0.25866600859787592</v>
      </c>
    </row>
    <row r="709" spans="1:62" x14ac:dyDescent="0.35">
      <c r="A709">
        <v>47</v>
      </c>
      <c r="B709">
        <v>13</v>
      </c>
      <c r="C709" t="s">
        <v>125</v>
      </c>
      <c r="D709" t="s">
        <v>27</v>
      </c>
      <c r="G709">
        <v>0.5</v>
      </c>
      <c r="H709">
        <v>0.5</v>
      </c>
      <c r="I709">
        <v>4329</v>
      </c>
      <c r="J709">
        <v>7848</v>
      </c>
      <c r="L709">
        <v>2453</v>
      </c>
      <c r="M709">
        <v>3.7360000000000002</v>
      </c>
      <c r="N709">
        <v>6.9269999999999996</v>
      </c>
      <c r="O709">
        <v>3.1909999999999998</v>
      </c>
      <c r="Q709">
        <v>0.14099999999999999</v>
      </c>
      <c r="R709">
        <v>1</v>
      </c>
      <c r="S709">
        <v>0</v>
      </c>
      <c r="T709">
        <v>0</v>
      </c>
      <c r="V709">
        <v>0</v>
      </c>
      <c r="Y709" s="10">
        <v>44888</v>
      </c>
      <c r="Z709">
        <v>9.5428240740740744E-2</v>
      </c>
      <c r="AB709">
        <v>1</v>
      </c>
      <c r="AD709">
        <v>4.0656403638755307</v>
      </c>
      <c r="AE709">
        <v>7.4977667081602632</v>
      </c>
      <c r="AF709">
        <v>3.4321263442847325</v>
      </c>
      <c r="AG709">
        <v>0.25737034704039741</v>
      </c>
    </row>
    <row r="710" spans="1:62" x14ac:dyDescent="0.35">
      <c r="A710">
        <v>48</v>
      </c>
      <c r="B710">
        <v>14</v>
      </c>
      <c r="C710" t="s">
        <v>128</v>
      </c>
      <c r="D710" t="s">
        <v>27</v>
      </c>
      <c r="G710">
        <v>0.5</v>
      </c>
      <c r="H710">
        <v>0.5</v>
      </c>
      <c r="I710">
        <v>8058</v>
      </c>
      <c r="J710">
        <v>11895</v>
      </c>
      <c r="L710">
        <v>1449</v>
      </c>
      <c r="M710">
        <v>6.5970000000000004</v>
      </c>
      <c r="N710">
        <v>10.356</v>
      </c>
      <c r="O710">
        <v>3.76</v>
      </c>
      <c r="Q710">
        <v>3.5999999999999997E-2</v>
      </c>
      <c r="R710">
        <v>1</v>
      </c>
      <c r="S710">
        <v>0</v>
      </c>
      <c r="T710">
        <v>0</v>
      </c>
      <c r="V710">
        <v>0</v>
      </c>
      <c r="Y710" s="10">
        <v>44888</v>
      </c>
      <c r="Z710">
        <v>0.10888888888888888</v>
      </c>
      <c r="AB710">
        <v>1</v>
      </c>
      <c r="AD710">
        <v>7.5226149638869169</v>
      </c>
      <c r="AE710">
        <v>11.321025504564272</v>
      </c>
      <c r="AF710">
        <v>3.798410540677355</v>
      </c>
      <c r="AG710">
        <v>0.15730540829359449</v>
      </c>
    </row>
    <row r="711" spans="1:62" x14ac:dyDescent="0.35">
      <c r="A711">
        <v>49</v>
      </c>
      <c r="B711">
        <v>14</v>
      </c>
      <c r="C711" t="s">
        <v>128</v>
      </c>
      <c r="D711" t="s">
        <v>27</v>
      </c>
      <c r="G711">
        <v>0.5</v>
      </c>
      <c r="H711">
        <v>0.5</v>
      </c>
      <c r="I711">
        <v>9213</v>
      </c>
      <c r="J711">
        <v>11914</v>
      </c>
      <c r="L711">
        <v>1414</v>
      </c>
      <c r="M711">
        <v>7.4829999999999997</v>
      </c>
      <c r="N711">
        <v>10.372</v>
      </c>
      <c r="O711">
        <v>2.8889999999999998</v>
      </c>
      <c r="Q711">
        <v>3.2000000000000001E-2</v>
      </c>
      <c r="R711">
        <v>1</v>
      </c>
      <c r="S711">
        <v>0</v>
      </c>
      <c r="T711">
        <v>0</v>
      </c>
      <c r="V711">
        <v>0</v>
      </c>
      <c r="Y711" s="10">
        <v>44888</v>
      </c>
      <c r="Z711">
        <v>0.11630787037037038</v>
      </c>
      <c r="AB711">
        <v>1</v>
      </c>
      <c r="AD711">
        <v>8.593359309023187</v>
      </c>
      <c r="AE711">
        <v>11.338975076378375</v>
      </c>
      <c r="AF711">
        <v>2.7456157673551882</v>
      </c>
      <c r="AG711">
        <v>0.15381708871576769</v>
      </c>
      <c r="AK711">
        <v>0.63852392450206619</v>
      </c>
      <c r="AQ711">
        <v>0.17480998076267107</v>
      </c>
      <c r="AW711">
        <v>2.6783384109670245</v>
      </c>
      <c r="BC711">
        <v>3.762819934552915</v>
      </c>
      <c r="BG711">
        <v>8.5660112932816119</v>
      </c>
      <c r="BH711">
        <v>11.348894576591434</v>
      </c>
      <c r="BI711">
        <v>2.7828832833098218</v>
      </c>
      <c r="BJ711">
        <v>0.15097659991668017</v>
      </c>
    </row>
    <row r="712" spans="1:62" x14ac:dyDescent="0.35">
      <c r="A712">
        <v>50</v>
      </c>
      <c r="B712">
        <v>14</v>
      </c>
      <c r="C712" t="s">
        <v>128</v>
      </c>
      <c r="D712" t="s">
        <v>27</v>
      </c>
      <c r="G712">
        <v>0.5</v>
      </c>
      <c r="H712">
        <v>0.5</v>
      </c>
      <c r="I712">
        <v>9154</v>
      </c>
      <c r="J712">
        <v>11935</v>
      </c>
      <c r="L712">
        <v>1357</v>
      </c>
      <c r="M712">
        <v>7.4379999999999997</v>
      </c>
      <c r="N712">
        <v>10.39</v>
      </c>
      <c r="O712">
        <v>2.952</v>
      </c>
      <c r="Q712">
        <v>2.5999999999999999E-2</v>
      </c>
      <c r="R712">
        <v>1</v>
      </c>
      <c r="S712">
        <v>0</v>
      </c>
      <c r="T712">
        <v>0</v>
      </c>
      <c r="V712">
        <v>0</v>
      </c>
      <c r="Y712" s="10">
        <v>44888</v>
      </c>
      <c r="Z712">
        <v>0.1242361111111111</v>
      </c>
      <c r="AB712">
        <v>1</v>
      </c>
      <c r="AD712">
        <v>8.5386632775400351</v>
      </c>
      <c r="AE712">
        <v>11.358814076804491</v>
      </c>
      <c r="AF712">
        <v>2.8201507992644554</v>
      </c>
      <c r="AG712">
        <v>0.14813611111759264</v>
      </c>
    </row>
    <row r="713" spans="1:62" x14ac:dyDescent="0.35">
      <c r="A713">
        <v>51</v>
      </c>
      <c r="B713">
        <v>15</v>
      </c>
      <c r="C713" t="s">
        <v>217</v>
      </c>
      <c r="D713" t="s">
        <v>27</v>
      </c>
      <c r="G713">
        <v>0.5</v>
      </c>
      <c r="H713">
        <v>0.5</v>
      </c>
      <c r="I713">
        <v>8993</v>
      </c>
      <c r="J713">
        <v>10741</v>
      </c>
      <c r="L713">
        <v>20955</v>
      </c>
      <c r="M713">
        <v>7.3150000000000004</v>
      </c>
      <c r="N713">
        <v>9.3780000000000001</v>
      </c>
      <c r="O713">
        <v>2.0630000000000002</v>
      </c>
      <c r="Q713">
        <v>2.0760000000000001</v>
      </c>
      <c r="R713">
        <v>1</v>
      </c>
      <c r="S713">
        <v>0</v>
      </c>
      <c r="T713">
        <v>0</v>
      </c>
      <c r="V713">
        <v>0</v>
      </c>
      <c r="Y713" s="10">
        <v>44888</v>
      </c>
      <c r="Z713">
        <v>0.13769675925925925</v>
      </c>
      <c r="AB713">
        <v>1</v>
      </c>
      <c r="AD713">
        <v>8.3894080051877058</v>
      </c>
      <c r="AE713">
        <v>10.230825195433995</v>
      </c>
      <c r="AF713">
        <v>1.8414171902462897</v>
      </c>
      <c r="AG713">
        <v>2.1013957421532936</v>
      </c>
    </row>
    <row r="714" spans="1:62" x14ac:dyDescent="0.35">
      <c r="A714">
        <v>52</v>
      </c>
      <c r="B714">
        <v>15</v>
      </c>
      <c r="C714" t="s">
        <v>217</v>
      </c>
      <c r="D714" t="s">
        <v>27</v>
      </c>
      <c r="G714">
        <v>0.5</v>
      </c>
      <c r="H714">
        <v>0.5</v>
      </c>
      <c r="I714">
        <v>9032</v>
      </c>
      <c r="J714">
        <v>10818</v>
      </c>
      <c r="L714">
        <v>21001</v>
      </c>
      <c r="M714">
        <v>7.3440000000000003</v>
      </c>
      <c r="N714">
        <v>9.4429999999999996</v>
      </c>
      <c r="O714">
        <v>2.0990000000000002</v>
      </c>
      <c r="Q714">
        <v>2.08</v>
      </c>
      <c r="R714">
        <v>1</v>
      </c>
      <c r="S714">
        <v>0</v>
      </c>
      <c r="T714">
        <v>0</v>
      </c>
      <c r="V714">
        <v>0</v>
      </c>
      <c r="Y714" s="10">
        <v>44888</v>
      </c>
      <c r="Z714">
        <v>0.14515046296296297</v>
      </c>
      <c r="AB714">
        <v>1</v>
      </c>
      <c r="AD714">
        <v>8.4255630090494531</v>
      </c>
      <c r="AE714">
        <v>10.303568196996414</v>
      </c>
      <c r="AF714">
        <v>1.878005187946961</v>
      </c>
      <c r="AG714">
        <v>2.1059803907412942</v>
      </c>
      <c r="AK714">
        <v>0</v>
      </c>
      <c r="AQ714">
        <v>0.44826459172101762</v>
      </c>
      <c r="AW714">
        <v>2.4348938395910373</v>
      </c>
      <c r="BC714">
        <v>3.3133237990050961E-2</v>
      </c>
      <c r="BG714">
        <v>8.4255630090494531</v>
      </c>
      <c r="BH714">
        <v>10.326713697493549</v>
      </c>
      <c r="BI714">
        <v>1.901150688444095</v>
      </c>
      <c r="BJ714">
        <v>2.1056315587835117</v>
      </c>
    </row>
    <row r="715" spans="1:62" x14ac:dyDescent="0.35">
      <c r="A715">
        <v>53</v>
      </c>
      <c r="B715">
        <v>15</v>
      </c>
      <c r="C715" t="s">
        <v>217</v>
      </c>
      <c r="D715" t="s">
        <v>27</v>
      </c>
      <c r="G715">
        <v>0.5</v>
      </c>
      <c r="H715">
        <v>0.5</v>
      </c>
      <c r="I715">
        <v>9032</v>
      </c>
      <c r="J715">
        <v>10867</v>
      </c>
      <c r="L715">
        <v>20994</v>
      </c>
      <c r="M715">
        <v>7.3440000000000003</v>
      </c>
      <c r="N715">
        <v>9.4849999999999994</v>
      </c>
      <c r="O715">
        <v>2.14</v>
      </c>
      <c r="Q715">
        <v>2.08</v>
      </c>
      <c r="R715">
        <v>1</v>
      </c>
      <c r="S715">
        <v>0</v>
      </c>
      <c r="T715">
        <v>0</v>
      </c>
      <c r="V715">
        <v>0</v>
      </c>
      <c r="Y715" s="10">
        <v>44888</v>
      </c>
      <c r="Z715">
        <v>0.15298611111111113</v>
      </c>
      <c r="AB715">
        <v>1</v>
      </c>
      <c r="AD715">
        <v>8.4255630090494531</v>
      </c>
      <c r="AE715">
        <v>10.349859197990682</v>
      </c>
      <c r="AF715">
        <v>1.9242961889412289</v>
      </c>
      <c r="AG715">
        <v>2.1052827268257288</v>
      </c>
    </row>
    <row r="716" spans="1:62" x14ac:dyDescent="0.35">
      <c r="A716">
        <v>54</v>
      </c>
      <c r="B716">
        <v>16</v>
      </c>
      <c r="C716" t="s">
        <v>131</v>
      </c>
      <c r="D716" t="s">
        <v>27</v>
      </c>
      <c r="G716">
        <v>0.5</v>
      </c>
      <c r="H716">
        <v>0.5</v>
      </c>
      <c r="I716">
        <v>4990</v>
      </c>
      <c r="J716">
        <v>7094</v>
      </c>
      <c r="L716">
        <v>4619</v>
      </c>
      <c r="M716">
        <v>4.2430000000000003</v>
      </c>
      <c r="N716">
        <v>6.2880000000000003</v>
      </c>
      <c r="O716">
        <v>2.0449999999999999</v>
      </c>
      <c r="Q716">
        <v>0.36699999999999999</v>
      </c>
      <c r="R716">
        <v>1</v>
      </c>
      <c r="S716">
        <v>0</v>
      </c>
      <c r="T716">
        <v>0</v>
      </c>
      <c r="V716">
        <v>0</v>
      </c>
      <c r="Y716" s="10">
        <v>44888</v>
      </c>
      <c r="Z716">
        <v>0.16594907407407408</v>
      </c>
      <c r="AB716">
        <v>1</v>
      </c>
      <c r="AD716">
        <v>4.6784213267630417</v>
      </c>
      <c r="AE716">
        <v>6.7854521214321633</v>
      </c>
      <c r="AF716">
        <v>2.1070307946691216</v>
      </c>
      <c r="AG716">
        <v>0.47324749577104996</v>
      </c>
    </row>
    <row r="717" spans="1:62" x14ac:dyDescent="0.35">
      <c r="A717">
        <v>55</v>
      </c>
      <c r="B717">
        <v>16</v>
      </c>
      <c r="C717" t="s">
        <v>131</v>
      </c>
      <c r="D717" t="s">
        <v>27</v>
      </c>
      <c r="G717">
        <v>0.5</v>
      </c>
      <c r="H717">
        <v>0.5</v>
      </c>
      <c r="I717">
        <v>3945</v>
      </c>
      <c r="J717">
        <v>7069</v>
      </c>
      <c r="L717">
        <v>4628</v>
      </c>
      <c r="M717">
        <v>3.4420000000000002</v>
      </c>
      <c r="N717">
        <v>6.2670000000000003</v>
      </c>
      <c r="O717">
        <v>2.8250000000000002</v>
      </c>
      <c r="Q717">
        <v>0.36799999999999999</v>
      </c>
      <c r="R717">
        <v>1</v>
      </c>
      <c r="S717">
        <v>0</v>
      </c>
      <c r="T717">
        <v>0</v>
      </c>
      <c r="V717">
        <v>0</v>
      </c>
      <c r="Y717" s="10">
        <v>44888</v>
      </c>
      <c r="Z717">
        <v>0.17295138888888886</v>
      </c>
      <c r="AB717">
        <v>1</v>
      </c>
      <c r="AD717">
        <v>3.7096526335445117</v>
      </c>
      <c r="AE717">
        <v>6.7618342637820268</v>
      </c>
      <c r="AF717">
        <v>3.0521816302375151</v>
      </c>
      <c r="AG717">
        <v>0.47414449223391969</v>
      </c>
      <c r="AK717">
        <v>0.65186417171923983</v>
      </c>
      <c r="AQ717">
        <v>1.3323074465867846</v>
      </c>
      <c r="AW717">
        <v>3.6916858421166312</v>
      </c>
      <c r="BC717">
        <v>1.4813821486161916</v>
      </c>
      <c r="BG717">
        <v>3.6976009655905968</v>
      </c>
      <c r="BH717">
        <v>6.8071805504702887</v>
      </c>
      <c r="BI717">
        <v>3.1095795848796914</v>
      </c>
      <c r="BJ717">
        <v>0.4776826449485726</v>
      </c>
    </row>
    <row r="718" spans="1:62" x14ac:dyDescent="0.35">
      <c r="A718">
        <v>56</v>
      </c>
      <c r="B718">
        <v>16</v>
      </c>
      <c r="C718" t="s">
        <v>131</v>
      </c>
      <c r="D718" t="s">
        <v>27</v>
      </c>
      <c r="G718">
        <v>0.5</v>
      </c>
      <c r="H718">
        <v>0.5</v>
      </c>
      <c r="I718">
        <v>3919</v>
      </c>
      <c r="J718">
        <v>7165</v>
      </c>
      <c r="L718">
        <v>4699</v>
      </c>
      <c r="M718">
        <v>3.4209999999999998</v>
      </c>
      <c r="N718">
        <v>6.3490000000000002</v>
      </c>
      <c r="O718">
        <v>2.9279999999999999</v>
      </c>
      <c r="Q718">
        <v>0.375</v>
      </c>
      <c r="R718">
        <v>1</v>
      </c>
      <c r="S718">
        <v>0</v>
      </c>
      <c r="T718">
        <v>0</v>
      </c>
      <c r="V718">
        <v>0</v>
      </c>
      <c r="Y718" s="10">
        <v>44888</v>
      </c>
      <c r="Z718">
        <v>0.18055555555555555</v>
      </c>
      <c r="AB718">
        <v>1</v>
      </c>
      <c r="AD718">
        <v>3.6855492976366819</v>
      </c>
      <c r="AE718">
        <v>6.8525268371585497</v>
      </c>
      <c r="AF718">
        <v>3.1669775395218678</v>
      </c>
      <c r="AG718">
        <v>0.48122079766322551</v>
      </c>
    </row>
    <row r="719" spans="1:62" x14ac:dyDescent="0.35">
      <c r="A719">
        <v>57</v>
      </c>
      <c r="B719">
        <v>17</v>
      </c>
      <c r="C719" t="s">
        <v>100</v>
      </c>
      <c r="D719" t="s">
        <v>27</v>
      </c>
      <c r="G719">
        <v>0.5</v>
      </c>
      <c r="H719">
        <v>0.5</v>
      </c>
      <c r="I719">
        <v>6680</v>
      </c>
      <c r="J719">
        <v>9336</v>
      </c>
      <c r="L719">
        <v>15308</v>
      </c>
      <c r="M719">
        <v>5.5389999999999997</v>
      </c>
      <c r="N719">
        <v>8.1880000000000006</v>
      </c>
      <c r="O719">
        <v>2.6480000000000001</v>
      </c>
      <c r="Q719">
        <v>1.4850000000000001</v>
      </c>
      <c r="R719">
        <v>1</v>
      </c>
      <c r="S719">
        <v>0</v>
      </c>
      <c r="T719">
        <v>0</v>
      </c>
      <c r="V719">
        <v>0</v>
      </c>
      <c r="Y719" s="10">
        <v>44888</v>
      </c>
      <c r="Z719">
        <v>0.19372685185185187</v>
      </c>
      <c r="AB719">
        <v>1</v>
      </c>
      <c r="AD719">
        <v>6.2451381607719556</v>
      </c>
      <c r="AE719">
        <v>8.9035015954963566</v>
      </c>
      <c r="AF719">
        <v>2.658363434724401</v>
      </c>
      <c r="AG719">
        <v>1.5385802948393534</v>
      </c>
    </row>
    <row r="720" spans="1:62" x14ac:dyDescent="0.35">
      <c r="A720">
        <v>58</v>
      </c>
      <c r="B720">
        <v>17</v>
      </c>
      <c r="C720" t="s">
        <v>100</v>
      </c>
      <c r="D720" t="s">
        <v>27</v>
      </c>
      <c r="G720">
        <v>0.5</v>
      </c>
      <c r="H720">
        <v>0.5</v>
      </c>
      <c r="I720">
        <v>7579</v>
      </c>
      <c r="J720">
        <v>9430</v>
      </c>
      <c r="L720">
        <v>15642</v>
      </c>
      <c r="M720">
        <v>6.2290000000000001</v>
      </c>
      <c r="N720">
        <v>8.2680000000000007</v>
      </c>
      <c r="O720">
        <v>2.0379999999999998</v>
      </c>
      <c r="Q720">
        <v>1.52</v>
      </c>
      <c r="R720">
        <v>1</v>
      </c>
      <c r="S720">
        <v>0</v>
      </c>
      <c r="T720">
        <v>0</v>
      </c>
      <c r="V720">
        <v>0</v>
      </c>
      <c r="Y720" s="10">
        <v>44888</v>
      </c>
      <c r="Z720">
        <v>0.20118055555555556</v>
      </c>
      <c r="AB720">
        <v>1</v>
      </c>
      <c r="AD720">
        <v>7.0785573523542125</v>
      </c>
      <c r="AE720">
        <v>8.9923047402608685</v>
      </c>
      <c r="AF720">
        <v>1.913747387906656</v>
      </c>
      <c r="AG720">
        <v>1.5718688302391861</v>
      </c>
      <c r="AK720">
        <v>0.80209744741354683</v>
      </c>
      <c r="AQ720">
        <v>4.2032065183082168E-2</v>
      </c>
      <c r="AW720">
        <v>2.7199824085629265</v>
      </c>
      <c r="BC720">
        <v>0.99054744190602695</v>
      </c>
      <c r="BG720">
        <v>7.0502822852315665</v>
      </c>
      <c r="BH720">
        <v>8.9904153116488565</v>
      </c>
      <c r="BI720">
        <v>1.9401330264172909</v>
      </c>
      <c r="BJ720">
        <v>1.5796926327208833</v>
      </c>
    </row>
    <row r="721" spans="1:62" x14ac:dyDescent="0.35">
      <c r="A721">
        <v>59</v>
      </c>
      <c r="B721">
        <v>17</v>
      </c>
      <c r="C721" t="s">
        <v>100</v>
      </c>
      <c r="D721" t="s">
        <v>27</v>
      </c>
      <c r="G721">
        <v>0.5</v>
      </c>
      <c r="H721">
        <v>0.5</v>
      </c>
      <c r="I721">
        <v>7518</v>
      </c>
      <c r="J721">
        <v>9426</v>
      </c>
      <c r="L721">
        <v>15799</v>
      </c>
      <c r="M721">
        <v>6.1829999999999998</v>
      </c>
      <c r="N721">
        <v>8.2639999999999993</v>
      </c>
      <c r="O721">
        <v>2.0819999999999999</v>
      </c>
      <c r="Q721">
        <v>1.536</v>
      </c>
      <c r="R721">
        <v>1</v>
      </c>
      <c r="S721">
        <v>0</v>
      </c>
      <c r="T721">
        <v>0</v>
      </c>
      <c r="V721">
        <v>0</v>
      </c>
      <c r="Y721" s="10">
        <v>44888</v>
      </c>
      <c r="Z721">
        <v>0.20893518518518517</v>
      </c>
      <c r="AB721">
        <v>1</v>
      </c>
      <c r="AD721">
        <v>7.0220072181089206</v>
      </c>
      <c r="AE721">
        <v>8.9885258830368464</v>
      </c>
      <c r="AF721">
        <v>1.9665186649279258</v>
      </c>
      <c r="AG721">
        <v>1.5875164352025808</v>
      </c>
    </row>
    <row r="722" spans="1:62" x14ac:dyDescent="0.35">
      <c r="A722">
        <v>60</v>
      </c>
      <c r="B722">
        <v>18</v>
      </c>
      <c r="C722" t="s">
        <v>127</v>
      </c>
      <c r="D722" t="s">
        <v>27</v>
      </c>
      <c r="G722">
        <v>0.5</v>
      </c>
      <c r="H722">
        <v>0.5</v>
      </c>
      <c r="I722">
        <v>9446</v>
      </c>
      <c r="J722">
        <v>12303</v>
      </c>
      <c r="L722">
        <v>1791</v>
      </c>
      <c r="M722">
        <v>7.6619999999999999</v>
      </c>
      <c r="N722">
        <v>10.702</v>
      </c>
      <c r="O722">
        <v>3.04</v>
      </c>
      <c r="Q722">
        <v>7.0999999999999994E-2</v>
      </c>
      <c r="R722">
        <v>1</v>
      </c>
      <c r="S722">
        <v>0</v>
      </c>
      <c r="T722">
        <v>0</v>
      </c>
      <c r="V722">
        <v>0</v>
      </c>
      <c r="Y722" s="10">
        <v>44888</v>
      </c>
      <c r="Z722">
        <v>0.2225462962962963</v>
      </c>
      <c r="AB722">
        <v>1</v>
      </c>
      <c r="AD722">
        <v>8.8093622808125822</v>
      </c>
      <c r="AE722">
        <v>11.70646894141449</v>
      </c>
      <c r="AF722">
        <v>2.8971066606019082</v>
      </c>
      <c r="AG722">
        <v>0.1913912738826449</v>
      </c>
    </row>
    <row r="723" spans="1:62" x14ac:dyDescent="0.35">
      <c r="A723">
        <v>61</v>
      </c>
      <c r="B723">
        <v>18</v>
      </c>
      <c r="C723" t="s">
        <v>127</v>
      </c>
      <c r="D723" t="s">
        <v>27</v>
      </c>
      <c r="G723">
        <v>0.5</v>
      </c>
      <c r="H723">
        <v>0.5</v>
      </c>
      <c r="I723">
        <v>10044</v>
      </c>
      <c r="J723">
        <v>12223</v>
      </c>
      <c r="L723">
        <v>1818</v>
      </c>
      <c r="M723">
        <v>8.1210000000000004</v>
      </c>
      <c r="N723">
        <v>10.634</v>
      </c>
      <c r="O723">
        <v>2.5129999999999999</v>
      </c>
      <c r="Q723">
        <v>7.3999999999999996E-2</v>
      </c>
      <c r="R723">
        <v>1</v>
      </c>
      <c r="S723">
        <v>0</v>
      </c>
      <c r="T723">
        <v>0</v>
      </c>
      <c r="V723">
        <v>0</v>
      </c>
      <c r="Y723" s="10">
        <v>44888</v>
      </c>
      <c r="Z723">
        <v>0.22989583333333333</v>
      </c>
      <c r="AB723">
        <v>1</v>
      </c>
      <c r="AD723">
        <v>9.3637390066926596</v>
      </c>
      <c r="AE723">
        <v>11.630891796934057</v>
      </c>
      <c r="AF723">
        <v>2.267152790241397</v>
      </c>
      <c r="AG723">
        <v>0.19408226327125416</v>
      </c>
      <c r="AK723">
        <v>0.54304570346787151</v>
      </c>
      <c r="AQ723">
        <v>0.29198159998461698</v>
      </c>
      <c r="AW723">
        <v>0.75168829610680699</v>
      </c>
      <c r="BC723">
        <v>0.61433823758832307</v>
      </c>
      <c r="BG723">
        <v>9.3892329196720947</v>
      </c>
      <c r="BH723">
        <v>11.647896654442153</v>
      </c>
      <c r="BI723">
        <v>2.2586637347700593</v>
      </c>
      <c r="BJ723">
        <v>0.19468026091316731</v>
      </c>
    </row>
    <row r="724" spans="1:62" x14ac:dyDescent="0.35">
      <c r="A724">
        <v>62</v>
      </c>
      <c r="B724">
        <v>18</v>
      </c>
      <c r="C724" t="s">
        <v>127</v>
      </c>
      <c r="D724" t="s">
        <v>27</v>
      </c>
      <c r="G724">
        <v>0.5</v>
      </c>
      <c r="H724">
        <v>0.5</v>
      </c>
      <c r="I724">
        <v>10099</v>
      </c>
      <c r="J724">
        <v>12259</v>
      </c>
      <c r="L724">
        <v>1830</v>
      </c>
      <c r="M724">
        <v>8.1630000000000003</v>
      </c>
      <c r="N724">
        <v>10.664</v>
      </c>
      <c r="O724">
        <v>2.5009999999999999</v>
      </c>
      <c r="Q724">
        <v>7.4999999999999997E-2</v>
      </c>
      <c r="R724">
        <v>1</v>
      </c>
      <c r="S724">
        <v>0</v>
      </c>
      <c r="T724">
        <v>0</v>
      </c>
      <c r="V724">
        <v>0</v>
      </c>
      <c r="Y724" s="10">
        <v>44888</v>
      </c>
      <c r="Z724">
        <v>0.23780092592592594</v>
      </c>
      <c r="AB724">
        <v>1</v>
      </c>
      <c r="AD724">
        <v>9.4147268326515299</v>
      </c>
      <c r="AE724">
        <v>11.664901511950251</v>
      </c>
      <c r="AF724">
        <v>2.2501746792987216</v>
      </c>
      <c r="AG724">
        <v>0.19527825855508046</v>
      </c>
    </row>
    <row r="725" spans="1:62" x14ac:dyDescent="0.35">
      <c r="A725">
        <v>63</v>
      </c>
      <c r="B725">
        <v>19</v>
      </c>
      <c r="C725" t="s">
        <v>62</v>
      </c>
      <c r="D725" t="s">
        <v>27</v>
      </c>
      <c r="G725">
        <v>0.5</v>
      </c>
      <c r="H725">
        <v>0.5</v>
      </c>
      <c r="I725">
        <v>8711</v>
      </c>
      <c r="J725">
        <v>14422</v>
      </c>
      <c r="L725">
        <v>5075</v>
      </c>
      <c r="M725">
        <v>7.0979999999999999</v>
      </c>
      <c r="N725">
        <v>12.497</v>
      </c>
      <c r="O725">
        <v>5.399</v>
      </c>
      <c r="Q725">
        <v>0.41499999999999998</v>
      </c>
      <c r="R725">
        <v>1</v>
      </c>
      <c r="S725">
        <v>0</v>
      </c>
      <c r="T725">
        <v>0</v>
      </c>
      <c r="V725">
        <v>0</v>
      </c>
      <c r="Y725" s="10">
        <v>44888</v>
      </c>
      <c r="Z725">
        <v>0.25149305555555557</v>
      </c>
      <c r="AB725">
        <v>1</v>
      </c>
      <c r="AD725">
        <v>8.1279795157258654</v>
      </c>
      <c r="AE725">
        <v>13.708318555840016</v>
      </c>
      <c r="AF725">
        <v>5.5803390401141506</v>
      </c>
      <c r="AG725">
        <v>0.51869531655645051</v>
      </c>
    </row>
    <row r="726" spans="1:62" x14ac:dyDescent="0.35">
      <c r="A726">
        <v>64</v>
      </c>
      <c r="B726">
        <v>19</v>
      </c>
      <c r="C726" t="s">
        <v>62</v>
      </c>
      <c r="D726" t="s">
        <v>27</v>
      </c>
      <c r="G726">
        <v>0.5</v>
      </c>
      <c r="H726">
        <v>0.5</v>
      </c>
      <c r="I726">
        <v>8419</v>
      </c>
      <c r="J726">
        <v>14430</v>
      </c>
      <c r="L726">
        <v>5117</v>
      </c>
      <c r="M726">
        <v>6.8739999999999997</v>
      </c>
      <c r="N726">
        <v>12.503</v>
      </c>
      <c r="O726">
        <v>5.6289999999999996</v>
      </c>
      <c r="Q726">
        <v>0.41899999999999998</v>
      </c>
      <c r="R726">
        <v>1</v>
      </c>
      <c r="S726">
        <v>0</v>
      </c>
      <c r="T726">
        <v>0</v>
      </c>
      <c r="V726">
        <v>0</v>
      </c>
      <c r="Y726" s="10">
        <v>44888</v>
      </c>
      <c r="Z726">
        <v>0.25909722222222226</v>
      </c>
      <c r="AB726">
        <v>1</v>
      </c>
      <c r="AD726">
        <v>7.8572805124533174</v>
      </c>
      <c r="AE726">
        <v>13.715876270288058</v>
      </c>
      <c r="AF726">
        <v>5.858595757834741</v>
      </c>
      <c r="AG726">
        <v>0.52288130004984257</v>
      </c>
      <c r="AK726">
        <v>5.9010551339358008E-2</v>
      </c>
      <c r="AM726">
        <v>129.13076522657246</v>
      </c>
      <c r="AQ726">
        <v>0.60429001741053667</v>
      </c>
      <c r="AS726">
        <v>106.67498070663173</v>
      </c>
      <c r="AW726">
        <v>1.4870038306537301</v>
      </c>
      <c r="AY726">
        <v>84.219196186691008</v>
      </c>
      <c r="BC726">
        <v>3.0576770647549441</v>
      </c>
      <c r="BE726">
        <v>86.992241604441759</v>
      </c>
      <c r="BG726">
        <v>7.854962884000642</v>
      </c>
      <c r="BH726">
        <v>13.757443699752297</v>
      </c>
      <c r="BI726">
        <v>5.9024808157516553</v>
      </c>
      <c r="BJ726">
        <v>0.51500766443131929</v>
      </c>
    </row>
    <row r="727" spans="1:62" x14ac:dyDescent="0.35">
      <c r="A727">
        <v>65</v>
      </c>
      <c r="B727">
        <v>19</v>
      </c>
      <c r="C727" t="s">
        <v>62</v>
      </c>
      <c r="D727" t="s">
        <v>27</v>
      </c>
      <c r="G727">
        <v>0.5</v>
      </c>
      <c r="H727">
        <v>0.5</v>
      </c>
      <c r="I727">
        <v>8414</v>
      </c>
      <c r="J727">
        <v>14518</v>
      </c>
      <c r="L727">
        <v>4959</v>
      </c>
      <c r="M727">
        <v>6.87</v>
      </c>
      <c r="N727">
        <v>12.577999999999999</v>
      </c>
      <c r="O727">
        <v>5.7089999999999996</v>
      </c>
      <c r="Q727">
        <v>0.40300000000000002</v>
      </c>
      <c r="R727">
        <v>1</v>
      </c>
      <c r="S727">
        <v>0</v>
      </c>
      <c r="T727">
        <v>0</v>
      </c>
      <c r="V727">
        <v>0</v>
      </c>
      <c r="Y727" s="10">
        <v>44888</v>
      </c>
      <c r="Z727">
        <v>0.2671412037037037</v>
      </c>
      <c r="AB727">
        <v>1</v>
      </c>
      <c r="AD727">
        <v>7.8526452555479667</v>
      </c>
      <c r="AE727">
        <v>13.799011129216536</v>
      </c>
      <c r="AF727">
        <v>5.9463658736685696</v>
      </c>
      <c r="AG727">
        <v>0.50713402881279601</v>
      </c>
    </row>
    <row r="728" spans="1:62" x14ac:dyDescent="0.35">
      <c r="A728">
        <v>66</v>
      </c>
      <c r="B728">
        <v>20</v>
      </c>
      <c r="C728" t="s">
        <v>63</v>
      </c>
      <c r="D728" t="s">
        <v>27</v>
      </c>
      <c r="G728">
        <v>0.5</v>
      </c>
      <c r="H728">
        <v>0.5</v>
      </c>
      <c r="I728">
        <v>9637</v>
      </c>
      <c r="J728">
        <v>12532</v>
      </c>
      <c r="L728">
        <v>1547</v>
      </c>
      <c r="M728">
        <v>7.8079999999999998</v>
      </c>
      <c r="N728">
        <v>10.895</v>
      </c>
      <c r="O728">
        <v>3.0870000000000002</v>
      </c>
      <c r="Q728">
        <v>4.5999999999999999E-2</v>
      </c>
      <c r="R728">
        <v>1</v>
      </c>
      <c r="S728">
        <v>0</v>
      </c>
      <c r="T728">
        <v>0</v>
      </c>
      <c r="V728">
        <v>0</v>
      </c>
      <c r="Y728" s="10">
        <v>44888</v>
      </c>
      <c r="Z728">
        <v>0.28090277777777778</v>
      </c>
      <c r="AB728">
        <v>1</v>
      </c>
      <c r="AD728">
        <v>8.9864290945970211</v>
      </c>
      <c r="AE728">
        <v>11.922808517489736</v>
      </c>
      <c r="AF728">
        <v>2.9363794228927151</v>
      </c>
      <c r="AG728">
        <v>0.16707270311150951</v>
      </c>
    </row>
    <row r="729" spans="1:62" x14ac:dyDescent="0.35">
      <c r="A729">
        <v>67</v>
      </c>
      <c r="B729">
        <v>20</v>
      </c>
      <c r="C729" t="s">
        <v>63</v>
      </c>
      <c r="D729" t="s">
        <v>27</v>
      </c>
      <c r="G729">
        <v>0.5</v>
      </c>
      <c r="H729">
        <v>0.5</v>
      </c>
      <c r="I729">
        <v>10107</v>
      </c>
      <c r="J729">
        <v>12450</v>
      </c>
      <c r="L729">
        <v>1576</v>
      </c>
      <c r="M729">
        <v>8.1679999999999993</v>
      </c>
      <c r="N729">
        <v>10.826000000000001</v>
      </c>
      <c r="O729">
        <v>2.657</v>
      </c>
      <c r="Q729">
        <v>4.9000000000000002E-2</v>
      </c>
      <c r="R729">
        <v>1</v>
      </c>
      <c r="S729">
        <v>0</v>
      </c>
      <c r="T729">
        <v>0</v>
      </c>
      <c r="V729">
        <v>0</v>
      </c>
      <c r="Y729" s="10">
        <v>44888</v>
      </c>
      <c r="Z729">
        <v>0.28840277777777779</v>
      </c>
      <c r="AB729">
        <v>1</v>
      </c>
      <c r="AD729">
        <v>9.4221432437000914</v>
      </c>
      <c r="AE729">
        <v>11.84534194439729</v>
      </c>
      <c r="AF729">
        <v>2.4231987006971991</v>
      </c>
      <c r="AG729">
        <v>0.16996302504742314</v>
      </c>
      <c r="AK729">
        <v>14.433003456831797</v>
      </c>
      <c r="AL729">
        <v>7.8360233520765696</v>
      </c>
      <c r="AQ729">
        <v>1.1550915744971348</v>
      </c>
      <c r="AR729">
        <v>1.1050130117466637</v>
      </c>
      <c r="AW729">
        <v>98.727887198252503</v>
      </c>
      <c r="AX729">
        <v>32.791400333778888</v>
      </c>
      <c r="BC729">
        <v>7.9886750729391434</v>
      </c>
      <c r="BD729">
        <v>17.449905273785305</v>
      </c>
      <c r="BG729">
        <v>10.154977360436213</v>
      </c>
      <c r="BH729">
        <v>11.777322514364899</v>
      </c>
      <c r="BI729">
        <v>1.6223451539286851</v>
      </c>
      <c r="BJ729">
        <v>0.16343488412320445</v>
      </c>
    </row>
    <row r="730" spans="1:62" x14ac:dyDescent="0.35">
      <c r="A730">
        <v>68</v>
      </c>
      <c r="B730">
        <v>20</v>
      </c>
      <c r="C730" t="s">
        <v>63</v>
      </c>
      <c r="D730" t="s">
        <v>27</v>
      </c>
      <c r="G730">
        <v>0.5</v>
      </c>
      <c r="H730">
        <v>0.5</v>
      </c>
      <c r="I730">
        <v>11688</v>
      </c>
      <c r="J730">
        <v>12306</v>
      </c>
      <c r="L730">
        <v>1445</v>
      </c>
      <c r="M730">
        <v>9.3819999999999997</v>
      </c>
      <c r="N730">
        <v>10.704000000000001</v>
      </c>
      <c r="O730">
        <v>1.3220000000000001</v>
      </c>
      <c r="Q730">
        <v>3.5000000000000003E-2</v>
      </c>
      <c r="R730">
        <v>1</v>
      </c>
      <c r="S730">
        <v>0</v>
      </c>
      <c r="T730">
        <v>0</v>
      </c>
      <c r="V730">
        <v>0</v>
      </c>
      <c r="X730" t="s">
        <v>164</v>
      </c>
      <c r="Y730" s="10">
        <v>44888</v>
      </c>
      <c r="Z730">
        <v>0.29946759259259259</v>
      </c>
      <c r="AB730">
        <v>2</v>
      </c>
      <c r="AD730">
        <v>10.887811477172336</v>
      </c>
      <c r="AE730">
        <v>11.709303084332507</v>
      </c>
      <c r="AF730">
        <v>0.821491607160171</v>
      </c>
      <c r="AG730">
        <v>0.15690674319898573</v>
      </c>
    </row>
    <row r="731" spans="1:62" x14ac:dyDescent="0.35">
      <c r="A731">
        <v>69</v>
      </c>
      <c r="B731">
        <v>3</v>
      </c>
      <c r="C731" t="s">
        <v>28</v>
      </c>
      <c r="D731" t="s">
        <v>27</v>
      </c>
      <c r="G731">
        <v>0.5</v>
      </c>
      <c r="H731">
        <v>0.5</v>
      </c>
      <c r="I731">
        <v>2703</v>
      </c>
      <c r="J731">
        <v>794</v>
      </c>
      <c r="L731">
        <v>227</v>
      </c>
      <c r="M731">
        <v>2.4889999999999999</v>
      </c>
      <c r="N731">
        <v>0.95099999999999996</v>
      </c>
      <c r="O731">
        <v>0</v>
      </c>
      <c r="Q731">
        <v>0</v>
      </c>
      <c r="R731">
        <v>1</v>
      </c>
      <c r="S731">
        <v>0</v>
      </c>
      <c r="T731">
        <v>0</v>
      </c>
      <c r="V731">
        <v>0</v>
      </c>
      <c r="Y731" s="10">
        <v>44888</v>
      </c>
      <c r="Z731">
        <v>0.31194444444444441</v>
      </c>
      <c r="AB731">
        <v>1</v>
      </c>
      <c r="AD731">
        <v>2.5582548182551204</v>
      </c>
      <c r="AE731">
        <v>0.83375199359790253</v>
      </c>
      <c r="AF731">
        <v>-1.7245028246572178</v>
      </c>
      <c r="AG731">
        <v>3.5513221890613247E-2</v>
      </c>
    </row>
    <row r="732" spans="1:62" x14ac:dyDescent="0.35">
      <c r="A732">
        <v>70</v>
      </c>
      <c r="B732">
        <v>3</v>
      </c>
      <c r="C732" t="s">
        <v>28</v>
      </c>
      <c r="D732" t="s">
        <v>27</v>
      </c>
      <c r="G732">
        <v>0.5</v>
      </c>
      <c r="H732">
        <v>0.5</v>
      </c>
      <c r="I732">
        <v>561</v>
      </c>
      <c r="J732">
        <v>765</v>
      </c>
      <c r="L732">
        <v>272</v>
      </c>
      <c r="M732">
        <v>0.84499999999999997</v>
      </c>
      <c r="N732">
        <v>0.92600000000000005</v>
      </c>
      <c r="O732">
        <v>8.1000000000000003E-2</v>
      </c>
      <c r="Q732">
        <v>0</v>
      </c>
      <c r="R732">
        <v>1</v>
      </c>
      <c r="S732">
        <v>0</v>
      </c>
      <c r="T732">
        <v>0</v>
      </c>
      <c r="V732">
        <v>0</v>
      </c>
      <c r="Y732" s="10">
        <v>44888</v>
      </c>
      <c r="Z732">
        <v>0.3182638888888889</v>
      </c>
      <c r="AB732">
        <v>1</v>
      </c>
      <c r="AD732">
        <v>0.57251076000240131</v>
      </c>
      <c r="AE732">
        <v>0.80635527872374479</v>
      </c>
      <c r="AF732">
        <v>0.23384451872134349</v>
      </c>
      <c r="AG732">
        <v>3.9998204204961987E-2</v>
      </c>
      <c r="AK732">
        <v>5.8327405261980028</v>
      </c>
      <c r="AQ732">
        <v>2.201509866097167</v>
      </c>
      <c r="AW732">
        <v>19.454850267095303</v>
      </c>
      <c r="BC732">
        <v>1.2536941440729732</v>
      </c>
      <c r="BG732">
        <v>0.55628736083366992</v>
      </c>
      <c r="BH732">
        <v>0.81533006463079649</v>
      </c>
      <c r="BI732">
        <v>0.25904270379712657</v>
      </c>
      <c r="BJ732">
        <v>3.9749038520831503E-2</v>
      </c>
    </row>
    <row r="733" spans="1:62" x14ac:dyDescent="0.35">
      <c r="A733">
        <v>71</v>
      </c>
      <c r="B733">
        <v>3</v>
      </c>
      <c r="C733" t="s">
        <v>28</v>
      </c>
      <c r="D733" t="s">
        <v>27</v>
      </c>
      <c r="G733">
        <v>0.5</v>
      </c>
      <c r="H733">
        <v>0.5</v>
      </c>
      <c r="I733">
        <v>526</v>
      </c>
      <c r="J733">
        <v>784</v>
      </c>
      <c r="L733">
        <v>267</v>
      </c>
      <c r="M733">
        <v>0.81799999999999995</v>
      </c>
      <c r="N733">
        <v>0.94299999999999995</v>
      </c>
      <c r="O733">
        <v>0.124</v>
      </c>
      <c r="Q733">
        <v>0</v>
      </c>
      <c r="R733">
        <v>1</v>
      </c>
      <c r="S733">
        <v>0</v>
      </c>
      <c r="T733">
        <v>0</v>
      </c>
      <c r="V733">
        <v>0</v>
      </c>
      <c r="Y733" s="10">
        <v>44888</v>
      </c>
      <c r="Z733">
        <v>0.32501157407407405</v>
      </c>
      <c r="AB733">
        <v>1</v>
      </c>
      <c r="AD733">
        <v>0.54006396166493853</v>
      </c>
      <c r="AE733">
        <v>0.82430485053784819</v>
      </c>
      <c r="AF733">
        <v>0.28424088887290966</v>
      </c>
      <c r="AG733">
        <v>3.9499872836701012E-2</v>
      </c>
    </row>
    <row r="734" spans="1:62" x14ac:dyDescent="0.35">
      <c r="A734">
        <v>72</v>
      </c>
      <c r="B734">
        <v>1</v>
      </c>
      <c r="C734" t="s">
        <v>71</v>
      </c>
      <c r="D734" t="s">
        <v>27</v>
      </c>
      <c r="G734">
        <v>0.3</v>
      </c>
      <c r="H734">
        <v>0.3</v>
      </c>
      <c r="I734">
        <v>4571</v>
      </c>
      <c r="J734">
        <v>8075</v>
      </c>
      <c r="L734">
        <v>3345</v>
      </c>
      <c r="M734">
        <v>6.5359999999999996</v>
      </c>
      <c r="N734">
        <v>11.865</v>
      </c>
      <c r="O734">
        <v>5.3289999999999997</v>
      </c>
      <c r="Q734">
        <v>0.39</v>
      </c>
      <c r="R734">
        <v>1</v>
      </c>
      <c r="S734">
        <v>0</v>
      </c>
      <c r="T734">
        <v>0</v>
      </c>
      <c r="V734">
        <v>0</v>
      </c>
      <c r="Y734" s="10">
        <v>44888</v>
      </c>
      <c r="Z734">
        <v>0.33738425925925924</v>
      </c>
      <c r="AB734">
        <v>1</v>
      </c>
      <c r="AD734">
        <v>7.1499779968242656</v>
      </c>
      <c r="AE734">
        <v>12.853694759372496</v>
      </c>
      <c r="AF734">
        <v>5.7037167625482308</v>
      </c>
      <c r="AG734">
        <v>0.57712110523025761</v>
      </c>
    </row>
    <row r="735" spans="1:62" x14ac:dyDescent="0.35">
      <c r="A735">
        <v>73</v>
      </c>
      <c r="B735">
        <v>1</v>
      </c>
      <c r="C735" t="s">
        <v>71</v>
      </c>
      <c r="D735" t="s">
        <v>27</v>
      </c>
      <c r="G735">
        <v>0.3</v>
      </c>
      <c r="H735">
        <v>0.3</v>
      </c>
      <c r="I735">
        <v>6761</v>
      </c>
      <c r="J735">
        <v>8150</v>
      </c>
      <c r="L735">
        <v>3398</v>
      </c>
      <c r="M735">
        <v>9.3360000000000003</v>
      </c>
      <c r="N735">
        <v>11.972</v>
      </c>
      <c r="O735">
        <v>2.6349999999999998</v>
      </c>
      <c r="Q735">
        <v>0.39900000000000002</v>
      </c>
      <c r="R735">
        <v>1</v>
      </c>
      <c r="S735">
        <v>0</v>
      </c>
      <c r="T735">
        <v>0</v>
      </c>
      <c r="V735">
        <v>0</v>
      </c>
      <c r="Y735" s="10">
        <v>44888</v>
      </c>
      <c r="Z735">
        <v>0.34431712962962963</v>
      </c>
      <c r="AB735">
        <v>1</v>
      </c>
      <c r="AD735">
        <v>10.533715537731092</v>
      </c>
      <c r="AE735">
        <v>12.971784047623176</v>
      </c>
      <c r="AF735">
        <v>2.4380685098920836</v>
      </c>
      <c r="AG735">
        <v>0.58592495940286815</v>
      </c>
      <c r="AI735">
        <v>94.348606127518636</v>
      </c>
      <c r="AK735">
        <v>2.1906087937417831</v>
      </c>
      <c r="AO735">
        <v>93.006037134069942</v>
      </c>
      <c r="AQ735">
        <v>0.36348021896195054</v>
      </c>
      <c r="AU735">
        <v>86.660143509458578</v>
      </c>
      <c r="AW735">
        <v>7.9347396409759634</v>
      </c>
      <c r="BA735">
        <v>100.50310742823321</v>
      </c>
      <c r="BC735">
        <v>0.11346483326627557</v>
      </c>
      <c r="BG735">
        <v>10.650369503182446</v>
      </c>
      <c r="BH735">
        <v>12.995401905273312</v>
      </c>
      <c r="BI735">
        <v>2.3450324020908662</v>
      </c>
      <c r="BJ735">
        <v>0.58559273849069426</v>
      </c>
    </row>
    <row r="736" spans="1:62" x14ac:dyDescent="0.35">
      <c r="A736">
        <v>74</v>
      </c>
      <c r="B736">
        <v>1</v>
      </c>
      <c r="C736" t="s">
        <v>71</v>
      </c>
      <c r="D736" t="s">
        <v>27</v>
      </c>
      <c r="G736">
        <v>0.3</v>
      </c>
      <c r="H736">
        <v>0.3</v>
      </c>
      <c r="I736">
        <v>6912</v>
      </c>
      <c r="J736">
        <v>8180</v>
      </c>
      <c r="L736">
        <v>3394</v>
      </c>
      <c r="M736">
        <v>9.5289999999999999</v>
      </c>
      <c r="N736">
        <v>12.013999999999999</v>
      </c>
      <c r="O736">
        <v>2.4849999999999999</v>
      </c>
      <c r="Q736">
        <v>0.39800000000000002</v>
      </c>
      <c r="R736">
        <v>1</v>
      </c>
      <c r="S736">
        <v>0</v>
      </c>
      <c r="T736">
        <v>0</v>
      </c>
      <c r="V736">
        <v>0</v>
      </c>
      <c r="Y736" s="10">
        <v>44888</v>
      </c>
      <c r="Z736">
        <v>0.35174768518518523</v>
      </c>
      <c r="AB736">
        <v>1</v>
      </c>
      <c r="AD736">
        <v>10.7670234686338</v>
      </c>
      <c r="AE736">
        <v>13.019019762923449</v>
      </c>
      <c r="AF736">
        <v>2.2519962942896488</v>
      </c>
      <c r="AG736">
        <v>0.58526051757852027</v>
      </c>
    </row>
    <row r="737" spans="1:62" x14ac:dyDescent="0.35">
      <c r="A737">
        <v>75</v>
      </c>
      <c r="B737">
        <v>3</v>
      </c>
      <c r="D737" t="s">
        <v>87</v>
      </c>
      <c r="Y737" s="10">
        <v>44888</v>
      </c>
      <c r="Z737">
        <v>0.35594907407407406</v>
      </c>
      <c r="AB737">
        <v>1</v>
      </c>
    </row>
    <row r="738" spans="1:62" x14ac:dyDescent="0.35">
      <c r="A738">
        <v>76</v>
      </c>
      <c r="B738">
        <v>21</v>
      </c>
      <c r="C738" t="s">
        <v>115</v>
      </c>
      <c r="D738" t="s">
        <v>27</v>
      </c>
      <c r="G738">
        <v>0.5</v>
      </c>
      <c r="H738">
        <v>0.5</v>
      </c>
      <c r="I738">
        <v>4505</v>
      </c>
      <c r="J738">
        <v>8080</v>
      </c>
      <c r="L738">
        <v>3648</v>
      </c>
      <c r="M738">
        <v>3.871</v>
      </c>
      <c r="N738">
        <v>7.1239999999999997</v>
      </c>
      <c r="O738">
        <v>3.2530000000000001</v>
      </c>
      <c r="Q738">
        <v>0.26600000000000001</v>
      </c>
      <c r="R738">
        <v>1</v>
      </c>
      <c r="S738">
        <v>0</v>
      </c>
      <c r="T738">
        <v>0</v>
      </c>
      <c r="V738">
        <v>0</v>
      </c>
      <c r="Y738" s="10">
        <v>44888</v>
      </c>
      <c r="Z738">
        <v>0.36936342592592591</v>
      </c>
      <c r="AB738">
        <v>1</v>
      </c>
      <c r="AD738">
        <v>4.2288014069439148</v>
      </c>
      <c r="AE738">
        <v>7.7169404271535251</v>
      </c>
      <c r="AF738">
        <v>3.4881390202096103</v>
      </c>
      <c r="AG738">
        <v>0.37647154405476946</v>
      </c>
    </row>
    <row r="739" spans="1:62" x14ac:dyDescent="0.35">
      <c r="A739">
        <v>77</v>
      </c>
      <c r="B739">
        <v>21</v>
      </c>
      <c r="C739" t="s">
        <v>115</v>
      </c>
      <c r="D739" t="s">
        <v>27</v>
      </c>
      <c r="G739">
        <v>0.5</v>
      </c>
      <c r="H739">
        <v>0.5</v>
      </c>
      <c r="I739">
        <v>5382</v>
      </c>
      <c r="J739">
        <v>8194</v>
      </c>
      <c r="L739">
        <v>3767</v>
      </c>
      <c r="M739">
        <v>4.5439999999999996</v>
      </c>
      <c r="N739">
        <v>7.22</v>
      </c>
      <c r="O739">
        <v>2.6760000000000002</v>
      </c>
      <c r="Q739">
        <v>0.27800000000000002</v>
      </c>
      <c r="R739">
        <v>1</v>
      </c>
      <c r="S739">
        <v>0</v>
      </c>
      <c r="T739">
        <v>0</v>
      </c>
      <c r="V739">
        <v>0</v>
      </c>
      <c r="Y739" s="10">
        <v>44888</v>
      </c>
      <c r="Z739">
        <v>0.37666666666666665</v>
      </c>
      <c r="AB739">
        <v>1</v>
      </c>
      <c r="AD739">
        <v>5.0418254681426244</v>
      </c>
      <c r="AE739">
        <v>7.8246378580381464</v>
      </c>
      <c r="AF739">
        <v>2.7828123898955219</v>
      </c>
      <c r="AG739">
        <v>0.38833183061938054</v>
      </c>
      <c r="AK739">
        <v>0.1472060029962248</v>
      </c>
      <c r="AQ739">
        <v>0.60550691189002848</v>
      </c>
      <c r="AW739">
        <v>1.4412126676545078</v>
      </c>
      <c r="BC739">
        <v>0.54042628494273703</v>
      </c>
      <c r="BG739">
        <v>5.0381172626183428</v>
      </c>
      <c r="BH739">
        <v>7.8010200003880099</v>
      </c>
      <c r="BI739">
        <v>2.7629027377696671</v>
      </c>
      <c r="BJ739">
        <v>0.38728533474603255</v>
      </c>
    </row>
    <row r="740" spans="1:62" x14ac:dyDescent="0.35">
      <c r="A740">
        <v>78</v>
      </c>
      <c r="B740">
        <v>21</v>
      </c>
      <c r="C740" t="s">
        <v>115</v>
      </c>
      <c r="D740" t="s">
        <v>27</v>
      </c>
      <c r="G740">
        <v>0.5</v>
      </c>
      <c r="H740">
        <v>0.5</v>
      </c>
      <c r="I740">
        <v>5374</v>
      </c>
      <c r="J740">
        <v>8144</v>
      </c>
      <c r="L740">
        <v>3746</v>
      </c>
      <c r="M740">
        <v>4.5380000000000003</v>
      </c>
      <c r="N740">
        <v>7.1779999999999999</v>
      </c>
      <c r="O740">
        <v>2.64</v>
      </c>
      <c r="Q740">
        <v>0.27600000000000002</v>
      </c>
      <c r="R740">
        <v>1</v>
      </c>
      <c r="S740">
        <v>0</v>
      </c>
      <c r="T740">
        <v>0</v>
      </c>
      <c r="V740">
        <v>0</v>
      </c>
      <c r="Y740" s="10">
        <v>44888</v>
      </c>
      <c r="Z740">
        <v>0.38443287037037038</v>
      </c>
      <c r="AB740">
        <v>1</v>
      </c>
      <c r="AD740">
        <v>5.0344090570940612</v>
      </c>
      <c r="AE740">
        <v>7.7774021427378734</v>
      </c>
      <c r="AF740">
        <v>2.7429930856438123</v>
      </c>
      <c r="AG740">
        <v>0.38623883887268451</v>
      </c>
    </row>
    <row r="741" spans="1:62" x14ac:dyDescent="0.35">
      <c r="A741">
        <v>79</v>
      </c>
      <c r="B741">
        <v>22</v>
      </c>
      <c r="C741" t="s">
        <v>126</v>
      </c>
      <c r="D741" t="s">
        <v>27</v>
      </c>
      <c r="G741">
        <v>0.5</v>
      </c>
      <c r="H741">
        <v>0.5</v>
      </c>
      <c r="I741">
        <v>5681</v>
      </c>
      <c r="J741">
        <v>7651</v>
      </c>
      <c r="L741">
        <v>1312</v>
      </c>
      <c r="M741">
        <v>4.7729999999999997</v>
      </c>
      <c r="N741">
        <v>6.76</v>
      </c>
      <c r="O741">
        <v>1.9870000000000001</v>
      </c>
      <c r="Q741">
        <v>2.1000000000000001E-2</v>
      </c>
      <c r="R741">
        <v>1</v>
      </c>
      <c r="S741">
        <v>0</v>
      </c>
      <c r="T741">
        <v>0</v>
      </c>
      <c r="V741">
        <v>0</v>
      </c>
      <c r="Y741" s="10">
        <v>44888</v>
      </c>
      <c r="Z741">
        <v>0.39766203703703701</v>
      </c>
      <c r="AB741">
        <v>1</v>
      </c>
      <c r="AD741">
        <v>5.3190138310826631</v>
      </c>
      <c r="AE741">
        <v>7.3116579898771921</v>
      </c>
      <c r="AF741">
        <v>1.9926441587945289</v>
      </c>
      <c r="AG741">
        <v>0.1436511288032439</v>
      </c>
    </row>
    <row r="742" spans="1:62" x14ac:dyDescent="0.35">
      <c r="A742">
        <v>80</v>
      </c>
      <c r="B742">
        <v>22</v>
      </c>
      <c r="C742" t="s">
        <v>126</v>
      </c>
      <c r="D742" t="s">
        <v>27</v>
      </c>
      <c r="G742">
        <v>0.5</v>
      </c>
      <c r="H742">
        <v>0.5</v>
      </c>
      <c r="I742">
        <v>5807</v>
      </c>
      <c r="J742">
        <v>7684</v>
      </c>
      <c r="L742">
        <v>1292</v>
      </c>
      <c r="M742">
        <v>4.87</v>
      </c>
      <c r="N742">
        <v>6.7880000000000003</v>
      </c>
      <c r="O742">
        <v>1.9179999999999999</v>
      </c>
      <c r="Q742">
        <v>1.9E-2</v>
      </c>
      <c r="R742">
        <v>1</v>
      </c>
      <c r="S742">
        <v>0</v>
      </c>
      <c r="T742">
        <v>0</v>
      </c>
      <c r="V742">
        <v>0</v>
      </c>
      <c r="Y742" s="10">
        <v>44888</v>
      </c>
      <c r="Z742">
        <v>0.40489583333333329</v>
      </c>
      <c r="AB742">
        <v>1</v>
      </c>
      <c r="AD742">
        <v>5.4358223050975285</v>
      </c>
      <c r="AE742">
        <v>7.3428335619753717</v>
      </c>
      <c r="AF742">
        <v>1.9070112568778432</v>
      </c>
      <c r="AG742">
        <v>0.14165780333020003</v>
      </c>
      <c r="AK742">
        <v>0.29034710408988312</v>
      </c>
      <c r="AQ742">
        <v>0.12874082116996027</v>
      </c>
      <c r="AW742">
        <v>0.33048044292811557</v>
      </c>
      <c r="BC742">
        <v>1.2584584513068728</v>
      </c>
      <c r="BG742">
        <v>5.4279423683584298</v>
      </c>
      <c r="BH742">
        <v>7.3381099904453446</v>
      </c>
      <c r="BI742">
        <v>1.9101676220869144</v>
      </c>
      <c r="BJ742">
        <v>0.14255479979306979</v>
      </c>
    </row>
    <row r="743" spans="1:62" x14ac:dyDescent="0.35">
      <c r="A743">
        <v>81</v>
      </c>
      <c r="B743">
        <v>22</v>
      </c>
      <c r="C743" t="s">
        <v>126</v>
      </c>
      <c r="D743" t="s">
        <v>27</v>
      </c>
      <c r="G743">
        <v>0.5</v>
      </c>
      <c r="H743">
        <v>0.5</v>
      </c>
      <c r="I743">
        <v>5790</v>
      </c>
      <c r="J743">
        <v>7674</v>
      </c>
      <c r="L743">
        <v>1310</v>
      </c>
      <c r="M743">
        <v>4.8570000000000002</v>
      </c>
      <c r="N743">
        <v>6.78</v>
      </c>
      <c r="O743">
        <v>1.923</v>
      </c>
      <c r="Q743">
        <v>2.1000000000000001E-2</v>
      </c>
      <c r="R743">
        <v>1</v>
      </c>
      <c r="S743">
        <v>0</v>
      </c>
      <c r="T743">
        <v>0</v>
      </c>
      <c r="V743">
        <v>0</v>
      </c>
      <c r="Y743" s="10">
        <v>44888</v>
      </c>
      <c r="Z743">
        <v>0.41258101851851853</v>
      </c>
      <c r="AB743">
        <v>1</v>
      </c>
      <c r="AD743">
        <v>5.420062431619332</v>
      </c>
      <c r="AE743">
        <v>7.3333864189153175</v>
      </c>
      <c r="AF743">
        <v>1.9133239872959855</v>
      </c>
      <c r="AG743">
        <v>0.14345179625593951</v>
      </c>
    </row>
    <row r="744" spans="1:62" x14ac:dyDescent="0.35">
      <c r="A744">
        <v>82</v>
      </c>
      <c r="B744">
        <v>3</v>
      </c>
      <c r="C744" t="s">
        <v>28</v>
      </c>
      <c r="D744" t="s">
        <v>27</v>
      </c>
      <c r="G744">
        <v>0.5</v>
      </c>
      <c r="H744">
        <v>0.5</v>
      </c>
      <c r="I744">
        <v>137</v>
      </c>
      <c r="J744">
        <v>0</v>
      </c>
      <c r="L744">
        <v>137</v>
      </c>
      <c r="M744">
        <v>0.52</v>
      </c>
      <c r="N744">
        <v>0</v>
      </c>
      <c r="O744">
        <v>0</v>
      </c>
      <c r="Q744">
        <v>0</v>
      </c>
      <c r="R744">
        <v>1</v>
      </c>
      <c r="S744">
        <v>0</v>
      </c>
      <c r="T744">
        <v>0</v>
      </c>
      <c r="V744">
        <v>0</v>
      </c>
      <c r="X744" t="s">
        <v>203</v>
      </c>
      <c r="Y744" s="10">
        <v>44888</v>
      </c>
      <c r="Z744">
        <v>0.42393518518518519</v>
      </c>
      <c r="AB744">
        <v>1</v>
      </c>
      <c r="AD744">
        <v>0.17944097442856713</v>
      </c>
      <c r="AE744">
        <v>8.3648834629584598E-2</v>
      </c>
      <c r="AF744">
        <v>-9.5792139798982531E-2</v>
      </c>
      <c r="AG744">
        <v>2.6543257261915771E-2</v>
      </c>
    </row>
    <row r="745" spans="1:62" x14ac:dyDescent="0.35">
      <c r="A745">
        <v>83</v>
      </c>
      <c r="B745">
        <v>3</v>
      </c>
      <c r="C745" t="s">
        <v>28</v>
      </c>
      <c r="D745" t="s">
        <v>27</v>
      </c>
      <c r="G745">
        <v>0.5</v>
      </c>
      <c r="H745">
        <v>0.5</v>
      </c>
      <c r="I745">
        <v>68</v>
      </c>
      <c r="J745">
        <v>173</v>
      </c>
      <c r="L745">
        <v>199</v>
      </c>
      <c r="M745">
        <v>0.46700000000000003</v>
      </c>
      <c r="N745">
        <v>0.42499999999999999</v>
      </c>
      <c r="O745">
        <v>0</v>
      </c>
      <c r="Q745">
        <v>0</v>
      </c>
      <c r="R745">
        <v>1</v>
      </c>
      <c r="S745">
        <v>0</v>
      </c>
      <c r="T745">
        <v>0</v>
      </c>
      <c r="V745">
        <v>0</v>
      </c>
      <c r="Y745" s="10">
        <v>44888</v>
      </c>
      <c r="Z745">
        <v>0.42954861111111109</v>
      </c>
      <c r="AB745">
        <v>1</v>
      </c>
      <c r="AD745">
        <v>0.11547442913471205</v>
      </c>
      <c r="AE745">
        <v>0.24708440956852543</v>
      </c>
      <c r="AF745">
        <v>0.13160998043381339</v>
      </c>
      <c r="AG745">
        <v>3.2722566228351804E-2</v>
      </c>
      <c r="AK745">
        <v>125.2022975468513</v>
      </c>
      <c r="AQ745">
        <v>133.95719524616712</v>
      </c>
      <c r="AW745">
        <v>140.10795750966531</v>
      </c>
      <c r="BC745">
        <v>54.667623848892006</v>
      </c>
      <c r="BG745">
        <v>0.30876464208788285</v>
      </c>
      <c r="BH745">
        <v>0.74825534890441037</v>
      </c>
      <c r="BI745">
        <v>0.43949070681652758</v>
      </c>
      <c r="BJ745">
        <v>4.5031351024397787E-2</v>
      </c>
    </row>
    <row r="746" spans="1:62" x14ac:dyDescent="0.35">
      <c r="A746">
        <v>84</v>
      </c>
      <c r="B746">
        <v>3</v>
      </c>
      <c r="C746" t="s">
        <v>28</v>
      </c>
      <c r="D746" t="s">
        <v>27</v>
      </c>
      <c r="G746">
        <v>0.5</v>
      </c>
      <c r="H746">
        <v>0.5</v>
      </c>
      <c r="I746">
        <v>485</v>
      </c>
      <c r="J746">
        <v>1234</v>
      </c>
      <c r="L746">
        <v>446</v>
      </c>
      <c r="M746">
        <v>0.78700000000000003</v>
      </c>
      <c r="N746">
        <v>1.3240000000000001</v>
      </c>
      <c r="O746">
        <v>0.53700000000000003</v>
      </c>
      <c r="Q746">
        <v>0</v>
      </c>
      <c r="R746">
        <v>1</v>
      </c>
      <c r="S746">
        <v>0</v>
      </c>
      <c r="T746">
        <v>0</v>
      </c>
      <c r="V746">
        <v>0</v>
      </c>
      <c r="Y746" s="10">
        <v>44888</v>
      </c>
      <c r="Z746">
        <v>0.43638888888888888</v>
      </c>
      <c r="AB746">
        <v>1</v>
      </c>
      <c r="AD746">
        <v>0.50205485504105363</v>
      </c>
      <c r="AE746">
        <v>1.2494262882402953</v>
      </c>
      <c r="AF746">
        <v>0.74737143319924171</v>
      </c>
      <c r="AG746">
        <v>5.7340135820443762E-2</v>
      </c>
    </row>
    <row r="747" spans="1:62" x14ac:dyDescent="0.35">
      <c r="A747">
        <v>85</v>
      </c>
      <c r="B747">
        <v>1</v>
      </c>
      <c r="C747" t="s">
        <v>71</v>
      </c>
      <c r="D747" t="s">
        <v>27</v>
      </c>
      <c r="G747">
        <v>0.3</v>
      </c>
      <c r="H747">
        <v>0.3</v>
      </c>
      <c r="I747">
        <v>4611</v>
      </c>
      <c r="J747">
        <v>8140</v>
      </c>
      <c r="L747">
        <v>3508</v>
      </c>
      <c r="M747">
        <v>6.5880000000000001</v>
      </c>
      <c r="N747">
        <v>11.957000000000001</v>
      </c>
      <c r="O747">
        <v>5.37</v>
      </c>
      <c r="Q747">
        <v>0.41799999999999998</v>
      </c>
      <c r="R747">
        <v>1</v>
      </c>
      <c r="S747">
        <v>0</v>
      </c>
      <c r="T747">
        <v>0</v>
      </c>
      <c r="V747">
        <v>0</v>
      </c>
      <c r="Y747" s="10">
        <v>44888</v>
      </c>
      <c r="Z747">
        <v>0.44876157407407408</v>
      </c>
      <c r="AB747">
        <v>1</v>
      </c>
      <c r="AD747">
        <v>7.2117814222289569</v>
      </c>
      <c r="AE747">
        <v>12.956038809189753</v>
      </c>
      <c r="AF747">
        <v>5.744257386960796</v>
      </c>
      <c r="AG747">
        <v>0.60419710957243722</v>
      </c>
    </row>
    <row r="748" spans="1:62" x14ac:dyDescent="0.35">
      <c r="A748">
        <v>86</v>
      </c>
      <c r="B748">
        <v>1</v>
      </c>
      <c r="C748" t="s">
        <v>71</v>
      </c>
      <c r="D748" t="s">
        <v>27</v>
      </c>
      <c r="G748">
        <v>0.3</v>
      </c>
      <c r="H748">
        <v>0.3</v>
      </c>
      <c r="I748">
        <v>6744</v>
      </c>
      <c r="J748">
        <v>8219</v>
      </c>
      <c r="L748">
        <v>3520</v>
      </c>
      <c r="M748">
        <v>9.3149999999999995</v>
      </c>
      <c r="N748">
        <v>12.069000000000001</v>
      </c>
      <c r="O748">
        <v>2.754</v>
      </c>
      <c r="Q748">
        <v>0.42</v>
      </c>
      <c r="R748">
        <v>1</v>
      </c>
      <c r="S748">
        <v>0</v>
      </c>
      <c r="T748">
        <v>0</v>
      </c>
      <c r="V748">
        <v>0</v>
      </c>
      <c r="Y748" s="10">
        <v>44888</v>
      </c>
      <c r="Z748">
        <v>0.4557060185185185</v>
      </c>
      <c r="AB748">
        <v>1</v>
      </c>
      <c r="AD748">
        <v>10.5074490819341</v>
      </c>
      <c r="AE748">
        <v>13.080426192813801</v>
      </c>
      <c r="AF748">
        <v>2.5729771108797017</v>
      </c>
      <c r="AG748">
        <v>0.60619043504548098</v>
      </c>
      <c r="AI748">
        <v>94.459011868617168</v>
      </c>
      <c r="AK748">
        <v>2.9125956220894618</v>
      </c>
      <c r="AQ748">
        <v>0.47055734435507407</v>
      </c>
      <c r="AW748">
        <v>15.583148980120685</v>
      </c>
      <c r="BC748">
        <v>2.32859764027741</v>
      </c>
      <c r="BG748">
        <v>10.662730188263385</v>
      </c>
      <c r="BH748">
        <v>13.049722977868626</v>
      </c>
      <c r="BI748">
        <v>2.3869927896052401</v>
      </c>
      <c r="BJ748">
        <v>0.59921379588982737</v>
      </c>
    </row>
    <row r="749" spans="1:62" x14ac:dyDescent="0.35">
      <c r="A749">
        <v>87</v>
      </c>
      <c r="B749">
        <v>1</v>
      </c>
      <c r="C749" t="s">
        <v>71</v>
      </c>
      <c r="D749" t="s">
        <v>27</v>
      </c>
      <c r="G749">
        <v>0.3</v>
      </c>
      <c r="H749">
        <v>0.3</v>
      </c>
      <c r="I749">
        <v>6945</v>
      </c>
      <c r="J749">
        <v>8180</v>
      </c>
      <c r="L749">
        <v>3436</v>
      </c>
      <c r="M749">
        <v>9.5709999999999997</v>
      </c>
      <c r="N749">
        <v>12.013999999999999</v>
      </c>
      <c r="O749">
        <v>2.4430000000000001</v>
      </c>
      <c r="Q749">
        <v>0.40600000000000003</v>
      </c>
      <c r="R749">
        <v>1</v>
      </c>
      <c r="S749">
        <v>0</v>
      </c>
      <c r="T749">
        <v>0</v>
      </c>
      <c r="V749">
        <v>0</v>
      </c>
      <c r="Y749" s="10">
        <v>44888</v>
      </c>
      <c r="Z749">
        <v>0.4632060185185185</v>
      </c>
      <c r="AB749">
        <v>1</v>
      </c>
      <c r="AD749">
        <v>10.818011294592671</v>
      </c>
      <c r="AE749">
        <v>13.019019762923449</v>
      </c>
      <c r="AF749">
        <v>2.2010084683307785</v>
      </c>
      <c r="AG749">
        <v>0.59223715673417376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5555-447B-4536-8DB4-72B3BB57802B}">
  <dimension ref="A1:BJ133"/>
  <sheetViews>
    <sheetView topLeftCell="X1" workbookViewId="0">
      <selection activeCell="S30" sqref="S30"/>
    </sheetView>
  </sheetViews>
  <sheetFormatPr defaultRowHeight="14.5" x14ac:dyDescent="0.35"/>
  <cols>
    <col min="3" max="3" width="23" customWidth="1"/>
    <col min="25" max="25" width="9.36328125" style="10" bestFit="1" customWidth="1"/>
    <col min="59" max="62" width="8.7265625" style="3"/>
  </cols>
  <sheetData>
    <row r="1" spans="1: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0" t="s">
        <v>24</v>
      </c>
      <c r="Z1" t="s">
        <v>25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I1" t="s">
        <v>79</v>
      </c>
      <c r="AJ1" t="s">
        <v>80</v>
      </c>
      <c r="AK1" t="s">
        <v>43</v>
      </c>
      <c r="AL1" t="s">
        <v>44</v>
      </c>
      <c r="AM1" t="s">
        <v>45</v>
      </c>
      <c r="AO1" t="s">
        <v>81</v>
      </c>
      <c r="AP1" t="s">
        <v>82</v>
      </c>
      <c r="AQ1" t="s">
        <v>46</v>
      </c>
      <c r="AR1" t="s">
        <v>47</v>
      </c>
      <c r="AS1" t="s">
        <v>48</v>
      </c>
      <c r="AU1" t="s">
        <v>83</v>
      </c>
      <c r="AV1" t="s">
        <v>49</v>
      </c>
      <c r="AW1" t="s">
        <v>50</v>
      </c>
      <c r="AX1" t="s">
        <v>51</v>
      </c>
      <c r="AY1" t="s">
        <v>52</v>
      </c>
      <c r="BA1" t="s">
        <v>84</v>
      </c>
      <c r="BB1" t="s">
        <v>53</v>
      </c>
      <c r="BC1" t="s">
        <v>54</v>
      </c>
      <c r="BD1" t="s">
        <v>55</v>
      </c>
      <c r="BE1" t="s">
        <v>56</v>
      </c>
      <c r="BG1" s="3" t="s">
        <v>57</v>
      </c>
      <c r="BH1" s="3" t="s">
        <v>58</v>
      </c>
      <c r="BI1" s="3" t="s">
        <v>59</v>
      </c>
      <c r="BJ1" s="3" t="s">
        <v>60</v>
      </c>
    </row>
    <row r="2" spans="1:62" x14ac:dyDescent="0.35">
      <c r="A2">
        <v>34</v>
      </c>
      <c r="B2">
        <v>9</v>
      </c>
      <c r="C2" t="s">
        <v>169</v>
      </c>
      <c r="D2" t="s">
        <v>27</v>
      </c>
      <c r="G2">
        <v>0.5</v>
      </c>
      <c r="H2">
        <v>0.5</v>
      </c>
      <c r="I2">
        <v>3332</v>
      </c>
      <c r="J2">
        <v>7689</v>
      </c>
      <c r="L2">
        <v>3872</v>
      </c>
      <c r="M2">
        <v>2.9710000000000001</v>
      </c>
      <c r="N2">
        <v>6.7930000000000001</v>
      </c>
      <c r="O2">
        <v>3.8220000000000001</v>
      </c>
      <c r="Q2">
        <v>0.28899999999999998</v>
      </c>
      <c r="R2">
        <v>1</v>
      </c>
      <c r="S2">
        <v>0</v>
      </c>
      <c r="T2">
        <v>0</v>
      </c>
      <c r="V2">
        <v>0</v>
      </c>
      <c r="Y2" s="10">
        <v>44882</v>
      </c>
      <c r="Z2">
        <v>0.92140046296296296</v>
      </c>
      <c r="AB2">
        <v>1</v>
      </c>
      <c r="AD2">
        <v>3.0026781566846754</v>
      </c>
      <c r="AE2">
        <v>7.3673287668855334</v>
      </c>
      <c r="AF2">
        <v>4.364650610200858</v>
      </c>
      <c r="AG2">
        <v>0.3771952261145427</v>
      </c>
      <c r="AK2">
        <v>12.398604158381643</v>
      </c>
      <c r="AQ2">
        <v>0.48393102684984274</v>
      </c>
      <c r="AW2">
        <v>10.424731430078554</v>
      </c>
      <c r="BC2">
        <v>3.4111912543991014</v>
      </c>
      <c r="BG2" s="3">
        <v>3.2011256027323731</v>
      </c>
      <c r="BH2" s="3">
        <v>7.3495454016201052</v>
      </c>
      <c r="BI2" s="3">
        <v>4.1484197988877325</v>
      </c>
      <c r="BJ2" s="3">
        <v>0.37086968891775296</v>
      </c>
    </row>
    <row r="3" spans="1:62" x14ac:dyDescent="0.35">
      <c r="A3">
        <v>54</v>
      </c>
      <c r="B3">
        <v>16</v>
      </c>
      <c r="C3" t="s">
        <v>95</v>
      </c>
      <c r="D3" t="s">
        <v>27</v>
      </c>
      <c r="G3">
        <v>0.5</v>
      </c>
      <c r="H3">
        <v>0.5</v>
      </c>
      <c r="I3">
        <v>4989</v>
      </c>
      <c r="J3">
        <v>7791</v>
      </c>
      <c r="L3">
        <v>9474</v>
      </c>
      <c r="M3">
        <v>4.242</v>
      </c>
      <c r="N3">
        <v>6.8789999999999996</v>
      </c>
      <c r="O3">
        <v>2.637</v>
      </c>
      <c r="Q3">
        <v>0.875</v>
      </c>
      <c r="R3">
        <v>1</v>
      </c>
      <c r="S3">
        <v>0</v>
      </c>
      <c r="T3">
        <v>0</v>
      </c>
      <c r="V3">
        <v>0</v>
      </c>
      <c r="Y3" s="10">
        <v>44874</v>
      </c>
      <c r="Z3">
        <v>7.8171296296296308E-2</v>
      </c>
      <c r="AB3">
        <v>1</v>
      </c>
      <c r="AD3">
        <v>4.9977238404888897</v>
      </c>
      <c r="AE3">
        <v>7.7144687086068551</v>
      </c>
      <c r="AF3">
        <v>2.7167448681179653</v>
      </c>
      <c r="AG3">
        <v>0.97641262298635878</v>
      </c>
      <c r="AK3">
        <v>2.0286878067006269</v>
      </c>
      <c r="AQ3">
        <v>1.3101527759235589</v>
      </c>
      <c r="AW3">
        <v>2.5378876749567521E-2</v>
      </c>
      <c r="BC3">
        <v>0.49928294484978147</v>
      </c>
      <c r="BG3" s="3">
        <v>5.0489374294888822</v>
      </c>
      <c r="BH3" s="3">
        <v>7.7653376016809847</v>
      </c>
      <c r="BI3" s="3">
        <v>2.7164001721921025</v>
      </c>
      <c r="BJ3" s="3">
        <v>0.97885625415214728</v>
      </c>
    </row>
    <row r="4" spans="1:62" x14ac:dyDescent="0.35">
      <c r="A4">
        <v>58</v>
      </c>
      <c r="B4">
        <v>17</v>
      </c>
      <c r="C4" t="s">
        <v>177</v>
      </c>
      <c r="D4" t="s">
        <v>27</v>
      </c>
      <c r="G4">
        <v>0.5</v>
      </c>
      <c r="H4">
        <v>0.5</v>
      </c>
      <c r="I4">
        <v>5818</v>
      </c>
      <c r="J4">
        <v>9159</v>
      </c>
      <c r="L4">
        <v>16517</v>
      </c>
      <c r="M4">
        <v>4.8780000000000001</v>
      </c>
      <c r="N4">
        <v>8.0380000000000003</v>
      </c>
      <c r="O4">
        <v>3.1589999999999998</v>
      </c>
      <c r="Q4">
        <v>1.611</v>
      </c>
      <c r="R4">
        <v>1</v>
      </c>
      <c r="S4">
        <v>0</v>
      </c>
      <c r="T4">
        <v>0</v>
      </c>
      <c r="V4">
        <v>0</v>
      </c>
      <c r="Y4" s="10">
        <v>44883</v>
      </c>
      <c r="Z4">
        <v>0.14825231481481482</v>
      </c>
      <c r="AB4">
        <v>1</v>
      </c>
      <c r="AD4">
        <v>5.1154847985458165</v>
      </c>
      <c r="AE4">
        <v>8.7431996584739125</v>
      </c>
      <c r="AF4">
        <v>3.6277148599280959</v>
      </c>
      <c r="AG4">
        <v>1.607755500782333</v>
      </c>
      <c r="AK4">
        <v>1.5233814719204557</v>
      </c>
      <c r="AQ4">
        <v>0.48289175249168215</v>
      </c>
      <c r="AW4">
        <v>0.96618991737436022</v>
      </c>
      <c r="BC4">
        <v>0.70461096405179735</v>
      </c>
      <c r="BG4" s="3">
        <v>5.0768151677313824</v>
      </c>
      <c r="BH4" s="3">
        <v>8.7221404101332745</v>
      </c>
      <c r="BI4" s="3">
        <v>3.6453252424018907</v>
      </c>
      <c r="BJ4" s="3">
        <v>1.602111175283659</v>
      </c>
    </row>
    <row r="5" spans="1:62" x14ac:dyDescent="0.35">
      <c r="A5">
        <v>61</v>
      </c>
      <c r="B5">
        <v>18</v>
      </c>
      <c r="C5" t="s">
        <v>157</v>
      </c>
      <c r="D5" t="s">
        <v>27</v>
      </c>
      <c r="G5">
        <v>0.5</v>
      </c>
      <c r="H5">
        <v>0.5</v>
      </c>
      <c r="I5">
        <v>3347</v>
      </c>
      <c r="J5">
        <v>6511</v>
      </c>
      <c r="L5">
        <v>3388</v>
      </c>
      <c r="M5">
        <v>2.9830000000000001</v>
      </c>
      <c r="N5">
        <v>5.7949999999999999</v>
      </c>
      <c r="O5">
        <v>2.8119999999999998</v>
      </c>
      <c r="Q5">
        <v>0.23799999999999999</v>
      </c>
      <c r="R5">
        <v>1</v>
      </c>
      <c r="S5">
        <v>0</v>
      </c>
      <c r="T5">
        <v>0</v>
      </c>
      <c r="V5">
        <v>0</v>
      </c>
      <c r="Y5" s="10">
        <v>44882</v>
      </c>
      <c r="Z5">
        <v>9.0115740740740746E-2</v>
      </c>
      <c r="AB5">
        <v>1</v>
      </c>
      <c r="AD5">
        <v>2.9080450685273522</v>
      </c>
      <c r="AE5">
        <v>6.2286449485669522</v>
      </c>
      <c r="AF5">
        <v>3.3205998800395999</v>
      </c>
      <c r="AG5">
        <v>0.32522622103102267</v>
      </c>
      <c r="AK5">
        <v>5.9937931628687444</v>
      </c>
      <c r="AQ5">
        <v>5.8455649806495797</v>
      </c>
      <c r="AW5">
        <v>5.7155666581514915</v>
      </c>
      <c r="BC5">
        <v>0.36840609966352122</v>
      </c>
      <c r="BG5" s="3">
        <v>2.9978886922609274</v>
      </c>
      <c r="BH5" s="3">
        <v>6.4161758117409722</v>
      </c>
      <c r="BI5" s="3">
        <v>3.4182871194800439</v>
      </c>
      <c r="BJ5" s="3">
        <v>0.32462824590145684</v>
      </c>
    </row>
    <row r="6" spans="1:62" x14ac:dyDescent="0.35">
      <c r="A6">
        <v>43</v>
      </c>
      <c r="B6">
        <v>12</v>
      </c>
      <c r="C6" t="s">
        <v>151</v>
      </c>
      <c r="D6" t="s">
        <v>27</v>
      </c>
      <c r="G6">
        <v>0.5</v>
      </c>
      <c r="H6">
        <v>0.5</v>
      </c>
      <c r="I6">
        <v>5945</v>
      </c>
      <c r="J6">
        <v>9292</v>
      </c>
      <c r="L6">
        <v>18041</v>
      </c>
      <c r="M6">
        <v>4.976</v>
      </c>
      <c r="N6">
        <v>8.1509999999999998</v>
      </c>
      <c r="O6">
        <v>3.1749999999999998</v>
      </c>
      <c r="Q6">
        <v>1.7709999999999999</v>
      </c>
      <c r="R6">
        <v>1</v>
      </c>
      <c r="S6">
        <v>0</v>
      </c>
      <c r="T6">
        <v>0</v>
      </c>
      <c r="V6">
        <v>0</v>
      </c>
      <c r="Y6" s="10">
        <v>44881</v>
      </c>
      <c r="Z6">
        <v>0.91398148148148151</v>
      </c>
      <c r="AB6">
        <v>1</v>
      </c>
      <c r="AD6">
        <v>5.2076877725650697</v>
      </c>
      <c r="AE6">
        <v>8.8362616010016914</v>
      </c>
      <c r="AF6">
        <v>3.6285738284366218</v>
      </c>
      <c r="AG6">
        <v>1.7855811499523306</v>
      </c>
      <c r="AK6">
        <v>8.0815769955194661</v>
      </c>
      <c r="AQ6">
        <v>1.9024006422256596</v>
      </c>
      <c r="AW6">
        <v>14.664924380940985</v>
      </c>
      <c r="BC6">
        <v>0.11169268836848535</v>
      </c>
      <c r="BG6" s="3">
        <v>5.0054289743077103</v>
      </c>
      <c r="BH6" s="3">
        <v>8.9211193165879337</v>
      </c>
      <c r="BI6" s="3">
        <v>3.9156903422802238</v>
      </c>
      <c r="BJ6" s="3">
        <v>1.7845845247363876</v>
      </c>
    </row>
    <row r="7" spans="1:62" x14ac:dyDescent="0.35">
      <c r="A7">
        <v>98</v>
      </c>
      <c r="B7">
        <v>28</v>
      </c>
      <c r="C7" t="s">
        <v>131</v>
      </c>
      <c r="D7" t="s">
        <v>27</v>
      </c>
      <c r="G7">
        <v>0.5</v>
      </c>
      <c r="H7">
        <v>0.5</v>
      </c>
      <c r="I7">
        <v>2161</v>
      </c>
      <c r="J7">
        <v>6276</v>
      </c>
      <c r="L7">
        <v>3749</v>
      </c>
      <c r="M7">
        <v>2.073</v>
      </c>
      <c r="N7">
        <v>5.5960000000000001</v>
      </c>
      <c r="O7">
        <v>3.5230000000000001</v>
      </c>
      <c r="Q7">
        <v>0.27600000000000002</v>
      </c>
      <c r="R7">
        <v>1</v>
      </c>
      <c r="S7">
        <v>0</v>
      </c>
      <c r="T7">
        <v>0</v>
      </c>
      <c r="V7">
        <v>0</v>
      </c>
      <c r="Y7" s="10">
        <v>44875</v>
      </c>
      <c r="Z7">
        <v>0.52325231481481482</v>
      </c>
      <c r="AB7">
        <v>3</v>
      </c>
      <c r="AC7" t="s">
        <v>112</v>
      </c>
      <c r="AD7">
        <v>2.2842587240492662</v>
      </c>
      <c r="AE7">
        <v>6.289419065992865</v>
      </c>
      <c r="AF7">
        <v>4.0051603419435988</v>
      </c>
      <c r="AG7">
        <v>0.39742345066623269</v>
      </c>
      <c r="AK7">
        <v>42.350981905502671</v>
      </c>
      <c r="AQ7">
        <v>0.76491925389057291</v>
      </c>
      <c r="AW7">
        <v>34.517386966738897</v>
      </c>
      <c r="BC7">
        <v>0.1819382492584925</v>
      </c>
      <c r="BG7" s="3">
        <v>2.8979041565359389</v>
      </c>
      <c r="BH7" s="3">
        <v>6.3135659066062164</v>
      </c>
      <c r="BI7" s="3">
        <v>3.4156617500702771</v>
      </c>
      <c r="BJ7" s="3">
        <v>0.39706224661625267</v>
      </c>
    </row>
    <row r="8" spans="1:62" x14ac:dyDescent="0.35">
      <c r="A8">
        <v>55</v>
      </c>
      <c r="B8">
        <v>16</v>
      </c>
      <c r="C8" t="s">
        <v>131</v>
      </c>
      <c r="D8" t="s">
        <v>27</v>
      </c>
      <c r="G8">
        <v>0.5</v>
      </c>
      <c r="H8">
        <v>0.5</v>
      </c>
      <c r="I8">
        <v>3945</v>
      </c>
      <c r="J8">
        <v>7069</v>
      </c>
      <c r="L8">
        <v>4628</v>
      </c>
      <c r="M8">
        <v>3.4420000000000002</v>
      </c>
      <c r="N8">
        <v>6.2670000000000003</v>
      </c>
      <c r="O8">
        <v>2.8250000000000002</v>
      </c>
      <c r="Q8">
        <v>0.36799999999999999</v>
      </c>
      <c r="R8">
        <v>1</v>
      </c>
      <c r="S8">
        <v>0</v>
      </c>
      <c r="T8">
        <v>0</v>
      </c>
      <c r="V8">
        <v>0</v>
      </c>
      <c r="Y8" s="10">
        <v>44888</v>
      </c>
      <c r="Z8">
        <v>0.17295138888888886</v>
      </c>
      <c r="AB8">
        <v>1</v>
      </c>
      <c r="AD8">
        <v>3.7096526335445117</v>
      </c>
      <c r="AE8">
        <v>6.7618342637820268</v>
      </c>
      <c r="AF8">
        <v>3.0521816302375151</v>
      </c>
      <c r="AG8">
        <v>0.47414449223391969</v>
      </c>
      <c r="AK8">
        <v>0.65186417171923983</v>
      </c>
      <c r="AQ8">
        <v>1.3323074465867846</v>
      </c>
      <c r="AW8">
        <v>3.6916858421166312</v>
      </c>
      <c r="BC8">
        <v>1.4813821486161916</v>
      </c>
      <c r="BG8" s="3">
        <v>3.6976009655905968</v>
      </c>
      <c r="BH8" s="3">
        <v>6.8071805504702887</v>
      </c>
      <c r="BI8" s="3">
        <v>3.1095795848796914</v>
      </c>
      <c r="BJ8" s="3">
        <v>0.4776826449485726</v>
      </c>
    </row>
    <row r="9" spans="1:62" x14ac:dyDescent="0.35">
      <c r="A9">
        <v>65</v>
      </c>
      <c r="B9">
        <v>28</v>
      </c>
      <c r="C9" t="s">
        <v>131</v>
      </c>
      <c r="D9" t="s">
        <v>27</v>
      </c>
      <c r="G9">
        <v>0.3</v>
      </c>
      <c r="H9">
        <v>0.3</v>
      </c>
      <c r="I9">
        <v>2301</v>
      </c>
      <c r="J9">
        <v>3948</v>
      </c>
      <c r="L9">
        <v>2538</v>
      </c>
      <c r="M9">
        <v>3.6339999999999999</v>
      </c>
      <c r="N9">
        <v>6.0389999999999997</v>
      </c>
      <c r="O9">
        <v>2.4049999999999998</v>
      </c>
      <c r="Q9">
        <v>0.249</v>
      </c>
      <c r="R9">
        <v>1</v>
      </c>
      <c r="S9">
        <v>0</v>
      </c>
      <c r="T9">
        <v>0</v>
      </c>
      <c r="V9">
        <v>0</v>
      </c>
      <c r="Y9" s="10">
        <v>44879</v>
      </c>
      <c r="Z9">
        <v>0.96719907407407402</v>
      </c>
      <c r="AB9">
        <v>1</v>
      </c>
      <c r="AD9">
        <v>4.0389746900095984</v>
      </c>
      <c r="AE9">
        <v>6.6582940250982228</v>
      </c>
      <c r="AF9">
        <v>2.6193193350886244</v>
      </c>
      <c r="AG9">
        <v>0.45407808228857938</v>
      </c>
      <c r="AK9">
        <v>1.4456196368900687</v>
      </c>
      <c r="AQ9">
        <v>0.76187575595968726</v>
      </c>
      <c r="AW9">
        <v>4.0725762115091388</v>
      </c>
      <c r="BC9">
        <v>1.8018293637111791</v>
      </c>
      <c r="BG9" s="3">
        <v>4.0099900879353294</v>
      </c>
      <c r="BH9" s="3">
        <v>6.6837549794864506</v>
      </c>
      <c r="BI9" s="3">
        <v>2.6737648915511212</v>
      </c>
      <c r="BJ9" s="3">
        <v>0.45820612857406523</v>
      </c>
    </row>
    <row r="10" spans="1:62" x14ac:dyDescent="0.35">
      <c r="A10">
        <v>45</v>
      </c>
      <c r="B10">
        <v>13</v>
      </c>
      <c r="C10" t="s">
        <v>92</v>
      </c>
      <c r="D10" t="s">
        <v>27</v>
      </c>
      <c r="G10">
        <v>0.5</v>
      </c>
      <c r="H10">
        <v>0.5</v>
      </c>
      <c r="I10">
        <v>2808</v>
      </c>
      <c r="J10">
        <v>6971</v>
      </c>
      <c r="L10">
        <v>4236</v>
      </c>
      <c r="M10">
        <v>2.569</v>
      </c>
      <c r="N10">
        <v>6.1840000000000002</v>
      </c>
      <c r="O10">
        <v>3.6150000000000002</v>
      </c>
      <c r="Q10">
        <v>0.32700000000000001</v>
      </c>
      <c r="R10">
        <v>1</v>
      </c>
      <c r="S10">
        <v>0</v>
      </c>
      <c r="T10">
        <v>0</v>
      </c>
      <c r="V10">
        <v>0</v>
      </c>
      <c r="Y10" s="10">
        <v>44873</v>
      </c>
      <c r="Z10">
        <v>0.9957407407407407</v>
      </c>
      <c r="AB10">
        <v>3</v>
      </c>
      <c r="AC10" t="s">
        <v>112</v>
      </c>
      <c r="AD10">
        <v>2.8701650288891867</v>
      </c>
      <c r="AE10">
        <v>6.9199450453537921</v>
      </c>
      <c r="AF10">
        <v>4.0497800164646058</v>
      </c>
      <c r="AG10">
        <v>0.443090121053002</v>
      </c>
      <c r="AK10">
        <v>26.300568986120744</v>
      </c>
      <c r="AQ10">
        <v>0.18219192954401692</v>
      </c>
      <c r="AW10">
        <v>24.433050063937831</v>
      </c>
      <c r="BC10">
        <v>4.5947570917790392E-2</v>
      </c>
      <c r="BG10" s="3">
        <v>3.3047489126891261</v>
      </c>
      <c r="BH10" s="3">
        <v>6.9136469919255665</v>
      </c>
      <c r="BI10" s="3">
        <v>3.6088980792364405</v>
      </c>
      <c r="BJ10" s="3">
        <v>0.44319193901824316</v>
      </c>
    </row>
    <row r="11" spans="1:62" x14ac:dyDescent="0.35">
      <c r="A11">
        <v>92</v>
      </c>
      <c r="B11">
        <v>26</v>
      </c>
      <c r="C11" t="s">
        <v>92</v>
      </c>
      <c r="D11" t="s">
        <v>27</v>
      </c>
      <c r="G11">
        <v>0.5</v>
      </c>
      <c r="H11">
        <v>0.5</v>
      </c>
      <c r="I11">
        <v>3704</v>
      </c>
      <c r="J11">
        <v>7276</v>
      </c>
      <c r="L11">
        <v>4100</v>
      </c>
      <c r="M11">
        <v>3.2559999999999998</v>
      </c>
      <c r="N11">
        <v>6.4429999999999996</v>
      </c>
      <c r="O11">
        <v>3.1859999999999999</v>
      </c>
      <c r="Q11">
        <v>0.313</v>
      </c>
      <c r="R11">
        <v>1</v>
      </c>
      <c r="S11">
        <v>0</v>
      </c>
      <c r="T11">
        <v>0</v>
      </c>
      <c r="V11">
        <v>0</v>
      </c>
      <c r="Y11" s="10">
        <v>44887</v>
      </c>
      <c r="Z11">
        <v>0.31959490740740742</v>
      </c>
      <c r="AB11">
        <v>1</v>
      </c>
      <c r="AD11">
        <v>3.5528566249720024</v>
      </c>
      <c r="AE11">
        <v>7.0661082451539938</v>
      </c>
      <c r="AF11">
        <v>3.5132516201819914</v>
      </c>
      <c r="AG11">
        <v>0.42227790241823832</v>
      </c>
      <c r="AK11">
        <v>0.85931153835987106</v>
      </c>
      <c r="AQ11">
        <v>0.62517740446463099</v>
      </c>
      <c r="AW11">
        <v>2.1490798233435493</v>
      </c>
      <c r="BC11">
        <v>1.2060395152202228</v>
      </c>
      <c r="BG11" s="3">
        <v>3.5681875486298509</v>
      </c>
      <c r="BH11" s="3">
        <v>7.0440892180831014</v>
      </c>
      <c r="BI11" s="3">
        <v>3.4759016694532505</v>
      </c>
      <c r="BJ11" s="3">
        <v>0.42483977017055213</v>
      </c>
    </row>
    <row r="12" spans="1:62" x14ac:dyDescent="0.35">
      <c r="A12">
        <v>98</v>
      </c>
      <c r="B12">
        <v>28</v>
      </c>
      <c r="C12" t="s">
        <v>166</v>
      </c>
      <c r="D12" t="s">
        <v>27</v>
      </c>
      <c r="G12">
        <v>0.5</v>
      </c>
      <c r="H12">
        <v>0.5</v>
      </c>
      <c r="I12">
        <v>4877</v>
      </c>
      <c r="J12">
        <v>7473</v>
      </c>
      <c r="L12">
        <v>8029</v>
      </c>
      <c r="M12">
        <v>4.1559999999999997</v>
      </c>
      <c r="N12">
        <v>6.61</v>
      </c>
      <c r="O12">
        <v>2.4529999999999998</v>
      </c>
      <c r="Q12">
        <v>0.72399999999999998</v>
      </c>
      <c r="R12">
        <v>1</v>
      </c>
      <c r="S12">
        <v>0</v>
      </c>
      <c r="T12">
        <v>0</v>
      </c>
      <c r="V12">
        <v>0</v>
      </c>
      <c r="Y12" s="10">
        <v>44882</v>
      </c>
      <c r="Z12">
        <v>0.43814814814814818</v>
      </c>
      <c r="AB12">
        <v>1</v>
      </c>
      <c r="AD12">
        <v>4.2623381159398654</v>
      </c>
      <c r="AE12">
        <v>7.1306684004339855</v>
      </c>
      <c r="AF12">
        <v>2.8683302844941201</v>
      </c>
      <c r="AG12">
        <v>0.78775998375017853</v>
      </c>
      <c r="AK12">
        <v>7.6303294361538443</v>
      </c>
      <c r="AQ12">
        <v>0.44608917129567965</v>
      </c>
      <c r="AW12">
        <v>11.27909046162859</v>
      </c>
      <c r="BC12">
        <v>2.5367459635249219</v>
      </c>
      <c r="BG12" s="3">
        <v>4.4314034571528005</v>
      </c>
      <c r="BH12" s="3">
        <v>7.1466085238037769</v>
      </c>
      <c r="BI12" s="3">
        <v>2.7152050666509768</v>
      </c>
      <c r="BJ12" s="3">
        <v>0.7778933941123426</v>
      </c>
    </row>
    <row r="13" spans="1:62" x14ac:dyDescent="0.35">
      <c r="A13">
        <v>44</v>
      </c>
      <c r="B13">
        <v>21</v>
      </c>
      <c r="C13" t="s">
        <v>124</v>
      </c>
      <c r="D13" t="s">
        <v>27</v>
      </c>
      <c r="G13">
        <v>0.3</v>
      </c>
      <c r="H13">
        <v>0.3</v>
      </c>
      <c r="I13">
        <v>1323</v>
      </c>
      <c r="J13">
        <v>3313</v>
      </c>
      <c r="L13">
        <v>1307</v>
      </c>
      <c r="M13">
        <v>2.383</v>
      </c>
      <c r="N13">
        <v>5.1420000000000003</v>
      </c>
      <c r="O13">
        <v>2.7589999999999999</v>
      </c>
      <c r="Q13">
        <v>3.4000000000000002E-2</v>
      </c>
      <c r="R13">
        <v>1</v>
      </c>
      <c r="S13">
        <v>0</v>
      </c>
      <c r="T13">
        <v>0</v>
      </c>
      <c r="V13">
        <v>0</v>
      </c>
      <c r="Y13" s="10">
        <v>44879</v>
      </c>
      <c r="Z13">
        <v>0.78025462962962966</v>
      </c>
      <c r="AB13">
        <v>1</v>
      </c>
      <c r="AD13">
        <v>2.4191494998018639</v>
      </c>
      <c r="AE13">
        <v>5.6152162162902002</v>
      </c>
      <c r="AF13">
        <v>3.1960667164883363</v>
      </c>
      <c r="AG13">
        <v>0.24234370822886608</v>
      </c>
      <c r="AK13">
        <v>4.2222169594641459</v>
      </c>
      <c r="AQ13">
        <v>2.9257689372829094E-2</v>
      </c>
      <c r="AW13">
        <v>3.3720885872261168</v>
      </c>
      <c r="BC13">
        <v>0.91842983130294975</v>
      </c>
      <c r="BG13" s="3">
        <v>2.471321783535549</v>
      </c>
      <c r="BH13" s="3">
        <v>5.6143948951809026</v>
      </c>
      <c r="BI13" s="3">
        <v>3.1430731116453536</v>
      </c>
      <c r="BJ13" s="3">
        <v>0.2434617207645185</v>
      </c>
    </row>
    <row r="14" spans="1:62" x14ac:dyDescent="0.35">
      <c r="A14">
        <v>77</v>
      </c>
      <c r="B14">
        <v>21</v>
      </c>
      <c r="C14" t="s">
        <v>124</v>
      </c>
      <c r="D14" t="s">
        <v>27</v>
      </c>
      <c r="G14">
        <v>0.5</v>
      </c>
      <c r="H14">
        <v>0.5</v>
      </c>
      <c r="I14">
        <v>1991</v>
      </c>
      <c r="J14">
        <v>6702</v>
      </c>
      <c r="L14">
        <v>2411</v>
      </c>
      <c r="M14">
        <v>1.9430000000000001</v>
      </c>
      <c r="N14">
        <v>5.9569999999999999</v>
      </c>
      <c r="O14">
        <v>4.0140000000000002</v>
      </c>
      <c r="Q14">
        <v>0.13600000000000001</v>
      </c>
      <c r="R14">
        <v>1</v>
      </c>
      <c r="S14">
        <v>0</v>
      </c>
      <c r="T14">
        <v>0</v>
      </c>
      <c r="V14">
        <v>0</v>
      </c>
      <c r="Y14" s="10">
        <v>44875</v>
      </c>
      <c r="Z14">
        <v>0.33216435185185184</v>
      </c>
      <c r="AB14">
        <v>3</v>
      </c>
      <c r="AC14" t="s">
        <v>112</v>
      </c>
      <c r="AD14">
        <v>2.1153199005306682</v>
      </c>
      <c r="AE14">
        <v>6.7092784170658266</v>
      </c>
      <c r="AF14">
        <v>4.5939585165351584</v>
      </c>
      <c r="AG14">
        <v>0.25934030241672995</v>
      </c>
      <c r="AK14">
        <v>30.363318346577639</v>
      </c>
      <c r="AQ14">
        <v>2.1379560997888261</v>
      </c>
      <c r="AW14">
        <v>21.696101214306108</v>
      </c>
      <c r="BC14">
        <v>3.3994894900501005</v>
      </c>
      <c r="BG14" s="3">
        <v>2.4939416167694084</v>
      </c>
      <c r="BH14" s="3">
        <v>6.6383162732225092</v>
      </c>
      <c r="BI14" s="3">
        <v>4.1443746564531008</v>
      </c>
      <c r="BJ14" s="3">
        <v>0.25500585381696972</v>
      </c>
    </row>
    <row r="15" spans="1:62" x14ac:dyDescent="0.35">
      <c r="A15">
        <v>43</v>
      </c>
      <c r="B15">
        <v>12</v>
      </c>
      <c r="C15" t="s">
        <v>124</v>
      </c>
      <c r="D15" t="s">
        <v>27</v>
      </c>
      <c r="G15">
        <v>0.5</v>
      </c>
      <c r="H15">
        <v>0.5</v>
      </c>
      <c r="I15">
        <v>3007</v>
      </c>
      <c r="J15">
        <v>6919</v>
      </c>
      <c r="L15">
        <v>2333</v>
      </c>
      <c r="M15">
        <v>2.722</v>
      </c>
      <c r="N15">
        <v>6.14</v>
      </c>
      <c r="O15">
        <v>3.4180000000000001</v>
      </c>
      <c r="Q15">
        <v>0.128</v>
      </c>
      <c r="R15">
        <v>1</v>
      </c>
      <c r="S15">
        <v>0</v>
      </c>
      <c r="T15">
        <v>0</v>
      </c>
      <c r="V15">
        <v>0</v>
      </c>
      <c r="Y15" s="10">
        <v>44888</v>
      </c>
      <c r="Z15">
        <v>6.0439814814814814E-2</v>
      </c>
      <c r="AB15">
        <v>1</v>
      </c>
      <c r="AD15">
        <v>2.8400784381005106</v>
      </c>
      <c r="AE15">
        <v>6.6201271178812116</v>
      </c>
      <c r="AF15">
        <v>3.7800486797807009</v>
      </c>
      <c r="AG15">
        <v>0.24541039420213409</v>
      </c>
      <c r="AK15">
        <v>0.26147542247425953</v>
      </c>
      <c r="AQ15">
        <v>0.98952479669663351</v>
      </c>
      <c r="AW15">
        <v>1.5400252386415405</v>
      </c>
      <c r="BC15">
        <v>0.36617795568376521</v>
      </c>
      <c r="BG15" s="3">
        <v>2.836370232576229</v>
      </c>
      <c r="BH15" s="3">
        <v>6.5875344743240234</v>
      </c>
      <c r="BI15" s="3">
        <v>3.7511642417477944</v>
      </c>
      <c r="BJ15" s="3">
        <v>0.24496189597069923</v>
      </c>
    </row>
    <row r="16" spans="1:62" x14ac:dyDescent="0.35">
      <c r="A16">
        <v>40</v>
      </c>
      <c r="B16">
        <v>11</v>
      </c>
      <c r="C16" t="s">
        <v>171</v>
      </c>
      <c r="D16" t="s">
        <v>27</v>
      </c>
      <c r="G16">
        <v>0.5</v>
      </c>
      <c r="H16">
        <v>0.5</v>
      </c>
      <c r="I16">
        <v>3397</v>
      </c>
      <c r="J16">
        <v>7222</v>
      </c>
      <c r="L16">
        <v>3221</v>
      </c>
      <c r="M16">
        <v>3.0209999999999999</v>
      </c>
      <c r="N16">
        <v>6.3970000000000002</v>
      </c>
      <c r="O16">
        <v>3.3759999999999999</v>
      </c>
      <c r="Q16">
        <v>0.221</v>
      </c>
      <c r="R16">
        <v>1</v>
      </c>
      <c r="S16">
        <v>0</v>
      </c>
      <c r="T16">
        <v>0</v>
      </c>
      <c r="V16">
        <v>0</v>
      </c>
      <c r="Y16" s="10">
        <v>44882</v>
      </c>
      <c r="Z16">
        <v>0.97785879629629635</v>
      </c>
      <c r="AB16">
        <v>1</v>
      </c>
      <c r="AD16">
        <v>3.0579204864195808</v>
      </c>
      <c r="AE16">
        <v>6.9302323679931712</v>
      </c>
      <c r="AF16">
        <v>3.8723118815735904</v>
      </c>
      <c r="AG16">
        <v>0.31384253818977148</v>
      </c>
      <c r="AK16">
        <v>1.2022749193988111</v>
      </c>
      <c r="AQ16">
        <v>8.1066196871157903E-2</v>
      </c>
      <c r="AW16">
        <v>0.79554796184932919</v>
      </c>
      <c r="BC16">
        <v>2.3291553942690801</v>
      </c>
      <c r="BG16" s="3">
        <v>3.039648023507266</v>
      </c>
      <c r="BH16" s="3">
        <v>6.9274244682144195</v>
      </c>
      <c r="BI16" s="3">
        <v>3.8877764447071534</v>
      </c>
      <c r="BJ16" s="3">
        <v>0.31754054455097169</v>
      </c>
    </row>
    <row r="17" spans="1:62" x14ac:dyDescent="0.35">
      <c r="A17">
        <v>34</v>
      </c>
      <c r="B17">
        <v>9</v>
      </c>
      <c r="C17" t="s">
        <v>114</v>
      </c>
      <c r="D17" t="s">
        <v>27</v>
      </c>
      <c r="G17">
        <v>0.5</v>
      </c>
      <c r="H17">
        <v>0.5</v>
      </c>
      <c r="I17">
        <v>2545</v>
      </c>
      <c r="J17">
        <v>7127</v>
      </c>
      <c r="L17">
        <v>14196</v>
      </c>
      <c r="M17">
        <v>2.3679999999999999</v>
      </c>
      <c r="N17">
        <v>6.3159999999999998</v>
      </c>
      <c r="O17">
        <v>3.9489999999999998</v>
      </c>
      <c r="Q17">
        <v>1.369</v>
      </c>
      <c r="R17">
        <v>1</v>
      </c>
      <c r="S17">
        <v>0</v>
      </c>
      <c r="T17">
        <v>0</v>
      </c>
      <c r="V17">
        <v>0</v>
      </c>
      <c r="Y17" s="10">
        <v>44874</v>
      </c>
      <c r="Z17">
        <v>0.94899305555555558</v>
      </c>
      <c r="AB17">
        <v>3</v>
      </c>
      <c r="AC17" t="s">
        <v>112</v>
      </c>
      <c r="AD17">
        <v>2.6658617136442175</v>
      </c>
      <c r="AE17">
        <v>7.1281521828076313</v>
      </c>
      <c r="AF17">
        <v>4.4622904691634133</v>
      </c>
      <c r="AG17">
        <v>1.4755659392780076</v>
      </c>
      <c r="AK17">
        <v>58.776968580083995</v>
      </c>
      <c r="AQ17">
        <v>0.44147644098065864</v>
      </c>
      <c r="AW17">
        <v>64.939985102726311</v>
      </c>
      <c r="BC17">
        <v>4.8570956320417951</v>
      </c>
      <c r="BG17" s="3">
        <v>3.7753922810472451</v>
      </c>
      <c r="BH17" s="3">
        <v>7.143921548106146</v>
      </c>
      <c r="BI17" s="3">
        <v>3.3685292670589004</v>
      </c>
      <c r="BJ17" s="3">
        <v>1.4405807470085148</v>
      </c>
    </row>
    <row r="18" spans="1:62" x14ac:dyDescent="0.35">
      <c r="A18">
        <v>98</v>
      </c>
      <c r="B18">
        <v>28</v>
      </c>
      <c r="C18" t="s">
        <v>114</v>
      </c>
      <c r="D18" t="s">
        <v>27</v>
      </c>
      <c r="G18">
        <v>0.5</v>
      </c>
      <c r="H18">
        <v>0.5</v>
      </c>
      <c r="I18">
        <v>5764</v>
      </c>
      <c r="J18">
        <v>8556</v>
      </c>
      <c r="L18">
        <v>18631</v>
      </c>
      <c r="M18">
        <v>4.8369999999999997</v>
      </c>
      <c r="N18">
        <v>7.5270000000000001</v>
      </c>
      <c r="O18">
        <v>2.6909999999999998</v>
      </c>
      <c r="Q18">
        <v>1.833</v>
      </c>
      <c r="R18">
        <v>1</v>
      </c>
      <c r="S18">
        <v>0</v>
      </c>
      <c r="T18">
        <v>0</v>
      </c>
      <c r="V18">
        <v>0</v>
      </c>
      <c r="Y18" s="10">
        <v>44887</v>
      </c>
      <c r="Z18">
        <v>0.37957175925925929</v>
      </c>
      <c r="AB18">
        <v>1</v>
      </c>
      <c r="AD18">
        <v>5.5267130459199425</v>
      </c>
      <c r="AE18">
        <v>8.2915149690993335</v>
      </c>
      <c r="AF18">
        <v>2.764801923179391</v>
      </c>
      <c r="AG18">
        <v>1.9113379147731215</v>
      </c>
      <c r="AK18">
        <v>0.96619835114461838</v>
      </c>
      <c r="AQ18">
        <v>0.44928745716189211</v>
      </c>
      <c r="AW18">
        <v>0.59208366331058893</v>
      </c>
      <c r="BC18">
        <v>0.93917752201558879</v>
      </c>
      <c r="BG18" s="3">
        <v>5.5535421623211771</v>
      </c>
      <c r="BH18" s="3">
        <v>8.3101832746594386</v>
      </c>
      <c r="BI18" s="3">
        <v>2.7566411123382619</v>
      </c>
      <c r="BJ18" s="3">
        <v>1.9203556892612661</v>
      </c>
    </row>
    <row r="19" spans="1:62" x14ac:dyDescent="0.35">
      <c r="A19">
        <v>10</v>
      </c>
      <c r="B19">
        <v>9</v>
      </c>
      <c r="C19" t="s">
        <v>114</v>
      </c>
      <c r="D19" t="s">
        <v>27</v>
      </c>
      <c r="G19">
        <v>0.3</v>
      </c>
      <c r="H19">
        <v>0.3</v>
      </c>
      <c r="I19">
        <v>3268</v>
      </c>
      <c r="J19">
        <v>4137</v>
      </c>
      <c r="L19">
        <v>9335</v>
      </c>
      <c r="M19">
        <v>4.8710000000000004</v>
      </c>
      <c r="N19">
        <v>6.306</v>
      </c>
      <c r="O19">
        <v>1.4350000000000001</v>
      </c>
      <c r="Q19">
        <v>1.4339999999999999</v>
      </c>
      <c r="R19">
        <v>1</v>
      </c>
      <c r="S19">
        <v>0</v>
      </c>
      <c r="T19">
        <v>0</v>
      </c>
      <c r="V19">
        <v>0</v>
      </c>
      <c r="Y19" s="10">
        <v>44879</v>
      </c>
      <c r="Z19">
        <v>0.46488425925925925</v>
      </c>
      <c r="AB19">
        <v>1</v>
      </c>
      <c r="AD19">
        <v>5.6405809874849346</v>
      </c>
      <c r="AE19">
        <v>6.9687534044127366</v>
      </c>
      <c r="AF19">
        <v>1.328172416927802</v>
      </c>
      <c r="AG19">
        <v>1.6231751907238932</v>
      </c>
      <c r="AK19">
        <v>3.1217417516139818</v>
      </c>
      <c r="AQ19">
        <v>0.54067969352068268</v>
      </c>
      <c r="AW19">
        <v>11.219216779634246</v>
      </c>
      <c r="BC19">
        <v>0.20113356229662407</v>
      </c>
      <c r="BG19" s="3">
        <v>5.7300191881712514</v>
      </c>
      <c r="BH19" s="3">
        <v>6.9876437899265831</v>
      </c>
      <c r="BI19" s="3">
        <v>1.2576246017553308</v>
      </c>
      <c r="BJ19" s="3">
        <v>1.6248092090452313</v>
      </c>
    </row>
    <row r="20" spans="1:62" x14ac:dyDescent="0.35">
      <c r="A20">
        <v>34</v>
      </c>
      <c r="B20">
        <v>17</v>
      </c>
      <c r="C20" t="s">
        <v>122</v>
      </c>
      <c r="D20" t="s">
        <v>27</v>
      </c>
      <c r="G20">
        <v>0.3</v>
      </c>
      <c r="H20">
        <v>0.3</v>
      </c>
      <c r="I20">
        <v>3821</v>
      </c>
      <c r="J20">
        <v>5612</v>
      </c>
      <c r="L20">
        <v>18073</v>
      </c>
      <c r="M20">
        <v>5.577</v>
      </c>
      <c r="N20">
        <v>8.3879999999999999</v>
      </c>
      <c r="O20">
        <v>2.8109999999999999</v>
      </c>
      <c r="Q20">
        <v>2.9569999999999999</v>
      </c>
      <c r="R20">
        <v>1</v>
      </c>
      <c r="S20">
        <v>0</v>
      </c>
      <c r="T20">
        <v>0</v>
      </c>
      <c r="V20">
        <v>0</v>
      </c>
      <c r="Y20" s="10">
        <v>44879</v>
      </c>
      <c r="Z20">
        <v>0.69650462962962967</v>
      </c>
      <c r="AB20">
        <v>1</v>
      </c>
      <c r="AD20">
        <v>6.556494413031845</v>
      </c>
      <c r="AE20">
        <v>9.3916506768408219</v>
      </c>
      <c r="AF20">
        <v>2.8351562638089769</v>
      </c>
      <c r="AG20">
        <v>3.1261280424978777</v>
      </c>
      <c r="AK20">
        <v>0.65896069196918461</v>
      </c>
      <c r="AQ20">
        <v>1.2341591105595193</v>
      </c>
      <c r="AW20">
        <v>5.4782282587081053</v>
      </c>
      <c r="BC20">
        <v>9.357905008483268E-2</v>
      </c>
      <c r="BG20" s="3">
        <v>6.5349629943481018</v>
      </c>
      <c r="BH20" s="3">
        <v>9.4499644756009555</v>
      </c>
      <c r="BI20" s="3">
        <v>2.9150014812528537</v>
      </c>
      <c r="BJ20" s="3">
        <v>3.1246660261051016</v>
      </c>
    </row>
    <row r="21" spans="1:62" x14ac:dyDescent="0.35">
      <c r="A21">
        <v>58</v>
      </c>
      <c r="B21">
        <v>17</v>
      </c>
      <c r="C21" t="s">
        <v>122</v>
      </c>
      <c r="D21" t="s">
        <v>27</v>
      </c>
      <c r="G21">
        <v>0.5</v>
      </c>
      <c r="H21">
        <v>0.5</v>
      </c>
      <c r="I21">
        <v>6761</v>
      </c>
      <c r="J21">
        <v>9647</v>
      </c>
      <c r="L21">
        <v>31617</v>
      </c>
      <c r="M21">
        <v>5.6020000000000003</v>
      </c>
      <c r="N21">
        <v>8.4510000000000005</v>
      </c>
      <c r="O21">
        <v>2.85</v>
      </c>
      <c r="Q21">
        <v>3.1909999999999998</v>
      </c>
      <c r="R21">
        <v>1</v>
      </c>
      <c r="S21">
        <v>0</v>
      </c>
      <c r="T21">
        <v>0</v>
      </c>
      <c r="V21">
        <v>0</v>
      </c>
      <c r="Y21" s="10">
        <v>44875</v>
      </c>
      <c r="Z21">
        <v>0.1673611111111111</v>
      </c>
      <c r="AB21">
        <v>1</v>
      </c>
      <c r="AD21">
        <v>6.8555445369054508</v>
      </c>
      <c r="AE21">
        <v>9.6118272173237429</v>
      </c>
      <c r="AF21">
        <v>2.7562826804182921</v>
      </c>
      <c r="AG21">
        <v>3.2734332977642455</v>
      </c>
      <c r="AK21">
        <v>0.55235712331663955</v>
      </c>
      <c r="AQ21">
        <v>1.0253355382797929E-2</v>
      </c>
      <c r="AW21">
        <v>1.3960076110718629</v>
      </c>
      <c r="BC21">
        <v>1.7097779065034129</v>
      </c>
      <c r="BG21" s="3">
        <v>6.8366631389827841</v>
      </c>
      <c r="BH21" s="3">
        <v>9.6123200099893218</v>
      </c>
      <c r="BI21" s="3">
        <v>2.7756568710065372</v>
      </c>
      <c r="BJ21" s="3">
        <v>3.3016588142412555</v>
      </c>
    </row>
    <row r="22" spans="1:62" x14ac:dyDescent="0.35">
      <c r="A22">
        <v>40</v>
      </c>
      <c r="B22">
        <v>11</v>
      </c>
      <c r="C22" t="s">
        <v>150</v>
      </c>
      <c r="D22" t="s">
        <v>27</v>
      </c>
      <c r="G22">
        <v>0.5</v>
      </c>
      <c r="H22">
        <v>0.5</v>
      </c>
      <c r="I22">
        <v>4230</v>
      </c>
      <c r="J22">
        <v>7142</v>
      </c>
      <c r="L22">
        <v>5227</v>
      </c>
      <c r="M22">
        <v>3.66</v>
      </c>
      <c r="N22">
        <v>6.3289999999999997</v>
      </c>
      <c r="O22">
        <v>2.669</v>
      </c>
      <c r="Q22">
        <v>0.43099999999999999</v>
      </c>
      <c r="R22">
        <v>1</v>
      </c>
      <c r="S22">
        <v>0</v>
      </c>
      <c r="T22">
        <v>0</v>
      </c>
      <c r="V22">
        <v>0</v>
      </c>
      <c r="Y22" s="10">
        <v>44881</v>
      </c>
      <c r="Z22">
        <v>0.88762731481481483</v>
      </c>
      <c r="AB22">
        <v>1</v>
      </c>
      <c r="AD22">
        <v>3.6896403370667303</v>
      </c>
      <c r="AE22">
        <v>6.820304821880983</v>
      </c>
      <c r="AF22">
        <v>3.1306644848142526</v>
      </c>
      <c r="AG22">
        <v>0.50850559824294417</v>
      </c>
      <c r="AK22">
        <v>14.26428325866218</v>
      </c>
      <c r="AQ22">
        <v>5.5861483171112853</v>
      </c>
      <c r="AW22">
        <v>24.723878710357226</v>
      </c>
      <c r="BC22">
        <v>2.7829985526348464</v>
      </c>
      <c r="BG22" s="3">
        <v>3.4440087549379905</v>
      </c>
      <c r="BH22" s="3">
        <v>7.0162745738978334</v>
      </c>
      <c r="BI22" s="3">
        <v>3.5722658189598429</v>
      </c>
      <c r="BJ22" s="3">
        <v>0.51568129979773392</v>
      </c>
    </row>
    <row r="23" spans="1:62" x14ac:dyDescent="0.35">
      <c r="A23">
        <v>80</v>
      </c>
      <c r="B23">
        <v>22</v>
      </c>
      <c r="C23" t="s">
        <v>180</v>
      </c>
      <c r="D23" t="s">
        <v>27</v>
      </c>
      <c r="G23">
        <v>0.5</v>
      </c>
      <c r="H23">
        <v>0.5</v>
      </c>
      <c r="I23">
        <v>2657</v>
      </c>
      <c r="J23">
        <v>5813</v>
      </c>
      <c r="L23">
        <v>2432</v>
      </c>
      <c r="M23">
        <v>2.4529999999999998</v>
      </c>
      <c r="N23">
        <v>5.2039999999999997</v>
      </c>
      <c r="O23">
        <v>2.75</v>
      </c>
      <c r="Q23">
        <v>0.13800000000000001</v>
      </c>
      <c r="R23">
        <v>1</v>
      </c>
      <c r="S23">
        <v>0</v>
      </c>
      <c r="T23">
        <v>0</v>
      </c>
      <c r="V23">
        <v>0</v>
      </c>
      <c r="Y23" s="10">
        <v>44883</v>
      </c>
      <c r="Z23">
        <v>0.35609953703703701</v>
      </c>
      <c r="AB23">
        <v>1</v>
      </c>
      <c r="AD23">
        <v>2.4290078094375835</v>
      </c>
      <c r="AE23">
        <v>5.6114554385727464</v>
      </c>
      <c r="AF23">
        <v>3.1824476291351629</v>
      </c>
      <c r="AG23">
        <v>0.23706024821643135</v>
      </c>
      <c r="AK23">
        <v>1.4932873131665791</v>
      </c>
      <c r="AQ23">
        <v>1.0732207035781471</v>
      </c>
      <c r="AW23">
        <v>3.0772140259344343</v>
      </c>
      <c r="BC23">
        <v>1.1834390130570527</v>
      </c>
      <c r="BG23" s="3">
        <v>2.4472802723498983</v>
      </c>
      <c r="BH23" s="3">
        <v>5.5815045075993943</v>
      </c>
      <c r="BI23" s="3">
        <v>3.134224235249496</v>
      </c>
      <c r="BJ23" s="3">
        <v>0.23847132959109982</v>
      </c>
    </row>
    <row r="24" spans="1:62" x14ac:dyDescent="0.35">
      <c r="A24">
        <v>77</v>
      </c>
      <c r="B24">
        <v>21</v>
      </c>
      <c r="C24" t="s">
        <v>179</v>
      </c>
      <c r="D24" t="s">
        <v>27</v>
      </c>
      <c r="G24">
        <v>0.5</v>
      </c>
      <c r="H24">
        <v>0.5</v>
      </c>
      <c r="I24">
        <v>4375</v>
      </c>
      <c r="J24">
        <v>7148</v>
      </c>
      <c r="L24">
        <v>5182</v>
      </c>
      <c r="M24">
        <v>3.7709999999999999</v>
      </c>
      <c r="N24">
        <v>6.3339999999999996</v>
      </c>
      <c r="O24">
        <v>2.5630000000000002</v>
      </c>
      <c r="Q24">
        <v>0.42599999999999999</v>
      </c>
      <c r="R24">
        <v>1</v>
      </c>
      <c r="S24">
        <v>0</v>
      </c>
      <c r="T24">
        <v>0</v>
      </c>
      <c r="V24">
        <v>0</v>
      </c>
      <c r="Y24" s="10">
        <v>44883</v>
      </c>
      <c r="Z24">
        <v>0.32774305555555555</v>
      </c>
      <c r="AB24">
        <v>1</v>
      </c>
      <c r="AD24">
        <v>3.8891050784309225</v>
      </c>
      <c r="AE24">
        <v>6.860970840117294</v>
      </c>
      <c r="AF24">
        <v>2.9718657616863715</v>
      </c>
      <c r="AG24">
        <v>0.50467912961907457</v>
      </c>
      <c r="AK24">
        <v>1.2163196143588613</v>
      </c>
      <c r="AQ24">
        <v>0.39483400916189304</v>
      </c>
      <c r="AW24">
        <v>0.6905078457345255</v>
      </c>
      <c r="BC24">
        <v>0.63836141457351681</v>
      </c>
      <c r="BG24" s="3">
        <v>3.9129017743167278</v>
      </c>
      <c r="BH24" s="3">
        <v>6.8745423557145937</v>
      </c>
      <c r="BI24" s="3">
        <v>2.9616405813978668</v>
      </c>
      <c r="BJ24" s="3">
        <v>0.50307341633065872</v>
      </c>
    </row>
    <row r="25" spans="1:62" x14ac:dyDescent="0.35">
      <c r="A25">
        <v>83</v>
      </c>
      <c r="B25">
        <v>23</v>
      </c>
      <c r="C25" t="s">
        <v>160</v>
      </c>
      <c r="D25" t="s">
        <v>27</v>
      </c>
      <c r="G25">
        <v>0.5</v>
      </c>
      <c r="H25">
        <v>0.5</v>
      </c>
      <c r="I25">
        <v>4200</v>
      </c>
      <c r="J25">
        <v>7715</v>
      </c>
      <c r="L25">
        <v>6694</v>
      </c>
      <c r="M25">
        <v>3.637</v>
      </c>
      <c r="N25">
        <v>6.8150000000000004</v>
      </c>
      <c r="O25">
        <v>3.1779999999999999</v>
      </c>
      <c r="Q25">
        <v>0.58399999999999996</v>
      </c>
      <c r="R25">
        <v>1</v>
      </c>
      <c r="S25">
        <v>0</v>
      </c>
      <c r="T25">
        <v>0</v>
      </c>
      <c r="V25">
        <v>0</v>
      </c>
      <c r="Y25" s="10">
        <v>44882</v>
      </c>
      <c r="Z25">
        <v>0.29299768518518515</v>
      </c>
      <c r="AB25">
        <v>1</v>
      </c>
      <c r="AD25">
        <v>3.6630855714311914</v>
      </c>
      <c r="AE25">
        <v>7.3575807448745483</v>
      </c>
      <c r="AF25">
        <v>3.6944951734433569</v>
      </c>
      <c r="AG25">
        <v>0.65471051742178521</v>
      </c>
      <c r="AK25">
        <v>2.8582746493831612</v>
      </c>
      <c r="AQ25">
        <v>3.8250982489484717</v>
      </c>
      <c r="AW25">
        <v>4.7743850657814093</v>
      </c>
      <c r="BC25">
        <v>0.41185061655108712</v>
      </c>
      <c r="BG25" s="3">
        <v>3.7161951027022702</v>
      </c>
      <c r="BH25" s="3">
        <v>7.501041855202673</v>
      </c>
      <c r="BI25" s="3">
        <v>3.7848467525004028</v>
      </c>
      <c r="BJ25" s="3">
        <v>0.65336507338026217</v>
      </c>
    </row>
    <row r="26" spans="1:62" x14ac:dyDescent="0.35">
      <c r="A26">
        <v>90</v>
      </c>
      <c r="B26">
        <v>26</v>
      </c>
      <c r="C26" t="s">
        <v>103</v>
      </c>
      <c r="D26" t="s">
        <v>27</v>
      </c>
      <c r="G26">
        <v>0.5</v>
      </c>
      <c r="H26">
        <v>0.5</v>
      </c>
      <c r="I26">
        <v>45945</v>
      </c>
      <c r="J26">
        <v>46853</v>
      </c>
      <c r="L26">
        <v>8885</v>
      </c>
      <c r="M26">
        <v>35.662999999999997</v>
      </c>
      <c r="N26">
        <v>39.972000000000001</v>
      </c>
      <c r="O26">
        <v>4.3090000000000002</v>
      </c>
      <c r="Q26">
        <v>0.81299999999999994</v>
      </c>
      <c r="R26">
        <v>1</v>
      </c>
      <c r="S26">
        <v>0</v>
      </c>
      <c r="T26">
        <v>0</v>
      </c>
      <c r="V26">
        <v>0</v>
      </c>
      <c r="Y26" s="10">
        <v>44874</v>
      </c>
      <c r="Z26">
        <v>0.40968749999999998</v>
      </c>
      <c r="AB26">
        <v>3</v>
      </c>
      <c r="AC26" t="s">
        <v>113</v>
      </c>
      <c r="AD26">
        <v>44.950176242083309</v>
      </c>
      <c r="AE26">
        <v>45.562863018352168</v>
      </c>
      <c r="AF26">
        <v>0.61268677626885903</v>
      </c>
      <c r="AG26">
        <v>0.91644184145929741</v>
      </c>
      <c r="AK26">
        <v>0.2912267333230571</v>
      </c>
      <c r="AQ26">
        <v>0.17027133740882586</v>
      </c>
      <c r="AW26">
        <v>8.3220865091999521</v>
      </c>
      <c r="BC26">
        <v>3.0524204867956386</v>
      </c>
      <c r="BG26" s="3">
        <v>44.884817947549983</v>
      </c>
      <c r="BH26" s="3">
        <v>45.524105766486166</v>
      </c>
      <c r="BI26" s="3">
        <v>0.63928781893618236</v>
      </c>
      <c r="BJ26" s="3">
        <v>0.93064544761044354</v>
      </c>
    </row>
    <row r="27" spans="1:62" x14ac:dyDescent="0.35">
      <c r="A27">
        <v>95</v>
      </c>
      <c r="B27">
        <v>27</v>
      </c>
      <c r="C27" t="s">
        <v>216</v>
      </c>
      <c r="D27" t="s">
        <v>27</v>
      </c>
      <c r="G27">
        <v>0.5</v>
      </c>
      <c r="H27">
        <v>0.5</v>
      </c>
      <c r="I27">
        <v>6948</v>
      </c>
      <c r="J27">
        <v>8332</v>
      </c>
      <c r="L27">
        <v>1094</v>
      </c>
      <c r="M27">
        <v>5.7460000000000004</v>
      </c>
      <c r="N27">
        <v>7.3369999999999997</v>
      </c>
      <c r="O27">
        <v>1.5920000000000001</v>
      </c>
      <c r="Q27">
        <v>0</v>
      </c>
      <c r="R27">
        <v>1</v>
      </c>
      <c r="S27">
        <v>0</v>
      </c>
      <c r="T27">
        <v>0</v>
      </c>
      <c r="V27">
        <v>0</v>
      </c>
      <c r="X27" t="s">
        <v>134</v>
      </c>
      <c r="Y27" s="10">
        <v>44887</v>
      </c>
      <c r="Z27">
        <v>0.35140046296296296</v>
      </c>
      <c r="AB27">
        <v>1</v>
      </c>
      <c r="AD27">
        <v>6.6612013966007009</v>
      </c>
      <c r="AE27">
        <v>8.0770687924088982</v>
      </c>
      <c r="AF27">
        <v>1.4158673958081973</v>
      </c>
      <c r="AG27">
        <v>0.11423892388002488</v>
      </c>
      <c r="AK27">
        <v>1.1865294708798568</v>
      </c>
      <c r="AQ27">
        <v>15.202314212678051</v>
      </c>
      <c r="AW27">
        <v>120.12453125536314</v>
      </c>
      <c r="BC27">
        <v>0.17956526742825638</v>
      </c>
      <c r="BG27" s="3">
        <v>6.6219159047274649</v>
      </c>
      <c r="BH27" s="3">
        <v>7.5064887865718504</v>
      </c>
      <c r="BI27" s="3">
        <v>0.88457288184438498</v>
      </c>
      <c r="BJ27" s="3">
        <v>0.11413644916993232</v>
      </c>
    </row>
    <row r="28" spans="1:62" x14ac:dyDescent="0.35">
      <c r="A28">
        <v>95</v>
      </c>
      <c r="B28">
        <v>27</v>
      </c>
      <c r="C28" t="s">
        <v>165</v>
      </c>
      <c r="D28" t="s">
        <v>27</v>
      </c>
      <c r="G28">
        <v>0.5</v>
      </c>
      <c r="H28">
        <v>0.5</v>
      </c>
      <c r="I28">
        <v>3518</v>
      </c>
      <c r="J28">
        <v>4210</v>
      </c>
      <c r="L28">
        <v>1229</v>
      </c>
      <c r="M28">
        <v>3.1139999999999999</v>
      </c>
      <c r="N28">
        <v>3.8450000000000002</v>
      </c>
      <c r="O28">
        <v>0.73099999999999998</v>
      </c>
      <c r="Q28">
        <v>1.2999999999999999E-2</v>
      </c>
      <c r="R28">
        <v>1</v>
      </c>
      <c r="S28">
        <v>0</v>
      </c>
      <c r="T28">
        <v>0</v>
      </c>
      <c r="V28">
        <v>0</v>
      </c>
      <c r="Y28" s="10">
        <v>44882</v>
      </c>
      <c r="Z28">
        <v>0.40962962962962962</v>
      </c>
      <c r="AB28">
        <v>1</v>
      </c>
      <c r="AD28">
        <v>3.0594072326499271</v>
      </c>
      <c r="AE28">
        <v>4.0711023677498597</v>
      </c>
      <c r="AF28">
        <v>1.0116951350999326</v>
      </c>
      <c r="AG28">
        <v>0.11005483690892451</v>
      </c>
      <c r="AK28">
        <v>1.1347643446631652</v>
      </c>
      <c r="AQ28">
        <v>0.11509348595289394</v>
      </c>
      <c r="AW28">
        <v>3.8019462719971044</v>
      </c>
      <c r="BC28">
        <v>5.0126473783303203</v>
      </c>
      <c r="BG28" s="3">
        <v>3.0421466349868265</v>
      </c>
      <c r="BH28" s="3">
        <v>4.0734465035395342</v>
      </c>
      <c r="BI28" s="3">
        <v>1.0312998685527079</v>
      </c>
      <c r="BJ28" s="3">
        <v>0.10736394882587835</v>
      </c>
    </row>
    <row r="29" spans="1:62" x14ac:dyDescent="0.35">
      <c r="A29">
        <v>46</v>
      </c>
      <c r="B29">
        <v>13</v>
      </c>
      <c r="C29" t="s">
        <v>173</v>
      </c>
      <c r="D29" t="s">
        <v>27</v>
      </c>
      <c r="G29">
        <v>0.5</v>
      </c>
      <c r="H29">
        <v>0.5</v>
      </c>
      <c r="I29">
        <v>9875</v>
      </c>
      <c r="J29">
        <v>12017</v>
      </c>
      <c r="L29">
        <v>1443</v>
      </c>
      <c r="M29">
        <v>7.9909999999999997</v>
      </c>
      <c r="N29">
        <v>10.459</v>
      </c>
      <c r="O29">
        <v>2.468</v>
      </c>
      <c r="Q29">
        <v>3.5000000000000003E-2</v>
      </c>
      <c r="R29">
        <v>1</v>
      </c>
      <c r="S29">
        <v>0</v>
      </c>
      <c r="T29">
        <v>0</v>
      </c>
      <c r="V29">
        <v>0</v>
      </c>
      <c r="Y29" s="10">
        <v>44883</v>
      </c>
      <c r="Z29">
        <v>3.5231481481481482E-2</v>
      </c>
      <c r="AB29">
        <v>1</v>
      </c>
      <c r="AD29">
        <v>8.5634560559998167</v>
      </c>
      <c r="AE29">
        <v>11.418192181031452</v>
      </c>
      <c r="AF29">
        <v>2.8547361250316357</v>
      </c>
      <c r="AG29">
        <v>0.14081476686835348</v>
      </c>
      <c r="AK29">
        <v>1.2427196079145233</v>
      </c>
      <c r="AQ29">
        <v>2.5233746917758717</v>
      </c>
      <c r="AW29">
        <v>14.728461111303954</v>
      </c>
      <c r="BC29">
        <v>5.8322085810858475</v>
      </c>
      <c r="BG29" s="3">
        <v>8.6169986217428782</v>
      </c>
      <c r="BH29" s="3">
        <v>11.275925258908028</v>
      </c>
      <c r="BI29" s="3">
        <v>2.6589266371651501</v>
      </c>
      <c r="BJ29" s="3">
        <v>0.13682481263653223</v>
      </c>
    </row>
    <row r="30" spans="1:62" x14ac:dyDescent="0.35">
      <c r="A30">
        <v>46</v>
      </c>
      <c r="B30">
        <v>13</v>
      </c>
      <c r="C30" t="s">
        <v>211</v>
      </c>
      <c r="D30" t="s">
        <v>27</v>
      </c>
      <c r="G30">
        <v>0.5</v>
      </c>
      <c r="H30">
        <v>0.5</v>
      </c>
      <c r="I30">
        <v>9168</v>
      </c>
      <c r="J30">
        <v>11765</v>
      </c>
      <c r="L30">
        <v>1641</v>
      </c>
      <c r="M30">
        <v>7.4480000000000004</v>
      </c>
      <c r="N30">
        <v>10.244999999999999</v>
      </c>
      <c r="O30">
        <v>2.7970000000000002</v>
      </c>
      <c r="Q30">
        <v>5.6000000000000001E-2</v>
      </c>
      <c r="R30">
        <v>1</v>
      </c>
      <c r="S30">
        <v>0</v>
      </c>
      <c r="T30">
        <v>0</v>
      </c>
      <c r="V30">
        <v>0</v>
      </c>
      <c r="Y30" s="10">
        <v>44886</v>
      </c>
      <c r="Z30">
        <v>0.89473379629629635</v>
      </c>
      <c r="AB30">
        <v>1</v>
      </c>
      <c r="AD30">
        <v>8.7883670541271215</v>
      </c>
      <c r="AE30">
        <v>11.363647919990424</v>
      </c>
      <c r="AF30">
        <v>2.5752808658633022</v>
      </c>
      <c r="AG30">
        <v>0.17029259030065122</v>
      </c>
      <c r="AK30">
        <v>0.44602007451161957</v>
      </c>
      <c r="AQ30">
        <v>1.6847905939944029E-2</v>
      </c>
      <c r="AW30">
        <v>1.4617405968693638</v>
      </c>
      <c r="BC30">
        <v>1.907258207841138</v>
      </c>
      <c r="BG30" s="3">
        <v>8.8080098000637399</v>
      </c>
      <c r="BH30" s="3">
        <v>11.364605268993508</v>
      </c>
      <c r="BI30" s="3">
        <v>2.5565954689297676</v>
      </c>
      <c r="BJ30" s="3">
        <v>0.17193218566213206</v>
      </c>
    </row>
    <row r="31" spans="1:62" x14ac:dyDescent="0.35">
      <c r="A31">
        <v>40</v>
      </c>
      <c r="B31">
        <v>11</v>
      </c>
      <c r="C31" t="s">
        <v>209</v>
      </c>
      <c r="D31" t="s">
        <v>27</v>
      </c>
      <c r="G31">
        <v>0.5</v>
      </c>
      <c r="H31">
        <v>0.5</v>
      </c>
      <c r="I31">
        <v>10597</v>
      </c>
      <c r="J31">
        <v>12648</v>
      </c>
      <c r="L31">
        <v>2170</v>
      </c>
      <c r="M31">
        <v>8.5449999999999999</v>
      </c>
      <c r="N31">
        <v>10.994</v>
      </c>
      <c r="O31">
        <v>2.4489999999999998</v>
      </c>
      <c r="Q31">
        <v>0.111</v>
      </c>
      <c r="R31">
        <v>1</v>
      </c>
      <c r="S31">
        <v>0</v>
      </c>
      <c r="T31">
        <v>0</v>
      </c>
      <c r="V31">
        <v>0</v>
      </c>
      <c r="Y31" s="10">
        <v>44886</v>
      </c>
      <c r="Z31">
        <v>0.8377662037037038</v>
      </c>
      <c r="AB31">
        <v>1</v>
      </c>
      <c r="AD31">
        <v>10.157610173318677</v>
      </c>
      <c r="AE31">
        <v>12.208987089712091</v>
      </c>
      <c r="AF31">
        <v>2.0513769163934139</v>
      </c>
      <c r="AG31">
        <v>0.2245017119396116</v>
      </c>
      <c r="AK31">
        <v>0.61128078088649862</v>
      </c>
      <c r="AQ31">
        <v>0.82674486714986417</v>
      </c>
      <c r="AW31">
        <v>8.2642424330160758</v>
      </c>
      <c r="BC31">
        <v>0.36583116063119692</v>
      </c>
      <c r="BG31" s="3">
        <v>10.18875111199868</v>
      </c>
      <c r="BH31" s="3">
        <v>12.15872626705027</v>
      </c>
      <c r="BI31" s="3">
        <v>1.96997515505159</v>
      </c>
      <c r="BJ31" s="3">
        <v>0.22409181309924137</v>
      </c>
    </row>
    <row r="32" spans="1:62" x14ac:dyDescent="0.35">
      <c r="A32">
        <v>55</v>
      </c>
      <c r="B32">
        <v>16</v>
      </c>
      <c r="C32" t="s">
        <v>176</v>
      </c>
      <c r="D32" t="s">
        <v>27</v>
      </c>
      <c r="G32">
        <v>0.5</v>
      </c>
      <c r="H32">
        <v>0.5</v>
      </c>
      <c r="I32">
        <v>12519</v>
      </c>
      <c r="J32">
        <v>13908</v>
      </c>
      <c r="L32">
        <v>3494</v>
      </c>
      <c r="M32">
        <v>10.019</v>
      </c>
      <c r="N32">
        <v>12.061999999999999</v>
      </c>
      <c r="O32">
        <v>2.0419999999999998</v>
      </c>
      <c r="Q32">
        <v>0.249</v>
      </c>
      <c r="R32">
        <v>1</v>
      </c>
      <c r="S32">
        <v>0</v>
      </c>
      <c r="T32">
        <v>0</v>
      </c>
      <c r="V32">
        <v>0</v>
      </c>
      <c r="Y32" s="10">
        <v>44883</v>
      </c>
      <c r="Z32">
        <v>0.11973379629629628</v>
      </c>
      <c r="AB32">
        <v>1</v>
      </c>
      <c r="AD32">
        <v>10.810544053216574</v>
      </c>
      <c r="AE32">
        <v>13.188105008237999</v>
      </c>
      <c r="AF32">
        <v>2.3775609550214245</v>
      </c>
      <c r="AG32">
        <v>0.34040979441628844</v>
      </c>
      <c r="AK32">
        <v>1.3663812256469474</v>
      </c>
      <c r="AQ32">
        <v>9.9309383524666797E-2</v>
      </c>
      <c r="AW32">
        <v>5.8718879398673325</v>
      </c>
      <c r="BC32">
        <v>2.3720088741695076</v>
      </c>
      <c r="BG32" s="3">
        <v>10.884908727859715</v>
      </c>
      <c r="BH32" s="3">
        <v>13.19465677438842</v>
      </c>
      <c r="BI32" s="3">
        <v>2.3097480465287044</v>
      </c>
      <c r="BJ32" s="3">
        <v>0.33641984018446724</v>
      </c>
    </row>
    <row r="33" spans="1:62" x14ac:dyDescent="0.35">
      <c r="A33">
        <v>89</v>
      </c>
      <c r="B33">
        <v>25</v>
      </c>
      <c r="C33" t="s">
        <v>128</v>
      </c>
      <c r="D33" t="s">
        <v>27</v>
      </c>
      <c r="G33">
        <v>0.5</v>
      </c>
      <c r="H33">
        <v>0.5</v>
      </c>
      <c r="I33">
        <v>4481</v>
      </c>
      <c r="J33">
        <v>11084</v>
      </c>
      <c r="L33">
        <v>1375</v>
      </c>
      <c r="M33">
        <v>3.8519999999999999</v>
      </c>
      <c r="N33">
        <v>9.6690000000000005</v>
      </c>
      <c r="O33">
        <v>5.8170000000000002</v>
      </c>
      <c r="Q33">
        <v>2.8000000000000001E-2</v>
      </c>
      <c r="R33">
        <v>1</v>
      </c>
      <c r="S33">
        <v>0</v>
      </c>
      <c r="T33">
        <v>0</v>
      </c>
      <c r="V33">
        <v>0</v>
      </c>
      <c r="Y33" s="10">
        <v>44875</v>
      </c>
      <c r="Z33">
        <v>0.4424305555555556</v>
      </c>
      <c r="AB33">
        <v>3</v>
      </c>
      <c r="AC33" t="s">
        <v>112</v>
      </c>
      <c r="AD33">
        <v>4.5897767861854284</v>
      </c>
      <c r="AE33">
        <v>11.02811333819662</v>
      </c>
      <c r="AF33">
        <v>6.4383365520111919</v>
      </c>
      <c r="AG33">
        <v>0.15242390362264563</v>
      </c>
      <c r="AK33">
        <v>62.277222107967312</v>
      </c>
      <c r="AQ33">
        <v>1.1727698925153902</v>
      </c>
      <c r="AW33">
        <v>90.806228325051507</v>
      </c>
      <c r="BC33">
        <v>4.823387217738011</v>
      </c>
      <c r="BG33" s="3">
        <v>6.6652399210006763</v>
      </c>
      <c r="BH33" s="3">
        <v>11.093161970052995</v>
      </c>
      <c r="BI33" s="3">
        <v>4.4279220490523183</v>
      </c>
      <c r="BJ33" s="3">
        <v>0.15619074585815151</v>
      </c>
    </row>
    <row r="34" spans="1:62" x14ac:dyDescent="0.35">
      <c r="A34">
        <v>49</v>
      </c>
      <c r="B34">
        <v>14</v>
      </c>
      <c r="C34" t="s">
        <v>128</v>
      </c>
      <c r="D34" t="s">
        <v>27</v>
      </c>
      <c r="G34">
        <v>0.5</v>
      </c>
      <c r="H34">
        <v>0.5</v>
      </c>
      <c r="I34">
        <v>9213</v>
      </c>
      <c r="J34">
        <v>11914</v>
      </c>
      <c r="L34">
        <v>1414</v>
      </c>
      <c r="M34">
        <v>7.4829999999999997</v>
      </c>
      <c r="N34">
        <v>10.372</v>
      </c>
      <c r="O34">
        <v>2.8889999999999998</v>
      </c>
      <c r="Q34">
        <v>3.2000000000000001E-2</v>
      </c>
      <c r="R34">
        <v>1</v>
      </c>
      <c r="S34">
        <v>0</v>
      </c>
      <c r="T34">
        <v>0</v>
      </c>
      <c r="V34">
        <v>0</v>
      </c>
      <c r="Y34" s="10">
        <v>44888</v>
      </c>
      <c r="Z34">
        <v>0.11630787037037038</v>
      </c>
      <c r="AB34">
        <v>1</v>
      </c>
      <c r="AD34">
        <v>8.593359309023187</v>
      </c>
      <c r="AE34">
        <v>11.338975076378375</v>
      </c>
      <c r="AF34">
        <v>2.7456157673551882</v>
      </c>
      <c r="AG34">
        <v>0.15381708871576769</v>
      </c>
      <c r="AK34">
        <v>0.63852392450206619</v>
      </c>
      <c r="AQ34">
        <v>0.17480998076267107</v>
      </c>
      <c r="AW34">
        <v>2.6783384109670245</v>
      </c>
      <c r="BC34">
        <v>3.762819934552915</v>
      </c>
      <c r="BG34" s="3">
        <v>8.5660112932816119</v>
      </c>
      <c r="BH34" s="3">
        <v>11.348894576591434</v>
      </c>
      <c r="BI34" s="3">
        <v>2.7828832833098218</v>
      </c>
      <c r="BJ34" s="3">
        <v>0.15097659991668017</v>
      </c>
    </row>
    <row r="35" spans="1:62" x14ac:dyDescent="0.35">
      <c r="A35">
        <v>56</v>
      </c>
      <c r="B35">
        <v>25</v>
      </c>
      <c r="C35" t="s">
        <v>128</v>
      </c>
      <c r="D35" t="s">
        <v>27</v>
      </c>
      <c r="G35">
        <v>0.3</v>
      </c>
      <c r="H35">
        <v>0.3</v>
      </c>
      <c r="I35">
        <v>5962</v>
      </c>
      <c r="J35">
        <v>6784</v>
      </c>
      <c r="L35">
        <v>1013</v>
      </c>
      <c r="M35">
        <v>8.3149999999999995</v>
      </c>
      <c r="N35">
        <v>10.044</v>
      </c>
      <c r="O35">
        <v>1.728</v>
      </c>
      <c r="Q35">
        <v>0</v>
      </c>
      <c r="R35">
        <v>1</v>
      </c>
      <c r="S35">
        <v>0</v>
      </c>
      <c r="T35">
        <v>0</v>
      </c>
      <c r="V35">
        <v>0</v>
      </c>
      <c r="Y35" s="10">
        <v>44879</v>
      </c>
      <c r="Z35">
        <v>0.88733796296296286</v>
      </c>
      <c r="AB35">
        <v>1</v>
      </c>
      <c r="AD35">
        <v>10.102553443946734</v>
      </c>
      <c r="AE35">
        <v>11.316827357034526</v>
      </c>
      <c r="AF35">
        <v>1.2142739130877924</v>
      </c>
      <c r="AG35">
        <v>0.191775141231664</v>
      </c>
      <c r="AK35">
        <v>1.0713507884797739</v>
      </c>
      <c r="AQ35">
        <v>0.49473220033967508</v>
      </c>
      <c r="AW35">
        <v>4.1774065590273199</v>
      </c>
      <c r="BC35">
        <v>0.26943060561652549</v>
      </c>
      <c r="BG35" s="3">
        <v>10.048724897237376</v>
      </c>
      <c r="BH35" s="3">
        <v>11.288902439318406</v>
      </c>
      <c r="BI35" s="3">
        <v>1.2401775420810308</v>
      </c>
      <c r="BJ35" s="3">
        <v>0.19151713833882114</v>
      </c>
    </row>
    <row r="36" spans="1:62" x14ac:dyDescent="0.35">
      <c r="A36">
        <v>61</v>
      </c>
      <c r="B36">
        <v>18</v>
      </c>
      <c r="C36" t="s">
        <v>127</v>
      </c>
      <c r="D36" t="s">
        <v>27</v>
      </c>
      <c r="G36">
        <v>0.5</v>
      </c>
      <c r="H36">
        <v>0.5</v>
      </c>
      <c r="I36">
        <v>10044</v>
      </c>
      <c r="J36">
        <v>12223</v>
      </c>
      <c r="L36">
        <v>1818</v>
      </c>
      <c r="M36">
        <v>8.1210000000000004</v>
      </c>
      <c r="N36">
        <v>10.634</v>
      </c>
      <c r="O36">
        <v>2.5129999999999999</v>
      </c>
      <c r="Q36">
        <v>7.3999999999999996E-2</v>
      </c>
      <c r="R36">
        <v>1</v>
      </c>
      <c r="S36">
        <v>0</v>
      </c>
      <c r="T36">
        <v>0</v>
      </c>
      <c r="V36">
        <v>0</v>
      </c>
      <c r="Y36" s="10">
        <v>44888</v>
      </c>
      <c r="Z36">
        <v>0.22989583333333333</v>
      </c>
      <c r="AB36">
        <v>1</v>
      </c>
      <c r="AD36">
        <v>9.3637390066926596</v>
      </c>
      <c r="AE36">
        <v>11.630891796934057</v>
      </c>
      <c r="AF36">
        <v>2.267152790241397</v>
      </c>
      <c r="AG36">
        <v>0.19408226327125416</v>
      </c>
      <c r="AK36">
        <v>0.54304570346787151</v>
      </c>
      <c r="AQ36">
        <v>0.29198159998461698</v>
      </c>
      <c r="AW36">
        <v>0.75168829610680699</v>
      </c>
      <c r="BC36">
        <v>0.61433823758832307</v>
      </c>
      <c r="BG36" s="3">
        <v>9.3892329196720947</v>
      </c>
      <c r="BH36" s="3">
        <v>11.647896654442153</v>
      </c>
      <c r="BI36" s="3">
        <v>2.2586637347700593</v>
      </c>
      <c r="BJ36" s="3">
        <v>0.19468026091316731</v>
      </c>
    </row>
    <row r="37" spans="1:62" x14ac:dyDescent="0.35">
      <c r="A37">
        <v>86</v>
      </c>
      <c r="B37">
        <v>24</v>
      </c>
      <c r="C37" t="s">
        <v>127</v>
      </c>
      <c r="D37" t="s">
        <v>27</v>
      </c>
      <c r="G37">
        <v>0.5</v>
      </c>
      <c r="H37">
        <v>0.5</v>
      </c>
      <c r="I37">
        <v>9688</v>
      </c>
      <c r="J37">
        <v>11267</v>
      </c>
      <c r="L37">
        <v>1317</v>
      </c>
      <c r="M37">
        <v>7.8470000000000004</v>
      </c>
      <c r="N37">
        <v>9.8239999999999998</v>
      </c>
      <c r="O37">
        <v>1.9770000000000001</v>
      </c>
      <c r="Q37">
        <v>2.1999999999999999E-2</v>
      </c>
      <c r="R37">
        <v>1</v>
      </c>
      <c r="S37">
        <v>0</v>
      </c>
      <c r="T37">
        <v>0</v>
      </c>
      <c r="V37">
        <v>0</v>
      </c>
      <c r="Y37" s="10">
        <v>44875</v>
      </c>
      <c r="Z37">
        <v>0.41472222222222221</v>
      </c>
      <c r="AB37">
        <v>1</v>
      </c>
      <c r="AD37">
        <v>9.7642735747815497</v>
      </c>
      <c r="AE37">
        <v>11.208475453798386</v>
      </c>
      <c r="AF37">
        <v>1.4442018790168358</v>
      </c>
      <c r="AG37">
        <v>0.14643823650869112</v>
      </c>
      <c r="AK37">
        <v>1.1837184537178318</v>
      </c>
      <c r="AQ37">
        <v>0.37739475939661188</v>
      </c>
      <c r="AW37">
        <v>5.2506034547451215</v>
      </c>
      <c r="BC37">
        <v>0.8492813930615235</v>
      </c>
      <c r="BG37" s="3">
        <v>9.8224084052276552</v>
      </c>
      <c r="BH37" s="3">
        <v>11.229665538418264</v>
      </c>
      <c r="BI37" s="3">
        <v>1.4072571331906092</v>
      </c>
      <c r="BJ37" s="3">
        <v>0.14581902956586823</v>
      </c>
    </row>
    <row r="38" spans="1:62" x14ac:dyDescent="0.35">
      <c r="A38">
        <v>53</v>
      </c>
      <c r="B38">
        <v>24</v>
      </c>
      <c r="C38" t="s">
        <v>127</v>
      </c>
      <c r="D38" t="s">
        <v>27</v>
      </c>
      <c r="G38">
        <v>0.3</v>
      </c>
      <c r="H38">
        <v>0.3</v>
      </c>
      <c r="I38">
        <v>6244</v>
      </c>
      <c r="J38">
        <v>6822</v>
      </c>
      <c r="L38">
        <v>883</v>
      </c>
      <c r="M38">
        <v>8.6750000000000007</v>
      </c>
      <c r="N38">
        <v>10.097</v>
      </c>
      <c r="O38">
        <v>1.4219999999999999</v>
      </c>
      <c r="Q38">
        <v>0</v>
      </c>
      <c r="R38">
        <v>1</v>
      </c>
      <c r="S38">
        <v>0</v>
      </c>
      <c r="T38">
        <v>0</v>
      </c>
      <c r="V38">
        <v>0</v>
      </c>
      <c r="Y38" s="10">
        <v>44879</v>
      </c>
      <c r="Z38">
        <v>0.85950231481481476</v>
      </c>
      <c r="AB38">
        <v>1</v>
      </c>
      <c r="AD38">
        <v>10.569619603086386</v>
      </c>
      <c r="AE38">
        <v>11.37924776134115</v>
      </c>
      <c r="AF38">
        <v>0.80962815825476397</v>
      </c>
      <c r="AG38">
        <v>0.1694148905186155</v>
      </c>
      <c r="AK38">
        <v>0.25040663208299524</v>
      </c>
      <c r="AQ38">
        <v>0.68077415101354721</v>
      </c>
      <c r="AW38">
        <v>13.68536309442686</v>
      </c>
      <c r="BC38">
        <v>1.0204505954867411</v>
      </c>
      <c r="BG38" s="3">
        <v>10.582869706891765</v>
      </c>
      <c r="BH38" s="3">
        <v>11.340645669204161</v>
      </c>
      <c r="BI38" s="3">
        <v>0.75777596231239475</v>
      </c>
      <c r="BJ38" s="3">
        <v>0.16855488087580595</v>
      </c>
    </row>
    <row r="39" spans="1:62" x14ac:dyDescent="0.35">
      <c r="A39">
        <v>99</v>
      </c>
      <c r="B39">
        <v>29</v>
      </c>
      <c r="C39" t="s">
        <v>106</v>
      </c>
      <c r="D39" t="s">
        <v>27</v>
      </c>
      <c r="G39">
        <v>0.5</v>
      </c>
      <c r="H39">
        <v>0.5</v>
      </c>
      <c r="I39">
        <v>9445</v>
      </c>
      <c r="J39">
        <v>12224</v>
      </c>
      <c r="L39">
        <v>1544</v>
      </c>
      <c r="M39">
        <v>7.6609999999999996</v>
      </c>
      <c r="N39">
        <v>10.635</v>
      </c>
      <c r="O39">
        <v>2.9740000000000002</v>
      </c>
      <c r="Q39">
        <v>4.4999999999999998E-2</v>
      </c>
      <c r="R39">
        <v>1</v>
      </c>
      <c r="S39">
        <v>0</v>
      </c>
      <c r="T39">
        <v>0</v>
      </c>
      <c r="V39">
        <v>0</v>
      </c>
      <c r="Y39" s="10">
        <v>44874</v>
      </c>
      <c r="Z39">
        <v>0.49450231481481483</v>
      </c>
      <c r="AB39">
        <v>1</v>
      </c>
      <c r="AD39">
        <v>9.344538175421615</v>
      </c>
      <c r="AE39">
        <v>12.009741146656648</v>
      </c>
      <c r="AF39">
        <v>2.6652029712350327</v>
      </c>
      <c r="AG39">
        <v>0.16899615862371664</v>
      </c>
      <c r="AK39">
        <v>1.2345987172364563</v>
      </c>
      <c r="AQ39">
        <v>1.0380483213809173</v>
      </c>
      <c r="AW39">
        <v>9.4339196906956602</v>
      </c>
      <c r="BC39">
        <v>0.5437122832731307</v>
      </c>
      <c r="BG39" s="3">
        <v>9.4025802429549401</v>
      </c>
      <c r="BH39" s="3">
        <v>11.947729543671043</v>
      </c>
      <c r="BI39" s="3">
        <v>2.545149300716103</v>
      </c>
      <c r="BJ39" s="3">
        <v>0.1685379777801313</v>
      </c>
    </row>
    <row r="40" spans="1:62" x14ac:dyDescent="0.35">
      <c r="A40">
        <v>46</v>
      </c>
      <c r="B40">
        <v>13</v>
      </c>
      <c r="C40" t="s">
        <v>118</v>
      </c>
      <c r="D40" t="s">
        <v>27</v>
      </c>
      <c r="G40">
        <v>0.5</v>
      </c>
      <c r="H40">
        <v>0.5</v>
      </c>
      <c r="I40">
        <v>9782</v>
      </c>
      <c r="J40">
        <v>11992</v>
      </c>
      <c r="L40">
        <v>1972</v>
      </c>
      <c r="M40">
        <v>7.92</v>
      </c>
      <c r="N40">
        <v>10.438000000000001</v>
      </c>
      <c r="O40">
        <v>2.5179999999999998</v>
      </c>
      <c r="Q40">
        <v>0.09</v>
      </c>
      <c r="R40">
        <v>1</v>
      </c>
      <c r="S40">
        <v>0</v>
      </c>
      <c r="T40">
        <v>0</v>
      </c>
      <c r="V40">
        <v>0</v>
      </c>
      <c r="Y40" s="10">
        <v>44875</v>
      </c>
      <c r="Z40">
        <v>5.8611111111111114E-2</v>
      </c>
      <c r="AB40">
        <v>1</v>
      </c>
      <c r="AD40">
        <v>9.8576868066094789</v>
      </c>
      <c r="AE40">
        <v>11.923024818887345</v>
      </c>
      <c r="AF40">
        <v>2.0653380122778664</v>
      </c>
      <c r="AG40">
        <v>0.21403499443352239</v>
      </c>
      <c r="AK40">
        <v>1.585106965260576</v>
      </c>
      <c r="AQ40">
        <v>1.1640083718166883</v>
      </c>
      <c r="AW40">
        <v>0.82186198480510175</v>
      </c>
      <c r="BC40">
        <v>1.1639415280614724</v>
      </c>
      <c r="BG40" s="3">
        <v>9.7801736993480048</v>
      </c>
      <c r="BH40" s="3">
        <v>11.854033845706343</v>
      </c>
      <c r="BI40" s="3">
        <v>2.0738601463583377</v>
      </c>
      <c r="BJ40" s="3">
        <v>0.21279658054787665</v>
      </c>
    </row>
    <row r="41" spans="1:62" x14ac:dyDescent="0.35">
      <c r="A41">
        <v>22</v>
      </c>
      <c r="B41">
        <v>13</v>
      </c>
      <c r="C41" t="s">
        <v>118</v>
      </c>
      <c r="D41" t="s">
        <v>27</v>
      </c>
      <c r="G41">
        <v>0.3</v>
      </c>
      <c r="H41">
        <v>0.3</v>
      </c>
      <c r="I41">
        <v>6179</v>
      </c>
      <c r="J41">
        <v>6933</v>
      </c>
      <c r="L41">
        <v>1337</v>
      </c>
      <c r="M41">
        <v>8.593</v>
      </c>
      <c r="N41">
        <v>10.254</v>
      </c>
      <c r="O41">
        <v>1.661</v>
      </c>
      <c r="Q41">
        <v>0.04</v>
      </c>
      <c r="R41">
        <v>1</v>
      </c>
      <c r="S41">
        <v>0</v>
      </c>
      <c r="T41">
        <v>0</v>
      </c>
      <c r="V41">
        <v>0</v>
      </c>
      <c r="Y41" s="10">
        <v>44879</v>
      </c>
      <c r="Z41">
        <v>0.58978009259259256</v>
      </c>
      <c r="AB41">
        <v>1</v>
      </c>
      <c r="AD41">
        <v>10.461962509667673</v>
      </c>
      <c r="AE41">
        <v>11.561581047605229</v>
      </c>
      <c r="AF41">
        <v>1.0996185379375554</v>
      </c>
      <c r="AG41">
        <v>0.24750376608572341</v>
      </c>
      <c r="AK41">
        <v>0.3003426851715445</v>
      </c>
      <c r="AQ41">
        <v>1.056930730474519</v>
      </c>
      <c r="AW41">
        <v>14.956854831903655</v>
      </c>
      <c r="BC41">
        <v>4.8814907944267638</v>
      </c>
      <c r="BG41" s="3">
        <v>10.477697007936561</v>
      </c>
      <c r="BH41" s="3">
        <v>11.5008032855172</v>
      </c>
      <c r="BI41" s="3">
        <v>1.0231062775806405</v>
      </c>
      <c r="BJ41" s="3">
        <v>0.25369583551395225</v>
      </c>
    </row>
    <row r="42" spans="1:62" x14ac:dyDescent="0.35">
      <c r="A42">
        <v>55</v>
      </c>
      <c r="B42">
        <v>16</v>
      </c>
      <c r="C42" t="s">
        <v>155</v>
      </c>
      <c r="D42" t="s">
        <v>27</v>
      </c>
      <c r="G42">
        <v>0.5</v>
      </c>
      <c r="H42">
        <v>0.5</v>
      </c>
      <c r="I42">
        <v>11291</v>
      </c>
      <c r="J42">
        <v>12835</v>
      </c>
      <c r="L42">
        <v>2336</v>
      </c>
      <c r="M42">
        <v>9.077</v>
      </c>
      <c r="N42">
        <v>11.151999999999999</v>
      </c>
      <c r="O42">
        <v>2.0750000000000002</v>
      </c>
      <c r="Q42">
        <v>0.128</v>
      </c>
      <c r="R42">
        <v>1</v>
      </c>
      <c r="S42">
        <v>0</v>
      </c>
      <c r="T42">
        <v>0</v>
      </c>
      <c r="V42">
        <v>0</v>
      </c>
      <c r="Y42" s="10">
        <v>44882</v>
      </c>
      <c r="Z42">
        <v>3.0694444444444444E-2</v>
      </c>
      <c r="AB42">
        <v>1</v>
      </c>
      <c r="AD42">
        <v>9.9397470088182018</v>
      </c>
      <c r="AE42">
        <v>12.158370842129445</v>
      </c>
      <c r="AF42">
        <v>2.2186238333112431</v>
      </c>
      <c r="AG42">
        <v>0.22038124831381689</v>
      </c>
      <c r="AK42">
        <v>0.70104839151918485</v>
      </c>
      <c r="AQ42">
        <v>0.40957336735435385</v>
      </c>
      <c r="AW42">
        <v>5.5411594943200582</v>
      </c>
      <c r="BC42">
        <v>9.0486475513495715E-2</v>
      </c>
      <c r="BG42" s="3">
        <v>9.9747107835716626</v>
      </c>
      <c r="BH42" s="3">
        <v>12.133523002758889</v>
      </c>
      <c r="BI42" s="3">
        <v>2.1588122191872259</v>
      </c>
      <c r="BJ42" s="3">
        <v>0.22028158579222257</v>
      </c>
    </row>
    <row r="43" spans="1:62" x14ac:dyDescent="0.35">
      <c r="A43">
        <v>33</v>
      </c>
      <c r="B43">
        <v>9</v>
      </c>
      <c r="C43" t="s">
        <v>88</v>
      </c>
      <c r="D43" t="s">
        <v>27</v>
      </c>
      <c r="G43">
        <v>0.5</v>
      </c>
      <c r="H43">
        <v>0.5</v>
      </c>
      <c r="I43">
        <v>4885</v>
      </c>
      <c r="J43">
        <v>11404</v>
      </c>
      <c r="L43">
        <v>1576</v>
      </c>
      <c r="M43">
        <v>4.1630000000000003</v>
      </c>
      <c r="N43">
        <v>9.94</v>
      </c>
      <c r="O43">
        <v>5.7770000000000001</v>
      </c>
      <c r="Q43">
        <v>4.9000000000000002E-2</v>
      </c>
      <c r="R43">
        <v>1</v>
      </c>
      <c r="S43">
        <v>0</v>
      </c>
      <c r="T43">
        <v>0</v>
      </c>
      <c r="V43">
        <v>0</v>
      </c>
      <c r="Y43" s="10">
        <v>44873</v>
      </c>
      <c r="Z43">
        <v>0.88681712962962955</v>
      </c>
      <c r="AB43">
        <v>3</v>
      </c>
      <c r="AC43" t="s">
        <v>112</v>
      </c>
      <c r="AD43">
        <v>4.8962721594222369</v>
      </c>
      <c r="AE43">
        <v>11.215217483403585</v>
      </c>
      <c r="AF43">
        <v>6.3189453239813478</v>
      </c>
      <c r="AG43">
        <v>0.17225433351143474</v>
      </c>
      <c r="AK43">
        <v>53.905692980625695</v>
      </c>
      <c r="AQ43">
        <v>2.8744616081847147</v>
      </c>
      <c r="AW43">
        <v>90.297969454879237</v>
      </c>
      <c r="BC43">
        <v>3.7945241529611287</v>
      </c>
      <c r="BG43" s="3">
        <v>6.7028924799553176</v>
      </c>
      <c r="BH43" s="3">
        <v>11.056312750752973</v>
      </c>
      <c r="BI43" s="3">
        <v>4.3534202707976544</v>
      </c>
      <c r="BJ43" s="3">
        <v>0.16904706760633725</v>
      </c>
    </row>
    <row r="44" spans="1:62" x14ac:dyDescent="0.35">
      <c r="A44">
        <v>61</v>
      </c>
      <c r="B44">
        <v>18</v>
      </c>
      <c r="C44" t="s">
        <v>88</v>
      </c>
      <c r="D44" t="s">
        <v>27</v>
      </c>
      <c r="G44">
        <v>0.5</v>
      </c>
      <c r="H44">
        <v>0.5</v>
      </c>
      <c r="I44">
        <v>9916</v>
      </c>
      <c r="J44">
        <v>12555</v>
      </c>
      <c r="L44">
        <v>1494</v>
      </c>
      <c r="M44">
        <v>8.0229999999999997</v>
      </c>
      <c r="N44">
        <v>10.914999999999999</v>
      </c>
      <c r="O44">
        <v>2.8929999999999998</v>
      </c>
      <c r="Q44">
        <v>0.04</v>
      </c>
      <c r="R44">
        <v>1</v>
      </c>
      <c r="S44">
        <v>0</v>
      </c>
      <c r="T44">
        <v>0</v>
      </c>
      <c r="V44">
        <v>0</v>
      </c>
      <c r="Y44" s="10">
        <v>44887</v>
      </c>
      <c r="Z44">
        <v>3.5439814814814813E-2</v>
      </c>
      <c r="AB44">
        <v>1</v>
      </c>
      <c r="AD44">
        <v>9.5050877351315179</v>
      </c>
      <c r="AE44">
        <v>12.119953632425437</v>
      </c>
      <c r="AF44">
        <v>2.6148658972939192</v>
      </c>
      <c r="AG44">
        <v>0.15522880791704596</v>
      </c>
      <c r="AK44">
        <v>0.36356617110525336</v>
      </c>
      <c r="AQ44">
        <v>3.9486949296734866E-2</v>
      </c>
      <c r="AW44">
        <v>1.4910315221125148</v>
      </c>
      <c r="BC44">
        <v>0.39687759399412376</v>
      </c>
      <c r="BG44" s="3">
        <v>9.4878404460164383</v>
      </c>
      <c r="BH44" s="3">
        <v>12.122347004933143</v>
      </c>
      <c r="BI44" s="3">
        <v>2.634506558916704</v>
      </c>
      <c r="BJ44" s="3">
        <v>0.15492138378676829</v>
      </c>
    </row>
    <row r="45" spans="1:62" x14ac:dyDescent="0.35">
      <c r="A45">
        <v>92</v>
      </c>
      <c r="B45">
        <v>26</v>
      </c>
      <c r="C45" t="s">
        <v>184</v>
      </c>
      <c r="D45" t="s">
        <v>27</v>
      </c>
      <c r="G45">
        <v>0.5</v>
      </c>
      <c r="H45">
        <v>0.5</v>
      </c>
      <c r="I45">
        <v>10259</v>
      </c>
      <c r="J45">
        <v>12333</v>
      </c>
      <c r="L45">
        <v>1683</v>
      </c>
      <c r="M45">
        <v>8.2850000000000001</v>
      </c>
      <c r="N45">
        <v>10.727</v>
      </c>
      <c r="O45">
        <v>2.4409999999999998</v>
      </c>
      <c r="Q45">
        <v>0.06</v>
      </c>
      <c r="R45">
        <v>1</v>
      </c>
      <c r="S45">
        <v>0</v>
      </c>
      <c r="T45">
        <v>0</v>
      </c>
      <c r="V45">
        <v>0</v>
      </c>
      <c r="Y45" s="10">
        <v>44883</v>
      </c>
      <c r="Z45">
        <v>0.47304398148148147</v>
      </c>
      <c r="AB45">
        <v>1</v>
      </c>
      <c r="AD45">
        <v>8.8898107424337205</v>
      </c>
      <c r="AE45">
        <v>11.713957624393309</v>
      </c>
      <c r="AF45">
        <v>2.8241468819595887</v>
      </c>
      <c r="AG45">
        <v>0.1641705965180387</v>
      </c>
      <c r="AK45">
        <v>9.6970331859970038</v>
      </c>
      <c r="AQ45">
        <v>1.9621248692009865</v>
      </c>
      <c r="AW45">
        <v>27.092681440313321</v>
      </c>
      <c r="BC45">
        <v>3.1306717455811306</v>
      </c>
      <c r="BG45" s="3">
        <v>9.3427978462599413</v>
      </c>
      <c r="BH45" s="3">
        <v>11.83001748191505</v>
      </c>
      <c r="BI45" s="3">
        <v>2.4872196356551086</v>
      </c>
      <c r="BJ45" s="3">
        <v>0.16164038163932282</v>
      </c>
    </row>
    <row r="46" spans="1:62" x14ac:dyDescent="0.35">
      <c r="A46">
        <v>43</v>
      </c>
      <c r="B46">
        <v>12</v>
      </c>
      <c r="C46" t="s">
        <v>172</v>
      </c>
      <c r="D46" t="s">
        <v>27</v>
      </c>
      <c r="G46">
        <v>0.5</v>
      </c>
      <c r="H46">
        <v>0.5</v>
      </c>
      <c r="I46">
        <v>10966</v>
      </c>
      <c r="J46">
        <v>12064</v>
      </c>
      <c r="L46">
        <v>899</v>
      </c>
      <c r="M46">
        <v>8.8279999999999994</v>
      </c>
      <c r="N46">
        <v>10.499000000000001</v>
      </c>
      <c r="O46">
        <v>1.671</v>
      </c>
      <c r="Q46">
        <v>0</v>
      </c>
      <c r="R46">
        <v>1</v>
      </c>
      <c r="S46">
        <v>0</v>
      </c>
      <c r="T46">
        <v>0</v>
      </c>
      <c r="V46">
        <v>0</v>
      </c>
      <c r="Y46" s="10">
        <v>44883</v>
      </c>
      <c r="Z46">
        <v>5.8564814814814825E-3</v>
      </c>
      <c r="AB46">
        <v>1</v>
      </c>
      <c r="AD46">
        <v>9.4906773135503038</v>
      </c>
      <c r="AE46">
        <v>11.462182610898564</v>
      </c>
      <c r="AF46">
        <v>1.9715052973482603</v>
      </c>
      <c r="AG46">
        <v>8.7874886329066981E-2</v>
      </c>
      <c r="AK46">
        <v>0.53874215974979667</v>
      </c>
      <c r="AQ46">
        <v>0.27801948479148442</v>
      </c>
      <c r="AW46">
        <v>0.96765176997650493</v>
      </c>
      <c r="BC46">
        <v>2.5150757458671178</v>
      </c>
      <c r="BG46" s="3">
        <v>9.4651808536726527</v>
      </c>
      <c r="BH46" s="3">
        <v>11.44627117881897</v>
      </c>
      <c r="BI46" s="3">
        <v>1.9810903251463161</v>
      </c>
      <c r="BJ46" s="3">
        <v>8.8994019833114391E-2</v>
      </c>
    </row>
    <row r="47" spans="1:62" x14ac:dyDescent="0.35">
      <c r="A47">
        <v>52</v>
      </c>
      <c r="B47">
        <v>15</v>
      </c>
      <c r="C47" t="s">
        <v>175</v>
      </c>
      <c r="D47" t="s">
        <v>27</v>
      </c>
      <c r="G47">
        <v>0.5</v>
      </c>
      <c r="H47">
        <v>0.5</v>
      </c>
      <c r="I47">
        <v>3001</v>
      </c>
      <c r="J47">
        <v>4643</v>
      </c>
      <c r="L47">
        <v>1135</v>
      </c>
      <c r="M47">
        <v>2.7170000000000001</v>
      </c>
      <c r="N47">
        <v>4.2119999999999997</v>
      </c>
      <c r="O47">
        <v>1.4950000000000001</v>
      </c>
      <c r="Q47">
        <v>3.0000000000000001E-3</v>
      </c>
      <c r="R47">
        <v>1</v>
      </c>
      <c r="S47">
        <v>0</v>
      </c>
      <c r="T47">
        <v>0</v>
      </c>
      <c r="V47">
        <v>0</v>
      </c>
      <c r="Y47" s="10">
        <v>44883</v>
      </c>
      <c r="Z47">
        <v>9.179398148148149E-2</v>
      </c>
      <c r="AB47">
        <v>1</v>
      </c>
      <c r="AD47">
        <v>2.7213672160346203</v>
      </c>
      <c r="AE47">
        <v>4.5163745248595477</v>
      </c>
      <c r="AF47">
        <v>1.7950073088249274</v>
      </c>
      <c r="AG47">
        <v>0.11084145215125744</v>
      </c>
      <c r="AK47">
        <v>12.474896654653543</v>
      </c>
      <c r="AQ47">
        <v>0.51675755008863888</v>
      </c>
      <c r="AW47">
        <v>17.439993006869162</v>
      </c>
      <c r="BC47">
        <v>3.3021403625400145</v>
      </c>
      <c r="BG47" s="3">
        <v>2.5615894008013562</v>
      </c>
      <c r="BH47" s="3">
        <v>4.5280741072710136</v>
      </c>
      <c r="BI47" s="3">
        <v>1.9664847064696573</v>
      </c>
      <c r="BJ47" s="3">
        <v>0.10904110694909422</v>
      </c>
    </row>
    <row r="48" spans="1:62" x14ac:dyDescent="0.35">
      <c r="A48">
        <v>104</v>
      </c>
      <c r="B48">
        <v>30</v>
      </c>
      <c r="C48" t="s">
        <v>168</v>
      </c>
      <c r="D48" t="s">
        <v>27</v>
      </c>
      <c r="G48">
        <v>0.5</v>
      </c>
      <c r="H48">
        <v>0.5</v>
      </c>
      <c r="I48">
        <v>4694</v>
      </c>
      <c r="J48">
        <v>6005</v>
      </c>
      <c r="L48">
        <v>1718</v>
      </c>
      <c r="M48">
        <v>4.016</v>
      </c>
      <c r="N48">
        <v>5.3659999999999997</v>
      </c>
      <c r="O48">
        <v>1.349</v>
      </c>
      <c r="Q48">
        <v>6.4000000000000001E-2</v>
      </c>
      <c r="R48">
        <v>1</v>
      </c>
      <c r="S48">
        <v>0</v>
      </c>
      <c r="T48">
        <v>0</v>
      </c>
      <c r="V48">
        <v>0</v>
      </c>
      <c r="X48" t="s">
        <v>164</v>
      </c>
      <c r="Y48" s="10">
        <v>44882</v>
      </c>
      <c r="Z48">
        <v>0.50187499999999996</v>
      </c>
      <c r="AB48">
        <v>1</v>
      </c>
      <c r="AD48">
        <v>4.1003540455630745</v>
      </c>
      <c r="AE48">
        <v>5.7541918647366828</v>
      </c>
      <c r="AF48">
        <v>1.6538378191736083</v>
      </c>
      <c r="AG48">
        <v>0.15878980996853823</v>
      </c>
      <c r="AK48">
        <v>19.057360868764007</v>
      </c>
      <c r="AQ48">
        <v>8.1442582464908264E-2</v>
      </c>
      <c r="AW48">
        <v>35.676186649728194</v>
      </c>
      <c r="BC48">
        <v>3.1882162325140744</v>
      </c>
      <c r="BG48" s="3">
        <v>3.7436350271923278</v>
      </c>
      <c r="BH48" s="3">
        <v>5.7565360005263582</v>
      </c>
      <c r="BI48" s="3">
        <v>2.0129009733340304</v>
      </c>
      <c r="BJ48" s="3">
        <v>0.15629824692868066</v>
      </c>
    </row>
    <row r="49" spans="1:62" x14ac:dyDescent="0.35">
      <c r="A49">
        <v>61</v>
      </c>
      <c r="B49">
        <v>18</v>
      </c>
      <c r="C49" t="s">
        <v>123</v>
      </c>
      <c r="D49" t="s">
        <v>27</v>
      </c>
      <c r="G49">
        <v>0.5</v>
      </c>
      <c r="H49">
        <v>0.5</v>
      </c>
      <c r="I49">
        <v>2261</v>
      </c>
      <c r="J49">
        <v>6083</v>
      </c>
      <c r="L49">
        <v>3980</v>
      </c>
      <c r="M49">
        <v>2.15</v>
      </c>
      <c r="N49">
        <v>5.4320000000000004</v>
      </c>
      <c r="O49">
        <v>3.282</v>
      </c>
      <c r="Q49">
        <v>0.3</v>
      </c>
      <c r="R49">
        <v>1</v>
      </c>
      <c r="S49">
        <v>0</v>
      </c>
      <c r="T49">
        <v>0</v>
      </c>
      <c r="V49">
        <v>0</v>
      </c>
      <c r="Y49" s="10">
        <v>44875</v>
      </c>
      <c r="Z49">
        <v>0.19445601851851854</v>
      </c>
      <c r="AB49">
        <v>3</v>
      </c>
      <c r="AC49" t="s">
        <v>112</v>
      </c>
      <c r="AD49">
        <v>2.3836345025896182</v>
      </c>
      <c r="AE49">
        <v>6.0992010970795283</v>
      </c>
      <c r="AF49">
        <v>3.7155665944899101</v>
      </c>
      <c r="AG49">
        <v>0.42126291796491361</v>
      </c>
      <c r="AK49">
        <v>47.85755577412678</v>
      </c>
      <c r="AQ49">
        <v>0.81123990351441211</v>
      </c>
      <c r="AW49">
        <v>52.661943878603843</v>
      </c>
      <c r="BC49">
        <v>1.6521057637653989</v>
      </c>
      <c r="BG49" s="3">
        <v>3.1334247516765728</v>
      </c>
      <c r="BH49" s="3">
        <v>6.0745614638005989</v>
      </c>
      <c r="BI49" s="3">
        <v>2.9411367121240257</v>
      </c>
      <c r="BJ49" s="3">
        <v>0.42477175730757666</v>
      </c>
    </row>
    <row r="50" spans="1:62" x14ac:dyDescent="0.35">
      <c r="A50">
        <v>40</v>
      </c>
      <c r="B50">
        <v>11</v>
      </c>
      <c r="C50" t="s">
        <v>123</v>
      </c>
      <c r="D50" t="s">
        <v>27</v>
      </c>
      <c r="G50">
        <v>0.5</v>
      </c>
      <c r="H50">
        <v>0.5</v>
      </c>
      <c r="I50">
        <v>5859</v>
      </c>
      <c r="J50">
        <v>6623</v>
      </c>
      <c r="L50">
        <v>2433</v>
      </c>
      <c r="M50">
        <v>4.91</v>
      </c>
      <c r="N50">
        <v>5.8890000000000002</v>
      </c>
      <c r="O50">
        <v>0.97899999999999998</v>
      </c>
      <c r="Q50">
        <v>0.13800000000000001</v>
      </c>
      <c r="R50">
        <v>1</v>
      </c>
      <c r="S50">
        <v>0</v>
      </c>
      <c r="T50">
        <v>0</v>
      </c>
      <c r="V50">
        <v>0</v>
      </c>
      <c r="X50" t="s">
        <v>164</v>
      </c>
      <c r="Y50" s="10">
        <v>44888</v>
      </c>
      <c r="Z50">
        <v>3.2847222222222222E-2</v>
      </c>
      <c r="AB50">
        <v>2</v>
      </c>
      <c r="AD50">
        <v>5.484028976913188</v>
      </c>
      <c r="AE50">
        <v>6.3404916833036022</v>
      </c>
      <c r="AF50">
        <v>0.85646270639041422</v>
      </c>
      <c r="AG50">
        <v>0.25537702156735359</v>
      </c>
      <c r="AK50">
        <v>31.93453295659139</v>
      </c>
      <c r="AQ50">
        <v>0.58278157891156512</v>
      </c>
      <c r="AW50">
        <v>92.480103500889058</v>
      </c>
      <c r="BC50">
        <v>0.73877604084433823</v>
      </c>
      <c r="BG50" s="3">
        <v>4.7289456270313766</v>
      </c>
      <c r="BH50" s="3">
        <v>6.3220697543364963</v>
      </c>
      <c r="BI50" s="3">
        <v>1.5931241273051191</v>
      </c>
      <c r="BJ50" s="3">
        <v>0.25632385116704942</v>
      </c>
    </row>
    <row r="51" spans="1:62" x14ac:dyDescent="0.35">
      <c r="A51">
        <v>37</v>
      </c>
      <c r="B51">
        <v>18</v>
      </c>
      <c r="C51" t="s">
        <v>123</v>
      </c>
      <c r="D51" t="s">
        <v>27</v>
      </c>
      <c r="G51">
        <v>0.3</v>
      </c>
      <c r="H51">
        <v>0.3</v>
      </c>
      <c r="I51">
        <v>2753</v>
      </c>
      <c r="J51">
        <v>3770</v>
      </c>
      <c r="L51">
        <v>2219</v>
      </c>
      <c r="M51">
        <v>4.2110000000000003</v>
      </c>
      <c r="N51">
        <v>5.7869999999999999</v>
      </c>
      <c r="O51">
        <v>1.5760000000000001</v>
      </c>
      <c r="Q51">
        <v>0.193</v>
      </c>
      <c r="R51">
        <v>1</v>
      </c>
      <c r="S51">
        <v>0</v>
      </c>
      <c r="T51">
        <v>0</v>
      </c>
      <c r="V51">
        <v>0</v>
      </c>
      <c r="Y51" s="10">
        <v>44879</v>
      </c>
      <c r="Z51">
        <v>0.72297453703703696</v>
      </c>
      <c r="AB51">
        <v>1</v>
      </c>
      <c r="AD51">
        <v>4.7876055550135819</v>
      </c>
      <c r="AE51">
        <v>6.3659037101882578</v>
      </c>
      <c r="AF51">
        <v>1.578298155174676</v>
      </c>
      <c r="AG51">
        <v>0.39920946707732952</v>
      </c>
      <c r="AK51">
        <v>0.31183873697296366</v>
      </c>
      <c r="AQ51">
        <v>0.54335101429954646</v>
      </c>
      <c r="AW51">
        <v>1.2489049989125396</v>
      </c>
      <c r="BC51">
        <v>2.2217776248777286</v>
      </c>
      <c r="BG51" s="3">
        <v>4.7801523716230552</v>
      </c>
      <c r="BH51" s="3">
        <v>6.3486559668930074</v>
      </c>
      <c r="BI51" s="3">
        <v>1.5685035952699513</v>
      </c>
      <c r="BJ51" s="3">
        <v>0.39482341789900077</v>
      </c>
    </row>
    <row r="52" spans="1:62" x14ac:dyDescent="0.35">
      <c r="A52">
        <v>37</v>
      </c>
      <c r="B52">
        <v>10</v>
      </c>
      <c r="C52" t="s">
        <v>149</v>
      </c>
      <c r="D52" t="s">
        <v>27</v>
      </c>
      <c r="G52">
        <v>0.5</v>
      </c>
      <c r="H52">
        <v>0.5</v>
      </c>
      <c r="I52">
        <v>5179</v>
      </c>
      <c r="J52">
        <v>8258</v>
      </c>
      <c r="L52">
        <v>2863</v>
      </c>
      <c r="M52">
        <v>4.3879999999999999</v>
      </c>
      <c r="N52">
        <v>7.274</v>
      </c>
      <c r="O52">
        <v>2.8860000000000001</v>
      </c>
      <c r="Q52">
        <v>0.183</v>
      </c>
      <c r="R52">
        <v>1</v>
      </c>
      <c r="S52">
        <v>0</v>
      </c>
      <c r="T52">
        <v>0</v>
      </c>
      <c r="V52">
        <v>0</v>
      </c>
      <c r="Y52" s="10">
        <v>44881</v>
      </c>
      <c r="Z52">
        <v>0.86012731481481486</v>
      </c>
      <c r="AB52">
        <v>1</v>
      </c>
      <c r="AD52">
        <v>4.5296560900042957</v>
      </c>
      <c r="AE52">
        <v>7.8667270383920123</v>
      </c>
      <c r="AF52">
        <v>3.3370709483877166</v>
      </c>
      <c r="AG52">
        <v>0.27290339719401407</v>
      </c>
      <c r="AK52">
        <v>4.7206260265791773</v>
      </c>
      <c r="AQ52">
        <v>3.9254793240765822</v>
      </c>
      <c r="AW52">
        <v>2.8559977567200345</v>
      </c>
      <c r="BC52">
        <v>2.4771006290608968</v>
      </c>
      <c r="BG52" s="3">
        <v>4.4252073451711738</v>
      </c>
      <c r="BH52" s="3">
        <v>7.715295866378991</v>
      </c>
      <c r="BI52" s="3">
        <v>3.2900885212078173</v>
      </c>
      <c r="BJ52" s="3">
        <v>0.26956470272060495</v>
      </c>
    </row>
    <row r="53" spans="1:62" x14ac:dyDescent="0.35">
      <c r="A53">
        <v>83</v>
      </c>
      <c r="B53">
        <v>23</v>
      </c>
      <c r="C53" t="s">
        <v>126</v>
      </c>
      <c r="D53" t="s">
        <v>27</v>
      </c>
      <c r="G53">
        <v>0.5</v>
      </c>
      <c r="H53">
        <v>0.5</v>
      </c>
      <c r="I53">
        <v>5084</v>
      </c>
      <c r="J53">
        <v>6940</v>
      </c>
      <c r="L53">
        <v>1271</v>
      </c>
      <c r="M53">
        <v>4.3150000000000004</v>
      </c>
      <c r="N53">
        <v>6.1580000000000004</v>
      </c>
      <c r="O53">
        <v>1.843</v>
      </c>
      <c r="Q53">
        <v>1.7000000000000001E-2</v>
      </c>
      <c r="R53">
        <v>1</v>
      </c>
      <c r="S53">
        <v>0</v>
      </c>
      <c r="T53">
        <v>0</v>
      </c>
      <c r="V53">
        <v>0</v>
      </c>
      <c r="Y53" s="10">
        <v>44875</v>
      </c>
      <c r="Z53">
        <v>0.38640046296296293</v>
      </c>
      <c r="AB53">
        <v>1</v>
      </c>
      <c r="AD53">
        <v>5.1890127307837499</v>
      </c>
      <c r="AE53">
        <v>6.9438477258812377</v>
      </c>
      <c r="AF53">
        <v>1.7548349950974877</v>
      </c>
      <c r="AG53">
        <v>0.14169098328038232</v>
      </c>
      <c r="AK53">
        <v>4.1997844017180173</v>
      </c>
      <c r="AQ53">
        <v>0.35421276339759816</v>
      </c>
      <c r="AW53">
        <v>11.955288198833893</v>
      </c>
      <c r="BC53">
        <v>1.837614761623763</v>
      </c>
      <c r="BG53" s="3">
        <v>5.3003136027489441</v>
      </c>
      <c r="BH53" s="3">
        <v>6.9561675425207028</v>
      </c>
      <c r="BI53" s="3">
        <v>1.6558539397717582</v>
      </c>
      <c r="BJ53" s="3">
        <v>0.14040096881616798</v>
      </c>
    </row>
    <row r="54" spans="1:62" x14ac:dyDescent="0.35">
      <c r="A54">
        <v>80</v>
      </c>
      <c r="B54">
        <v>22</v>
      </c>
      <c r="C54" t="s">
        <v>126</v>
      </c>
      <c r="D54" t="s">
        <v>27</v>
      </c>
      <c r="G54">
        <v>0.5</v>
      </c>
      <c r="H54">
        <v>0.5</v>
      </c>
      <c r="I54">
        <v>5807</v>
      </c>
      <c r="J54">
        <v>7684</v>
      </c>
      <c r="L54">
        <v>1292</v>
      </c>
      <c r="M54">
        <v>4.87</v>
      </c>
      <c r="N54">
        <v>6.7880000000000003</v>
      </c>
      <c r="O54">
        <v>1.9179999999999999</v>
      </c>
      <c r="Q54">
        <v>1.9E-2</v>
      </c>
      <c r="R54">
        <v>1</v>
      </c>
      <c r="S54">
        <v>0</v>
      </c>
      <c r="T54">
        <v>0</v>
      </c>
      <c r="V54">
        <v>0</v>
      </c>
      <c r="Y54" s="10">
        <v>44888</v>
      </c>
      <c r="Z54">
        <v>0.40489583333333329</v>
      </c>
      <c r="AB54">
        <v>1</v>
      </c>
      <c r="AD54">
        <v>5.4358223050975285</v>
      </c>
      <c r="AE54">
        <v>7.3428335619753717</v>
      </c>
      <c r="AF54">
        <v>1.9070112568778432</v>
      </c>
      <c r="AG54">
        <v>0.14165780333020003</v>
      </c>
      <c r="AK54">
        <v>0.29034710408988312</v>
      </c>
      <c r="AQ54">
        <v>0.12874082116996027</v>
      </c>
      <c r="AW54">
        <v>0.33048044292811557</v>
      </c>
      <c r="BC54">
        <v>1.2584584513068728</v>
      </c>
      <c r="BG54" s="3">
        <v>5.4279423683584298</v>
      </c>
      <c r="BH54" s="3">
        <v>7.3381099904453446</v>
      </c>
      <c r="BI54" s="3">
        <v>1.9101676220869144</v>
      </c>
      <c r="BJ54" s="3">
        <v>0.14255479979306979</v>
      </c>
    </row>
    <row r="55" spans="1:62" x14ac:dyDescent="0.35">
      <c r="A55">
        <v>50</v>
      </c>
      <c r="B55">
        <v>23</v>
      </c>
      <c r="C55" t="s">
        <v>126</v>
      </c>
      <c r="D55" t="s">
        <v>27</v>
      </c>
      <c r="G55">
        <v>0.3</v>
      </c>
      <c r="H55">
        <v>0.3</v>
      </c>
      <c r="I55">
        <v>3610</v>
      </c>
      <c r="J55">
        <v>4302</v>
      </c>
      <c r="L55">
        <v>846</v>
      </c>
      <c r="M55">
        <v>5.3079999999999998</v>
      </c>
      <c r="N55">
        <v>6.5380000000000003</v>
      </c>
      <c r="O55">
        <v>1.2310000000000001</v>
      </c>
      <c r="Q55">
        <v>0</v>
      </c>
      <c r="R55">
        <v>1</v>
      </c>
      <c r="S55">
        <v>0</v>
      </c>
      <c r="T55">
        <v>0</v>
      </c>
      <c r="V55">
        <v>0</v>
      </c>
      <c r="Y55" s="10">
        <v>44879</v>
      </c>
      <c r="Z55">
        <v>0.83253472222222225</v>
      </c>
      <c r="AB55">
        <v>1</v>
      </c>
      <c r="AD55">
        <v>6.2070229251649414</v>
      </c>
      <c r="AE55">
        <v>7.2397893704809624</v>
      </c>
      <c r="AF55">
        <v>1.032766445316021</v>
      </c>
      <c r="AG55">
        <v>0.16305081916182476</v>
      </c>
      <c r="AK55">
        <v>0.2664814000578854</v>
      </c>
      <c r="AQ55">
        <v>2.2691662781089431E-2</v>
      </c>
      <c r="AW55">
        <v>1.7784424739273961</v>
      </c>
      <c r="BC55">
        <v>1.9170161009695927</v>
      </c>
      <c r="BG55" s="3">
        <v>6.2153042400433041</v>
      </c>
      <c r="BH55" s="3">
        <v>7.2389680493716657</v>
      </c>
      <c r="BI55" s="3">
        <v>1.0236638093283617</v>
      </c>
      <c r="BJ55" s="3">
        <v>0.16150280180476756</v>
      </c>
    </row>
    <row r="56" spans="1:62" x14ac:dyDescent="0.35">
      <c r="A56">
        <v>52</v>
      </c>
      <c r="B56">
        <v>15</v>
      </c>
      <c r="C56" t="s">
        <v>217</v>
      </c>
      <c r="D56" t="s">
        <v>27</v>
      </c>
      <c r="G56">
        <v>0.5</v>
      </c>
      <c r="H56">
        <v>0.5</v>
      </c>
      <c r="I56">
        <v>9032</v>
      </c>
      <c r="J56">
        <v>10818</v>
      </c>
      <c r="L56">
        <v>21001</v>
      </c>
      <c r="M56">
        <v>7.3440000000000003</v>
      </c>
      <c r="N56">
        <v>9.4429999999999996</v>
      </c>
      <c r="O56">
        <v>2.0990000000000002</v>
      </c>
      <c r="Q56">
        <v>2.08</v>
      </c>
      <c r="R56">
        <v>1</v>
      </c>
      <c r="S56">
        <v>0</v>
      </c>
      <c r="T56">
        <v>0</v>
      </c>
      <c r="V56">
        <v>0</v>
      </c>
      <c r="Y56" s="10">
        <v>44888</v>
      </c>
      <c r="Z56">
        <v>0.14515046296296297</v>
      </c>
      <c r="AB56">
        <v>1</v>
      </c>
      <c r="AD56">
        <v>8.4255630090494531</v>
      </c>
      <c r="AE56">
        <v>10.303568196996414</v>
      </c>
      <c r="AF56">
        <v>1.878005187946961</v>
      </c>
      <c r="AG56">
        <v>2.1059803907412942</v>
      </c>
      <c r="AK56">
        <v>0</v>
      </c>
      <c r="AQ56">
        <v>0.44826459172101762</v>
      </c>
      <c r="AW56">
        <v>2.4348938395910373</v>
      </c>
      <c r="BC56">
        <v>3.3133237990050961E-2</v>
      </c>
      <c r="BG56" s="3">
        <v>8.4255630090494531</v>
      </c>
      <c r="BH56" s="3">
        <v>10.326713697493549</v>
      </c>
      <c r="BI56" s="3">
        <v>1.901150688444095</v>
      </c>
      <c r="BJ56" s="3">
        <v>2.1056315587835117</v>
      </c>
    </row>
    <row r="57" spans="1:62" x14ac:dyDescent="0.35">
      <c r="A57">
        <v>57</v>
      </c>
      <c r="B57">
        <v>17</v>
      </c>
      <c r="C57" t="s">
        <v>96</v>
      </c>
      <c r="D57" t="s">
        <v>27</v>
      </c>
      <c r="G57">
        <v>0.5</v>
      </c>
      <c r="H57">
        <v>0.5</v>
      </c>
      <c r="I57">
        <v>4563</v>
      </c>
      <c r="J57">
        <v>7458</v>
      </c>
      <c r="L57">
        <v>3277</v>
      </c>
      <c r="M57">
        <v>3.9159999999999999</v>
      </c>
      <c r="N57">
        <v>6.5970000000000004</v>
      </c>
      <c r="O57">
        <v>2.681</v>
      </c>
      <c r="Q57">
        <v>0.22700000000000001</v>
      </c>
      <c r="R57">
        <v>1</v>
      </c>
      <c r="S57">
        <v>0</v>
      </c>
      <c r="T57">
        <v>0</v>
      </c>
      <c r="V57">
        <v>0</v>
      </c>
      <c r="Y57" s="10">
        <v>44874</v>
      </c>
      <c r="Z57">
        <v>0.10589120370370371</v>
      </c>
      <c r="AB57">
        <v>1</v>
      </c>
      <c r="AD57">
        <v>4.5821621468889466</v>
      </c>
      <c r="AE57">
        <v>7.3918145868223801</v>
      </c>
      <c r="AF57">
        <v>2.8096524399334335</v>
      </c>
      <c r="AG57">
        <v>0.34544669238670012</v>
      </c>
      <c r="AK57">
        <v>0.25579485076721337</v>
      </c>
      <c r="AQ57">
        <v>0.40552919320926617</v>
      </c>
      <c r="AW57">
        <v>1.4747387943172174</v>
      </c>
      <c r="BC57">
        <v>0.73415246062800987</v>
      </c>
      <c r="BG57" s="3">
        <v>4.576309165288948</v>
      </c>
      <c r="BH57" s="3">
        <v>7.4068330219204555</v>
      </c>
      <c r="BI57" s="3">
        <v>2.8305238566315079</v>
      </c>
      <c r="BJ57" s="3">
        <v>0.34671941695221498</v>
      </c>
    </row>
    <row r="58" spans="1:62" x14ac:dyDescent="0.35">
      <c r="A58">
        <v>39</v>
      </c>
      <c r="B58">
        <v>11</v>
      </c>
      <c r="C58" t="s">
        <v>90</v>
      </c>
      <c r="D58" t="s">
        <v>27</v>
      </c>
      <c r="G58">
        <v>0.5</v>
      </c>
      <c r="H58">
        <v>0.5</v>
      </c>
      <c r="I58">
        <v>2381</v>
      </c>
      <c r="J58">
        <v>7732</v>
      </c>
      <c r="L58">
        <v>3110</v>
      </c>
      <c r="M58">
        <v>2.2410000000000001</v>
      </c>
      <c r="N58">
        <v>6.8289999999999997</v>
      </c>
      <c r="O58">
        <v>4.5880000000000001</v>
      </c>
      <c r="Q58">
        <v>0.20899999999999999</v>
      </c>
      <c r="R58">
        <v>1</v>
      </c>
      <c r="S58">
        <v>0</v>
      </c>
      <c r="T58">
        <v>0</v>
      </c>
      <c r="V58">
        <v>0</v>
      </c>
      <c r="Y58" s="10">
        <v>44873</v>
      </c>
      <c r="Z58">
        <v>0.94104166666666667</v>
      </c>
      <c r="AB58">
        <v>3</v>
      </c>
      <c r="AC58" t="s">
        <v>112</v>
      </c>
      <c r="AD58">
        <v>2.4536278383559114</v>
      </c>
      <c r="AE58">
        <v>7.6573017621045008</v>
      </c>
      <c r="AF58">
        <v>5.2036739237485889</v>
      </c>
      <c r="AG58">
        <v>0.32844309219142126</v>
      </c>
      <c r="AK58">
        <v>59.059870955029844</v>
      </c>
      <c r="AQ58">
        <v>0.63469234544647712</v>
      </c>
      <c r="AW58">
        <v>50.702330015247362</v>
      </c>
      <c r="BC58">
        <v>1.5686094882393433</v>
      </c>
      <c r="BG58" s="3">
        <v>3.4818016060891015</v>
      </c>
      <c r="BH58" s="3">
        <v>7.6330784796882494</v>
      </c>
      <c r="BI58" s="3">
        <v>4.1512768735991479</v>
      </c>
      <c r="BJ58" s="3">
        <v>0.33103945030507165</v>
      </c>
    </row>
    <row r="59" spans="1:62" x14ac:dyDescent="0.35">
      <c r="A59">
        <v>83</v>
      </c>
      <c r="B59">
        <v>23</v>
      </c>
      <c r="C59" t="s">
        <v>90</v>
      </c>
      <c r="D59" t="s">
        <v>27</v>
      </c>
      <c r="G59">
        <v>0.5</v>
      </c>
      <c r="H59">
        <v>0.5</v>
      </c>
      <c r="I59">
        <v>4966</v>
      </c>
      <c r="J59">
        <v>7916</v>
      </c>
      <c r="L59">
        <v>3744</v>
      </c>
      <c r="M59">
        <v>4.2249999999999996</v>
      </c>
      <c r="N59">
        <v>6.9850000000000003</v>
      </c>
      <c r="O59">
        <v>2.76</v>
      </c>
      <c r="Q59">
        <v>0.27600000000000002</v>
      </c>
      <c r="R59">
        <v>1</v>
      </c>
      <c r="S59">
        <v>0</v>
      </c>
      <c r="T59">
        <v>0</v>
      </c>
      <c r="V59">
        <v>0</v>
      </c>
      <c r="Y59" s="10">
        <v>44887</v>
      </c>
      <c r="Z59">
        <v>0.2361226851851852</v>
      </c>
      <c r="AB59">
        <v>1</v>
      </c>
      <c r="AD59">
        <v>4.7620832284847694</v>
      </c>
      <c r="AE59">
        <v>7.6788116071266641</v>
      </c>
      <c r="AF59">
        <v>2.9167283786418947</v>
      </c>
      <c r="AG59">
        <v>0.38579690562528957</v>
      </c>
      <c r="AK59">
        <v>0.95018381152635734</v>
      </c>
      <c r="AQ59">
        <v>0.18718619456232596</v>
      </c>
      <c r="AW59">
        <v>1.0461687373893249</v>
      </c>
      <c r="BC59">
        <v>0.85360622727961255</v>
      </c>
      <c r="BG59" s="3">
        <v>4.7395659343623056</v>
      </c>
      <c r="BH59" s="3">
        <v>7.6716314896035467</v>
      </c>
      <c r="BI59" s="3">
        <v>2.932065555241242</v>
      </c>
      <c r="BJ59" s="3">
        <v>0.38415731026380873</v>
      </c>
    </row>
    <row r="60" spans="1:62" x14ac:dyDescent="0.35">
      <c r="A60">
        <v>58</v>
      </c>
      <c r="B60">
        <v>17</v>
      </c>
      <c r="C60" t="s">
        <v>215</v>
      </c>
      <c r="D60" t="s">
        <v>27</v>
      </c>
      <c r="G60">
        <v>0.5</v>
      </c>
      <c r="H60">
        <v>0.5</v>
      </c>
      <c r="I60">
        <v>4952</v>
      </c>
      <c r="J60">
        <v>7865</v>
      </c>
      <c r="L60">
        <v>3742</v>
      </c>
      <c r="M60">
        <v>4.2140000000000004</v>
      </c>
      <c r="N60">
        <v>6.9420000000000002</v>
      </c>
      <c r="O60">
        <v>2.7280000000000002</v>
      </c>
      <c r="Q60">
        <v>0.27500000000000002</v>
      </c>
      <c r="R60">
        <v>1</v>
      </c>
      <c r="S60">
        <v>0</v>
      </c>
      <c r="T60">
        <v>0</v>
      </c>
      <c r="V60">
        <v>0</v>
      </c>
      <c r="Y60" s="10">
        <v>44887</v>
      </c>
      <c r="Z60">
        <v>7.1412037037037043E-3</v>
      </c>
      <c r="AB60">
        <v>1</v>
      </c>
      <c r="AD60">
        <v>4.748668670284153</v>
      </c>
      <c r="AE60">
        <v>7.6299868079694662</v>
      </c>
      <c r="AF60">
        <v>2.8813181376853132</v>
      </c>
      <c r="AG60">
        <v>0.38559195620510445</v>
      </c>
      <c r="AK60">
        <v>0.18143656535164432</v>
      </c>
      <c r="AQ60">
        <v>0.46317093332778109</v>
      </c>
      <c r="AW60">
        <v>0.92576462703479701</v>
      </c>
      <c r="BC60">
        <v>0.93450429402356372</v>
      </c>
      <c r="BG60" s="3">
        <v>4.7529804925629229</v>
      </c>
      <c r="BH60" s="3">
        <v>7.6476977645264892</v>
      </c>
      <c r="BI60" s="3">
        <v>2.8947172719635659</v>
      </c>
      <c r="BJ60" s="3">
        <v>0.3837986487784848</v>
      </c>
    </row>
    <row r="61" spans="1:62" x14ac:dyDescent="0.35">
      <c r="A61">
        <v>95</v>
      </c>
      <c r="B61">
        <v>27</v>
      </c>
      <c r="C61" t="s">
        <v>185</v>
      </c>
      <c r="D61" t="s">
        <v>27</v>
      </c>
      <c r="G61">
        <v>0.5</v>
      </c>
      <c r="H61">
        <v>0.5</v>
      </c>
      <c r="I61">
        <v>5114</v>
      </c>
      <c r="J61">
        <v>8010</v>
      </c>
      <c r="L61">
        <v>3226</v>
      </c>
      <c r="M61">
        <v>4.3380000000000001</v>
      </c>
      <c r="N61">
        <v>7.0640000000000001</v>
      </c>
      <c r="O61">
        <v>2.726</v>
      </c>
      <c r="Q61">
        <v>0.221</v>
      </c>
      <c r="R61">
        <v>1</v>
      </c>
      <c r="S61">
        <v>0</v>
      </c>
      <c r="T61">
        <v>0</v>
      </c>
      <c r="V61">
        <v>0</v>
      </c>
      <c r="Y61" s="10">
        <v>44883</v>
      </c>
      <c r="Z61">
        <v>0.50439814814814821</v>
      </c>
      <c r="AB61">
        <v>1</v>
      </c>
      <c r="AD61">
        <v>4.5171678734169971</v>
      </c>
      <c r="AE61">
        <v>7.667774043211975</v>
      </c>
      <c r="AF61">
        <v>3.1506061697949779</v>
      </c>
      <c r="AG61">
        <v>0.31432911797413998</v>
      </c>
      <c r="AK61">
        <v>0.20717374792114854</v>
      </c>
      <c r="AQ61">
        <v>0.13418138110423936</v>
      </c>
      <c r="AW61">
        <v>0.62157190046160526</v>
      </c>
      <c r="BC61">
        <v>0.27902777222011221</v>
      </c>
      <c r="BG61" s="3">
        <v>4.5124935224394287</v>
      </c>
      <c r="BH61" s="3">
        <v>7.6729218594730195</v>
      </c>
      <c r="BI61" s="3">
        <v>3.1604283370335913</v>
      </c>
      <c r="BJ61" s="3">
        <v>0.31389119616820838</v>
      </c>
    </row>
    <row r="62" spans="1:62" x14ac:dyDescent="0.35">
      <c r="A62">
        <v>48</v>
      </c>
      <c r="B62">
        <v>14</v>
      </c>
      <c r="C62" t="s">
        <v>93</v>
      </c>
      <c r="D62" t="s">
        <v>27</v>
      </c>
      <c r="G62">
        <v>0.5</v>
      </c>
      <c r="H62">
        <v>0.5</v>
      </c>
      <c r="I62">
        <v>5475</v>
      </c>
      <c r="J62">
        <v>9014</v>
      </c>
      <c r="L62">
        <v>12199</v>
      </c>
      <c r="M62">
        <v>4.6159999999999997</v>
      </c>
      <c r="N62">
        <v>7.915</v>
      </c>
      <c r="O62">
        <v>3.2989999999999999</v>
      </c>
      <c r="Q62">
        <v>1.1599999999999999</v>
      </c>
      <c r="R62">
        <v>1</v>
      </c>
      <c r="S62">
        <v>0</v>
      </c>
      <c r="T62">
        <v>0</v>
      </c>
      <c r="V62">
        <v>0</v>
      </c>
      <c r="Y62" s="10">
        <v>44874</v>
      </c>
      <c r="Z62">
        <v>2.3020833333333334E-2</v>
      </c>
      <c r="AB62">
        <v>3</v>
      </c>
      <c r="AC62" t="s">
        <v>112</v>
      </c>
      <c r="AD62">
        <v>5.4718153500888231</v>
      </c>
      <c r="AE62">
        <v>8.8994716844098996</v>
      </c>
      <c r="AF62">
        <v>3.4276563343210764</v>
      </c>
      <c r="AG62">
        <v>1.2538665782686036</v>
      </c>
      <c r="AK62">
        <v>21.638347540304999</v>
      </c>
      <c r="AQ62">
        <v>0.1957834228351629</v>
      </c>
      <c r="AW62">
        <v>47.256499085069571</v>
      </c>
      <c r="BC62">
        <v>1.9778437709646766</v>
      </c>
      <c r="BG62" s="3">
        <v>6.1356410132220631</v>
      </c>
      <c r="BH62" s="3">
        <v>8.9081920660797493</v>
      </c>
      <c r="BI62" s="3">
        <v>2.7725510528576867</v>
      </c>
      <c r="BJ62" s="3">
        <v>1.26639018799327</v>
      </c>
    </row>
    <row r="63" spans="1:62" x14ac:dyDescent="0.35">
      <c r="A63">
        <v>80</v>
      </c>
      <c r="B63">
        <v>22</v>
      </c>
      <c r="C63" t="s">
        <v>93</v>
      </c>
      <c r="D63" t="s">
        <v>27</v>
      </c>
      <c r="G63">
        <v>0.5</v>
      </c>
      <c r="H63">
        <v>0.5</v>
      </c>
      <c r="I63">
        <v>7142</v>
      </c>
      <c r="J63">
        <v>9108</v>
      </c>
      <c r="L63">
        <v>12811</v>
      </c>
      <c r="M63">
        <v>5.8940000000000001</v>
      </c>
      <c r="N63">
        <v>7.9950000000000001</v>
      </c>
      <c r="O63">
        <v>2.101</v>
      </c>
      <c r="Q63">
        <v>1.224</v>
      </c>
      <c r="R63">
        <v>1</v>
      </c>
      <c r="S63">
        <v>0</v>
      </c>
      <c r="T63">
        <v>0</v>
      </c>
      <c r="V63">
        <v>0</v>
      </c>
      <c r="Y63" s="10">
        <v>44887</v>
      </c>
      <c r="Z63">
        <v>0.20819444444444443</v>
      </c>
      <c r="AB63">
        <v>1</v>
      </c>
      <c r="AD63">
        <v>6.8470888459521078</v>
      </c>
      <c r="AE63">
        <v>8.8199716188007624</v>
      </c>
      <c r="AF63">
        <v>1.9728827728486547</v>
      </c>
      <c r="AG63">
        <v>1.3149351020344648</v>
      </c>
      <c r="AK63">
        <v>0.26553330119633023</v>
      </c>
      <c r="AQ63">
        <v>0.22768148261021395</v>
      </c>
      <c r="AW63">
        <v>9.6201552473853258E-2</v>
      </c>
      <c r="BC63">
        <v>2.4782954535399044</v>
      </c>
      <c r="BG63" s="3">
        <v>6.8561915818739552</v>
      </c>
      <c r="BH63" s="3">
        <v>8.8300237833331252</v>
      </c>
      <c r="BI63" s="3">
        <v>1.9738322014591709</v>
      </c>
      <c r="BJ63" s="3">
        <v>1.3314335303593658</v>
      </c>
    </row>
    <row r="64" spans="1:62" x14ac:dyDescent="0.35">
      <c r="A64">
        <v>43</v>
      </c>
      <c r="B64">
        <v>12</v>
      </c>
      <c r="C64" t="s">
        <v>117</v>
      </c>
      <c r="D64" t="s">
        <v>27</v>
      </c>
      <c r="G64">
        <v>0.5</v>
      </c>
      <c r="H64">
        <v>0.5</v>
      </c>
      <c r="I64">
        <v>6736</v>
      </c>
      <c r="J64">
        <v>8547</v>
      </c>
      <c r="L64">
        <v>15668</v>
      </c>
      <c r="M64">
        <v>5.5830000000000002</v>
      </c>
      <c r="N64">
        <v>7.52</v>
      </c>
      <c r="O64">
        <v>1.9370000000000001</v>
      </c>
      <c r="Q64">
        <v>1.5229999999999999</v>
      </c>
      <c r="R64">
        <v>1</v>
      </c>
      <c r="S64">
        <v>0</v>
      </c>
      <c r="T64">
        <v>0</v>
      </c>
      <c r="V64">
        <v>0</v>
      </c>
      <c r="Y64" s="10">
        <v>44875</v>
      </c>
      <c r="Z64">
        <v>3.0243055555555554E-2</v>
      </c>
      <c r="AB64">
        <v>3</v>
      </c>
      <c r="AC64" t="s">
        <v>112</v>
      </c>
      <c r="AD64">
        <v>6.8307005922703627</v>
      </c>
      <c r="AE64">
        <v>8.5276833530508362</v>
      </c>
      <c r="AF64">
        <v>1.6969827607804735</v>
      </c>
      <c r="AG64">
        <v>1.627478042583888</v>
      </c>
      <c r="AK64">
        <v>10.634184287409234</v>
      </c>
      <c r="AQ64">
        <v>3.4666431317748977E-2</v>
      </c>
      <c r="AW64">
        <v>58.121630737086782</v>
      </c>
      <c r="BC64">
        <v>0.35447616438652962</v>
      </c>
      <c r="BG64" s="3">
        <v>7.2142910974361207</v>
      </c>
      <c r="BH64" s="3">
        <v>8.5291617310475729</v>
      </c>
      <c r="BI64" s="3">
        <v>1.3148706336114526</v>
      </c>
      <c r="BJ64" s="3">
        <v>1.6303676749837281</v>
      </c>
    </row>
    <row r="65" spans="1:62" x14ac:dyDescent="0.35">
      <c r="A65">
        <v>104</v>
      </c>
      <c r="B65">
        <v>30</v>
      </c>
      <c r="C65" t="s">
        <v>117</v>
      </c>
      <c r="D65" t="s">
        <v>27</v>
      </c>
      <c r="G65">
        <v>0.5</v>
      </c>
      <c r="H65">
        <v>0.5</v>
      </c>
      <c r="I65">
        <v>8325</v>
      </c>
      <c r="J65">
        <v>10015</v>
      </c>
      <c r="L65">
        <v>16411</v>
      </c>
      <c r="M65">
        <v>6.8019999999999996</v>
      </c>
      <c r="N65">
        <v>8.7629999999999999</v>
      </c>
      <c r="O65">
        <v>1.9610000000000001</v>
      </c>
      <c r="Q65">
        <v>1.6</v>
      </c>
      <c r="R65">
        <v>1</v>
      </c>
      <c r="S65">
        <v>0</v>
      </c>
      <c r="T65">
        <v>0</v>
      </c>
      <c r="V65">
        <v>0</v>
      </c>
      <c r="Y65" s="10">
        <v>44887</v>
      </c>
      <c r="Z65">
        <v>0.4365856481481481</v>
      </c>
      <c r="AB65">
        <v>1</v>
      </c>
      <c r="AD65">
        <v>7.980619013904251</v>
      </c>
      <c r="AE65">
        <v>9.6882871645964048</v>
      </c>
      <c r="AF65">
        <v>1.7076681506921538</v>
      </c>
      <c r="AG65">
        <v>1.6838440583676546</v>
      </c>
      <c r="AK65">
        <v>1.2565073548444918</v>
      </c>
      <c r="AQ65">
        <v>0.62447888984653155</v>
      </c>
      <c r="AW65">
        <v>2.2773791658016194</v>
      </c>
      <c r="BC65">
        <v>2.1715992641863351</v>
      </c>
      <c r="BG65" s="3">
        <v>7.9307935120162441</v>
      </c>
      <c r="BH65" s="3">
        <v>9.6581306709993129</v>
      </c>
      <c r="BI65" s="3">
        <v>1.7273371589830688</v>
      </c>
      <c r="BJ65" s="3">
        <v>1.665757272036319</v>
      </c>
    </row>
    <row r="66" spans="1:62" x14ac:dyDescent="0.35">
      <c r="A66">
        <v>19</v>
      </c>
      <c r="B66">
        <v>12</v>
      </c>
      <c r="C66" t="s">
        <v>117</v>
      </c>
      <c r="D66" t="s">
        <v>27</v>
      </c>
      <c r="G66">
        <v>0.3</v>
      </c>
      <c r="H66">
        <v>0.3</v>
      </c>
      <c r="I66">
        <v>4638</v>
      </c>
      <c r="J66">
        <v>5303</v>
      </c>
      <c r="L66">
        <v>8845</v>
      </c>
      <c r="M66">
        <v>6.6210000000000004</v>
      </c>
      <c r="N66">
        <v>7.952</v>
      </c>
      <c r="O66">
        <v>1.331</v>
      </c>
      <c r="Q66">
        <v>1.3480000000000001</v>
      </c>
      <c r="R66">
        <v>1</v>
      </c>
      <c r="S66">
        <v>0</v>
      </c>
      <c r="T66">
        <v>0</v>
      </c>
      <c r="V66">
        <v>0</v>
      </c>
      <c r="Y66" s="10">
        <v>44879</v>
      </c>
      <c r="Z66">
        <v>0.56269675925925922</v>
      </c>
      <c r="AB66">
        <v>1</v>
      </c>
      <c r="AD66">
        <v>7.909661264156302</v>
      </c>
      <c r="AE66">
        <v>8.8840742312948695</v>
      </c>
      <c r="AF66">
        <v>0.97441296713856751</v>
      </c>
      <c r="AG66">
        <v>1.5388942457285566</v>
      </c>
      <c r="AK66">
        <v>1.7024431909489031</v>
      </c>
      <c r="AQ66">
        <v>0.92023327691114853</v>
      </c>
      <c r="AW66">
        <v>5.6651567843883051</v>
      </c>
      <c r="BC66">
        <v>5.5869297355788633E-2</v>
      </c>
      <c r="BG66" s="3">
        <v>7.9775680461588756</v>
      </c>
      <c r="BH66" s="3">
        <v>8.9251402867597527</v>
      </c>
      <c r="BI66" s="3">
        <v>0.94757224060087708</v>
      </c>
      <c r="BJ66" s="3">
        <v>1.5393242505499614</v>
      </c>
    </row>
    <row r="67" spans="1:62" x14ac:dyDescent="0.35">
      <c r="A67">
        <v>92</v>
      </c>
      <c r="B67">
        <v>26</v>
      </c>
      <c r="C67" t="s">
        <v>129</v>
      </c>
      <c r="D67" t="s">
        <v>27</v>
      </c>
      <c r="G67">
        <v>0.5</v>
      </c>
      <c r="H67">
        <v>0.5</v>
      </c>
      <c r="I67">
        <v>1606</v>
      </c>
      <c r="J67">
        <v>7551</v>
      </c>
      <c r="L67">
        <v>12468</v>
      </c>
      <c r="M67">
        <v>1.647</v>
      </c>
      <c r="N67">
        <v>6.6760000000000002</v>
      </c>
      <c r="O67">
        <v>5.0289999999999999</v>
      </c>
      <c r="Q67">
        <v>1.1879999999999999</v>
      </c>
      <c r="R67">
        <v>1</v>
      </c>
      <c r="S67">
        <v>0</v>
      </c>
      <c r="T67">
        <v>0</v>
      </c>
      <c r="V67">
        <v>0</v>
      </c>
      <c r="Y67" s="10">
        <v>44875</v>
      </c>
      <c r="Z67">
        <v>0.46825231481481483</v>
      </c>
      <c r="AB67">
        <v>3</v>
      </c>
      <c r="AC67" t="s">
        <v>112</v>
      </c>
      <c r="AD67">
        <v>1.7327231531503138</v>
      </c>
      <c r="AE67">
        <v>7.5460403632182791</v>
      </c>
      <c r="AF67">
        <v>5.8133172100679653</v>
      </c>
      <c r="AG67">
        <v>1.2972343397450175</v>
      </c>
      <c r="AK67">
        <v>87.039415639156744</v>
      </c>
      <c r="AQ67">
        <v>0.48209066380200827</v>
      </c>
      <c r="AW67">
        <v>58.57438987953968</v>
      </c>
      <c r="BC67">
        <v>3.4803837981686567</v>
      </c>
      <c r="BG67" s="3">
        <v>3.0678367378399405</v>
      </c>
      <c r="BH67" s="3">
        <v>7.5642736918446865</v>
      </c>
      <c r="BI67" s="3">
        <v>4.4964369540047464</v>
      </c>
      <c r="BJ67" s="3">
        <v>1.2750460909605308</v>
      </c>
    </row>
    <row r="68" spans="1:62" x14ac:dyDescent="0.35">
      <c r="A68">
        <v>59</v>
      </c>
      <c r="B68">
        <v>26</v>
      </c>
      <c r="C68" t="s">
        <v>129</v>
      </c>
      <c r="D68" t="s">
        <v>27</v>
      </c>
      <c r="G68">
        <v>0.3</v>
      </c>
      <c r="H68">
        <v>0.3</v>
      </c>
      <c r="I68">
        <v>5332</v>
      </c>
      <c r="J68">
        <v>6104</v>
      </c>
      <c r="L68">
        <v>11216</v>
      </c>
      <c r="M68">
        <v>7.5090000000000003</v>
      </c>
      <c r="N68">
        <v>9.0830000000000002</v>
      </c>
      <c r="O68">
        <v>1.575</v>
      </c>
      <c r="Q68">
        <v>1.762</v>
      </c>
      <c r="R68">
        <v>1</v>
      </c>
      <c r="S68">
        <v>0</v>
      </c>
      <c r="T68">
        <v>0</v>
      </c>
      <c r="V68">
        <v>0</v>
      </c>
      <c r="Y68" s="10">
        <v>44879</v>
      </c>
      <c r="Z68">
        <v>0.9143634259259259</v>
      </c>
      <c r="AB68">
        <v>1</v>
      </c>
      <c r="AD68">
        <v>9.0591077692730391</v>
      </c>
      <c r="AE68">
        <v>10.199830648389716</v>
      </c>
      <c r="AF68">
        <v>1.1407228791166766</v>
      </c>
      <c r="AG68">
        <v>1.9467108183488495</v>
      </c>
      <c r="AK68">
        <v>0.12806188833305782</v>
      </c>
      <c r="AQ68">
        <v>0.38576495773265657</v>
      </c>
      <c r="AW68">
        <v>4.3745391722618558</v>
      </c>
      <c r="BC68">
        <v>0.22945983148320903</v>
      </c>
      <c r="BG68" s="3">
        <v>9.0533108488581853</v>
      </c>
      <c r="BH68" s="3">
        <v>10.219542355012859</v>
      </c>
      <c r="BI68" s="3">
        <v>1.1662315061546744</v>
      </c>
      <c r="BJ68" s="3">
        <v>1.948946843420154</v>
      </c>
    </row>
    <row r="69" spans="1:62" x14ac:dyDescent="0.35">
      <c r="A69">
        <v>52</v>
      </c>
      <c r="B69">
        <v>15</v>
      </c>
      <c r="C69" t="s">
        <v>213</v>
      </c>
      <c r="D69" t="s">
        <v>27</v>
      </c>
      <c r="G69">
        <v>0.5</v>
      </c>
      <c r="H69">
        <v>0.5</v>
      </c>
      <c r="I69">
        <v>6980</v>
      </c>
      <c r="J69">
        <v>9030</v>
      </c>
      <c r="L69">
        <v>11476</v>
      </c>
      <c r="M69">
        <v>5.77</v>
      </c>
      <c r="N69">
        <v>7.9279999999999999</v>
      </c>
      <c r="O69">
        <v>2.1589999999999998</v>
      </c>
      <c r="Q69">
        <v>1.0840000000000001</v>
      </c>
      <c r="R69">
        <v>1</v>
      </c>
      <c r="S69">
        <v>0</v>
      </c>
      <c r="T69">
        <v>0</v>
      </c>
      <c r="V69">
        <v>0</v>
      </c>
      <c r="Y69" s="10">
        <v>44886</v>
      </c>
      <c r="Z69">
        <v>0.95096064814814818</v>
      </c>
      <c r="AB69">
        <v>1</v>
      </c>
      <c r="AD69">
        <v>6.691863243916397</v>
      </c>
      <c r="AE69">
        <v>8.7452983965603419</v>
      </c>
      <c r="AF69">
        <v>2.0534351526439449</v>
      </c>
      <c r="AG69">
        <v>1.178131364060907</v>
      </c>
      <c r="AK69">
        <v>0.57438984973678842</v>
      </c>
      <c r="AQ69">
        <v>1.3112353119249376</v>
      </c>
      <c r="AW69">
        <v>3.750538386483115</v>
      </c>
      <c r="BC69">
        <v>1.3926233355559872</v>
      </c>
      <c r="BG69" s="3">
        <v>6.6726995893440861</v>
      </c>
      <c r="BH69" s="3">
        <v>8.6883361308769462</v>
      </c>
      <c r="BI69" s="3">
        <v>2.0156365415328596</v>
      </c>
      <c r="BJ69" s="3">
        <v>1.1699846246085492</v>
      </c>
    </row>
    <row r="70" spans="1:62" x14ac:dyDescent="0.35">
      <c r="A70">
        <v>95</v>
      </c>
      <c r="B70">
        <v>27</v>
      </c>
      <c r="C70" t="s">
        <v>130</v>
      </c>
      <c r="D70" t="s">
        <v>27</v>
      </c>
      <c r="G70">
        <v>0.5</v>
      </c>
      <c r="H70">
        <v>0.5</v>
      </c>
      <c r="I70">
        <v>4285</v>
      </c>
      <c r="J70">
        <v>6802</v>
      </c>
      <c r="L70">
        <v>2831</v>
      </c>
      <c r="M70">
        <v>3.702</v>
      </c>
      <c r="N70">
        <v>6.0410000000000004</v>
      </c>
      <c r="O70">
        <v>2.339</v>
      </c>
      <c r="Q70">
        <v>0.18</v>
      </c>
      <c r="R70">
        <v>1</v>
      </c>
      <c r="S70">
        <v>0</v>
      </c>
      <c r="T70">
        <v>0</v>
      </c>
      <c r="V70">
        <v>0</v>
      </c>
      <c r="Y70" s="10">
        <v>44875</v>
      </c>
      <c r="Z70">
        <v>0.49613425925925925</v>
      </c>
      <c r="AB70">
        <v>1</v>
      </c>
      <c r="AD70">
        <v>4.3950002602463387</v>
      </c>
      <c r="AE70">
        <v>6.8078369501815459</v>
      </c>
      <c r="AF70">
        <v>2.4128366899352072</v>
      </c>
      <c r="AG70">
        <v>0.30268478841433172</v>
      </c>
      <c r="AK70">
        <v>4.3789739934179543</v>
      </c>
      <c r="AQ70">
        <v>0.89357713846166542</v>
      </c>
      <c r="AW70">
        <v>5.7849594420303836</v>
      </c>
      <c r="BC70">
        <v>1.354573382712843</v>
      </c>
      <c r="BG70" s="3">
        <v>4.4933822810012867</v>
      </c>
      <c r="BH70" s="3">
        <v>6.8383900954474184</v>
      </c>
      <c r="BI70" s="3">
        <v>2.3450078144461313</v>
      </c>
      <c r="BJ70" s="3">
        <v>0.30474881155707467</v>
      </c>
    </row>
    <row r="71" spans="1:62" x14ac:dyDescent="0.35">
      <c r="A71">
        <v>62</v>
      </c>
      <c r="B71">
        <v>27</v>
      </c>
      <c r="C71" t="s">
        <v>130</v>
      </c>
      <c r="D71" t="s">
        <v>27</v>
      </c>
      <c r="G71">
        <v>0.3</v>
      </c>
      <c r="H71">
        <v>0.3</v>
      </c>
      <c r="I71">
        <v>3085</v>
      </c>
      <c r="J71">
        <v>4503</v>
      </c>
      <c r="L71">
        <v>2275</v>
      </c>
      <c r="M71">
        <v>4.6369999999999996</v>
      </c>
      <c r="N71">
        <v>6.8230000000000004</v>
      </c>
      <c r="O71">
        <v>2.1859999999999999</v>
      </c>
      <c r="Q71">
        <v>0.20300000000000001</v>
      </c>
      <c r="R71">
        <v>1</v>
      </c>
      <c r="S71">
        <v>0</v>
      </c>
      <c r="T71">
        <v>0</v>
      </c>
      <c r="V71">
        <v>0</v>
      </c>
      <c r="Y71" s="10">
        <v>44879</v>
      </c>
      <c r="Z71">
        <v>0.94115740740740739</v>
      </c>
      <c r="AB71">
        <v>1</v>
      </c>
      <c r="AD71">
        <v>5.3374848629368623</v>
      </c>
      <c r="AE71">
        <v>7.5699604564186203</v>
      </c>
      <c r="AF71">
        <v>2.2324755934817579</v>
      </c>
      <c r="AG71">
        <v>0.40884157507679664</v>
      </c>
      <c r="AK71">
        <v>0.30982705202221217</v>
      </c>
      <c r="AQ71">
        <v>0.23897951898556541</v>
      </c>
      <c r="AW71">
        <v>1.5633948846144041</v>
      </c>
      <c r="BC71">
        <v>2.0816339829408324</v>
      </c>
      <c r="BG71" s="3">
        <v>5.345766177815225</v>
      </c>
      <c r="BH71" s="3">
        <v>7.5609259242163471</v>
      </c>
      <c r="BI71" s="3">
        <v>2.2151597464011217</v>
      </c>
      <c r="BJ71" s="3">
        <v>0.41314162329084447</v>
      </c>
    </row>
    <row r="72" spans="1:62" x14ac:dyDescent="0.35">
      <c r="A72">
        <v>89</v>
      </c>
      <c r="B72">
        <v>25</v>
      </c>
      <c r="C72" t="s">
        <v>162</v>
      </c>
      <c r="D72" t="s">
        <v>27</v>
      </c>
      <c r="G72">
        <v>0.5</v>
      </c>
      <c r="H72">
        <v>0.5</v>
      </c>
      <c r="I72">
        <v>4805</v>
      </c>
      <c r="J72">
        <v>7797</v>
      </c>
      <c r="L72">
        <v>3256</v>
      </c>
      <c r="M72">
        <v>4.101</v>
      </c>
      <c r="N72">
        <v>6.8840000000000003</v>
      </c>
      <c r="O72">
        <v>2.7829999999999999</v>
      </c>
      <c r="Q72">
        <v>0.224</v>
      </c>
      <c r="R72">
        <v>1</v>
      </c>
      <c r="S72">
        <v>0</v>
      </c>
      <c r="T72">
        <v>0</v>
      </c>
      <c r="V72">
        <v>0</v>
      </c>
      <c r="Y72" s="10">
        <v>44882</v>
      </c>
      <c r="Z72">
        <v>0.35059027777777779</v>
      </c>
      <c r="AB72">
        <v>1</v>
      </c>
      <c r="AD72">
        <v>4.1986066784145706</v>
      </c>
      <c r="AE72">
        <v>7.4344683987758966</v>
      </c>
      <c r="AF72">
        <v>3.235861720361326</v>
      </c>
      <c r="AG72">
        <v>0.31207076818057478</v>
      </c>
      <c r="AK72">
        <v>7.527130755304607</v>
      </c>
      <c r="AQ72">
        <v>0.1135747791853689</v>
      </c>
      <c r="AW72">
        <v>10.980890936952068</v>
      </c>
      <c r="BC72">
        <v>2.553775046921043</v>
      </c>
      <c r="BG72" s="3">
        <v>4.3628036459276558</v>
      </c>
      <c r="BH72" s="3">
        <v>7.4302489543544805</v>
      </c>
      <c r="BI72" s="3">
        <v>3.0674453084268247</v>
      </c>
      <c r="BJ72" s="3">
        <v>0.316107100305144</v>
      </c>
    </row>
    <row r="73" spans="1:62" x14ac:dyDescent="0.35">
      <c r="A73">
        <v>86</v>
      </c>
      <c r="B73">
        <v>24</v>
      </c>
      <c r="C73" t="s">
        <v>161</v>
      </c>
      <c r="D73" t="s">
        <v>27</v>
      </c>
      <c r="G73">
        <v>0.5</v>
      </c>
      <c r="H73">
        <v>0.5</v>
      </c>
      <c r="I73">
        <v>5340</v>
      </c>
      <c r="J73">
        <v>7716</v>
      </c>
      <c r="L73">
        <v>3527</v>
      </c>
      <c r="M73">
        <v>4.5119999999999996</v>
      </c>
      <c r="N73">
        <v>6.8159999999999998</v>
      </c>
      <c r="O73">
        <v>2.3039999999999998</v>
      </c>
      <c r="Q73">
        <v>0.253</v>
      </c>
      <c r="R73">
        <v>1</v>
      </c>
      <c r="S73">
        <v>0</v>
      </c>
      <c r="T73">
        <v>0</v>
      </c>
      <c r="V73">
        <v>0</v>
      </c>
      <c r="Y73" s="10">
        <v>44882</v>
      </c>
      <c r="Z73">
        <v>0.3225810185185185</v>
      </c>
      <c r="AB73">
        <v>1</v>
      </c>
      <c r="AD73">
        <v>4.6721666655816909</v>
      </c>
      <c r="AE73">
        <v>7.3585183991904186</v>
      </c>
      <c r="AF73">
        <v>2.6863517336087277</v>
      </c>
      <c r="AG73">
        <v>0.33907931153263066</v>
      </c>
      <c r="AK73">
        <v>6.6153398183494776</v>
      </c>
      <c r="AQ73">
        <v>0.16551454712319036</v>
      </c>
      <c r="AW73">
        <v>10.955981673774467</v>
      </c>
      <c r="BC73">
        <v>2.3793413268490431</v>
      </c>
      <c r="BG73" s="3">
        <v>4.5225748191681525</v>
      </c>
      <c r="BH73" s="3">
        <v>7.3646131522435745</v>
      </c>
      <c r="BI73" s="3">
        <v>2.842038333075422</v>
      </c>
      <c r="BJ73" s="3">
        <v>0.33509281066885854</v>
      </c>
    </row>
    <row r="74" spans="1:62" x14ac:dyDescent="0.35">
      <c r="A74">
        <v>60</v>
      </c>
      <c r="B74">
        <v>18</v>
      </c>
      <c r="C74" t="s">
        <v>97</v>
      </c>
      <c r="D74" t="s">
        <v>27</v>
      </c>
      <c r="G74">
        <v>0.5</v>
      </c>
      <c r="H74">
        <v>0.5</v>
      </c>
      <c r="I74">
        <v>4627</v>
      </c>
      <c r="J74">
        <v>7497</v>
      </c>
      <c r="L74">
        <v>3621</v>
      </c>
      <c r="M74">
        <v>3.964</v>
      </c>
      <c r="N74">
        <v>6.63</v>
      </c>
      <c r="O74">
        <v>2.6659999999999999</v>
      </c>
      <c r="Q74">
        <v>0.26300000000000001</v>
      </c>
      <c r="R74">
        <v>1</v>
      </c>
      <c r="S74">
        <v>0</v>
      </c>
      <c r="T74">
        <v>0</v>
      </c>
      <c r="V74">
        <v>0</v>
      </c>
      <c r="Y74" s="10">
        <v>44874</v>
      </c>
      <c r="Z74">
        <v>0.13341435185185185</v>
      </c>
      <c r="AB74">
        <v>1</v>
      </c>
      <c r="AD74">
        <v>4.644593950622272</v>
      </c>
      <c r="AE74">
        <v>7.4296029073917325</v>
      </c>
      <c r="AF74">
        <v>2.7850089567694605</v>
      </c>
      <c r="AG74">
        <v>0.38047207242966968</v>
      </c>
      <c r="AK74">
        <v>6.2988695070409648E-2</v>
      </c>
      <c r="AQ74">
        <v>7.8218367867027877E-2</v>
      </c>
      <c r="AW74">
        <v>0.10361192141091125</v>
      </c>
      <c r="BC74">
        <v>0.58701304642636387</v>
      </c>
      <c r="BG74" s="3">
        <v>4.6460571960222712</v>
      </c>
      <c r="BH74" s="3">
        <v>7.432509701281683</v>
      </c>
      <c r="BI74" s="3">
        <v>2.7864525052594113</v>
      </c>
      <c r="BJ74" s="3">
        <v>0.38159207004732276</v>
      </c>
    </row>
    <row r="75" spans="1:62" x14ac:dyDescent="0.35">
      <c r="A75">
        <v>101</v>
      </c>
      <c r="B75">
        <v>29</v>
      </c>
      <c r="C75" t="s">
        <v>167</v>
      </c>
      <c r="D75" t="s">
        <v>27</v>
      </c>
      <c r="G75">
        <v>0.5</v>
      </c>
      <c r="H75">
        <v>0.5</v>
      </c>
      <c r="I75">
        <v>6912</v>
      </c>
      <c r="J75">
        <v>8874</v>
      </c>
      <c r="L75">
        <v>10250</v>
      </c>
      <c r="M75">
        <v>5.7169999999999996</v>
      </c>
      <c r="N75">
        <v>7.7960000000000003</v>
      </c>
      <c r="O75">
        <v>2.0790000000000002</v>
      </c>
      <c r="Q75">
        <v>0.95599999999999996</v>
      </c>
      <c r="R75">
        <v>1</v>
      </c>
      <c r="S75">
        <v>0</v>
      </c>
      <c r="T75">
        <v>0</v>
      </c>
      <c r="V75">
        <v>0</v>
      </c>
      <c r="Y75" s="10">
        <v>44882</v>
      </c>
      <c r="Z75">
        <v>0.46796296296296297</v>
      </c>
      <c r="AB75">
        <v>1</v>
      </c>
      <c r="AD75">
        <v>6.0636363848839592</v>
      </c>
      <c r="AE75">
        <v>8.4443220969679924</v>
      </c>
      <c r="AF75">
        <v>2.3806857120840332</v>
      </c>
      <c r="AG75">
        <v>1.0091104442111234</v>
      </c>
      <c r="AK75">
        <v>6.7297016147112068</v>
      </c>
      <c r="AQ75">
        <v>2.7703880938272576</v>
      </c>
      <c r="AW75">
        <v>23.436417603347046</v>
      </c>
      <c r="BC75">
        <v>0.34507321513657385</v>
      </c>
      <c r="BG75" s="3">
        <v>5.8662459603264487</v>
      </c>
      <c r="BH75" s="3">
        <v>8.562935367925558</v>
      </c>
      <c r="BI75" s="3">
        <v>2.6966894075991097</v>
      </c>
      <c r="BJ75" s="3">
        <v>1.0108545383390237</v>
      </c>
    </row>
    <row r="76" spans="1:62" x14ac:dyDescent="0.35">
      <c r="A76">
        <v>42</v>
      </c>
      <c r="B76">
        <v>12</v>
      </c>
      <c r="C76" t="s">
        <v>91</v>
      </c>
      <c r="D76" t="s">
        <v>27</v>
      </c>
      <c r="G76">
        <v>0.5</v>
      </c>
      <c r="H76">
        <v>0.5</v>
      </c>
      <c r="I76">
        <v>4109</v>
      </c>
      <c r="J76">
        <v>9349</v>
      </c>
      <c r="L76">
        <v>12635</v>
      </c>
      <c r="M76">
        <v>3.5670000000000002</v>
      </c>
      <c r="N76">
        <v>8.1989999999999998</v>
      </c>
      <c r="O76">
        <v>4.6319999999999997</v>
      </c>
      <c r="Q76">
        <v>1.2050000000000001</v>
      </c>
      <c r="R76">
        <v>1</v>
      </c>
      <c r="S76">
        <v>0</v>
      </c>
      <c r="T76">
        <v>0</v>
      </c>
      <c r="V76">
        <v>0</v>
      </c>
      <c r="Y76" s="10">
        <v>44873</v>
      </c>
      <c r="Z76">
        <v>0.96827546296296296</v>
      </c>
      <c r="AB76">
        <v>3</v>
      </c>
      <c r="AC76" t="s">
        <v>112</v>
      </c>
      <c r="AD76">
        <v>4.1392865391556759</v>
      </c>
      <c r="AE76">
        <v>9.2240636687876751</v>
      </c>
      <c r="AF76">
        <v>5.0847771296319992</v>
      </c>
      <c r="AG76">
        <v>1.2982592111137625</v>
      </c>
      <c r="AK76">
        <v>50.963607247697105</v>
      </c>
      <c r="AQ76">
        <v>0.40883363603040213</v>
      </c>
      <c r="AW76">
        <v>75.730292985806983</v>
      </c>
      <c r="BC76">
        <v>2.8755207405755319</v>
      </c>
      <c r="BG76" s="3">
        <v>5.5547325894221444</v>
      </c>
      <c r="BH76" s="3">
        <v>9.2429578290723526</v>
      </c>
      <c r="BI76" s="3">
        <v>3.6882252396502073</v>
      </c>
      <c r="BJ76" s="3">
        <v>1.317197352648624</v>
      </c>
    </row>
    <row r="77" spans="1:62" x14ac:dyDescent="0.35">
      <c r="A77">
        <v>86</v>
      </c>
      <c r="B77">
        <v>24</v>
      </c>
      <c r="C77" t="s">
        <v>91</v>
      </c>
      <c r="D77" t="s">
        <v>27</v>
      </c>
      <c r="G77">
        <v>0.5</v>
      </c>
      <c r="H77">
        <v>0.5</v>
      </c>
      <c r="I77">
        <v>7541</v>
      </c>
      <c r="J77">
        <v>9488</v>
      </c>
      <c r="L77">
        <v>13112</v>
      </c>
      <c r="M77">
        <v>6.2</v>
      </c>
      <c r="N77">
        <v>8.3170000000000002</v>
      </c>
      <c r="O77">
        <v>2.117</v>
      </c>
      <c r="Q77">
        <v>1.2549999999999999</v>
      </c>
      <c r="R77">
        <v>1</v>
      </c>
      <c r="S77">
        <v>0</v>
      </c>
      <c r="T77">
        <v>0</v>
      </c>
      <c r="V77">
        <v>0</v>
      </c>
      <c r="Y77" s="10">
        <v>44887</v>
      </c>
      <c r="Z77">
        <v>0.2641087962962963</v>
      </c>
      <c r="AB77">
        <v>1</v>
      </c>
      <c r="AD77">
        <v>7.2294037546696943</v>
      </c>
      <c r="AE77">
        <v>9.1837642399720334</v>
      </c>
      <c r="AF77">
        <v>1.9543604853023391</v>
      </c>
      <c r="AG77">
        <v>1.3457799897723233</v>
      </c>
      <c r="AK77">
        <v>0.90534952065381424</v>
      </c>
      <c r="AQ77">
        <v>0.14583467808333125</v>
      </c>
      <c r="AW77">
        <v>3.9404960789857189</v>
      </c>
      <c r="BC77">
        <v>3.0075072610810931</v>
      </c>
      <c r="BG77" s="3">
        <v>7.1968255418967679</v>
      </c>
      <c r="BH77" s="3">
        <v>9.1904656829936098</v>
      </c>
      <c r="BI77" s="3">
        <v>1.9936401410968423</v>
      </c>
      <c r="BJ77" s="3">
        <v>1.3663261691458799</v>
      </c>
    </row>
    <row r="78" spans="1:62" x14ac:dyDescent="0.35">
      <c r="A78">
        <v>55</v>
      </c>
      <c r="B78">
        <v>16</v>
      </c>
      <c r="C78" t="s">
        <v>214</v>
      </c>
      <c r="D78" t="s">
        <v>27</v>
      </c>
      <c r="G78">
        <v>0.5</v>
      </c>
      <c r="H78">
        <v>0.5</v>
      </c>
      <c r="I78">
        <v>8064</v>
      </c>
      <c r="J78">
        <v>9753</v>
      </c>
      <c r="L78">
        <v>16212</v>
      </c>
      <c r="M78">
        <v>6.601</v>
      </c>
      <c r="N78">
        <v>8.5410000000000004</v>
      </c>
      <c r="O78">
        <v>1.94</v>
      </c>
      <c r="Q78">
        <v>1.58</v>
      </c>
      <c r="R78">
        <v>1</v>
      </c>
      <c r="S78">
        <v>0</v>
      </c>
      <c r="T78">
        <v>0</v>
      </c>
      <c r="V78">
        <v>0</v>
      </c>
      <c r="Y78" s="10">
        <v>44886</v>
      </c>
      <c r="Z78">
        <v>0.97910879629629621</v>
      </c>
      <c r="AB78">
        <v>1</v>
      </c>
      <c r="AD78">
        <v>7.7305333217356038</v>
      </c>
      <c r="AE78">
        <v>9.4374617257888431</v>
      </c>
      <c r="AF78">
        <v>1.7069284040532393</v>
      </c>
      <c r="AG78">
        <v>1.6634515910592365</v>
      </c>
      <c r="AK78">
        <v>0.54686160495650771</v>
      </c>
      <c r="AQ78">
        <v>0</v>
      </c>
      <c r="AW78">
        <v>2.4398052388813221</v>
      </c>
      <c r="BC78">
        <v>2.3138561850970318</v>
      </c>
      <c r="BG78" s="3">
        <v>7.7094533017060627</v>
      </c>
      <c r="BH78" s="3">
        <v>9.4374617257888431</v>
      </c>
      <c r="BI78" s="3">
        <v>1.7280084240827804</v>
      </c>
      <c r="BJ78" s="3">
        <v>1.6829217859768215</v>
      </c>
    </row>
    <row r="79" spans="1:62" x14ac:dyDescent="0.35">
      <c r="A79">
        <v>86</v>
      </c>
      <c r="B79">
        <v>24</v>
      </c>
      <c r="C79" t="s">
        <v>182</v>
      </c>
      <c r="D79" t="s">
        <v>27</v>
      </c>
      <c r="G79">
        <v>0.5</v>
      </c>
      <c r="H79">
        <v>0.5</v>
      </c>
      <c r="I79">
        <v>6543</v>
      </c>
      <c r="J79">
        <v>9426</v>
      </c>
      <c r="L79">
        <v>1591</v>
      </c>
      <c r="M79">
        <v>5.4349999999999996</v>
      </c>
      <c r="N79">
        <v>8.2639999999999993</v>
      </c>
      <c r="O79">
        <v>2.8290000000000002</v>
      </c>
      <c r="Q79">
        <v>0.05</v>
      </c>
      <c r="R79">
        <v>1</v>
      </c>
      <c r="S79">
        <v>0</v>
      </c>
      <c r="T79">
        <v>0</v>
      </c>
      <c r="V79">
        <v>0</v>
      </c>
      <c r="Y79" s="10">
        <v>44883</v>
      </c>
      <c r="Z79">
        <v>0.41653935185185187</v>
      </c>
      <c r="AB79">
        <v>1</v>
      </c>
      <c r="AD79">
        <v>5.7316492455889883</v>
      </c>
      <c r="AE79">
        <v>8.9931027387828202</v>
      </c>
      <c r="AF79">
        <v>3.2614534931938319</v>
      </c>
      <c r="AG79">
        <v>0.15521752848565937</v>
      </c>
      <c r="AK79">
        <v>2.2946949116655779</v>
      </c>
      <c r="AQ79">
        <v>0.38434136433893878</v>
      </c>
      <c r="AW79">
        <v>4.9244409196896646</v>
      </c>
      <c r="BC79">
        <v>0.18826655311969037</v>
      </c>
      <c r="BG79" s="3">
        <v>5.6666332729009845</v>
      </c>
      <c r="BH79" s="3">
        <v>9.0104181207517904</v>
      </c>
      <c r="BI79" s="3">
        <v>3.3437848478508059</v>
      </c>
      <c r="BJ79" s="3">
        <v>0.15507155455034882</v>
      </c>
    </row>
    <row r="80" spans="1:62" x14ac:dyDescent="0.35">
      <c r="A80">
        <v>101</v>
      </c>
      <c r="B80">
        <v>29</v>
      </c>
      <c r="C80" t="s">
        <v>187</v>
      </c>
      <c r="D80" t="s">
        <v>27</v>
      </c>
      <c r="G80">
        <v>0.5</v>
      </c>
      <c r="H80">
        <v>0.5</v>
      </c>
      <c r="I80">
        <v>4365</v>
      </c>
      <c r="J80">
        <v>7790</v>
      </c>
      <c r="L80">
        <v>2669</v>
      </c>
      <c r="M80">
        <v>3.7629999999999999</v>
      </c>
      <c r="N80">
        <v>6.8780000000000001</v>
      </c>
      <c r="O80">
        <v>3.1150000000000002</v>
      </c>
      <c r="Q80">
        <v>0.16300000000000001</v>
      </c>
      <c r="R80">
        <v>1</v>
      </c>
      <c r="S80">
        <v>0</v>
      </c>
      <c r="T80">
        <v>0</v>
      </c>
      <c r="V80">
        <v>0</v>
      </c>
      <c r="Y80" s="10">
        <v>44883</v>
      </c>
      <c r="Z80">
        <v>0.56409722222222225</v>
      </c>
      <c r="AB80">
        <v>1</v>
      </c>
      <c r="AD80">
        <v>3.8806062584717065</v>
      </c>
      <c r="AE80">
        <v>7.461861392770178</v>
      </c>
      <c r="AF80">
        <v>3.5812551342984715</v>
      </c>
      <c r="AG80">
        <v>0.2601241299954955</v>
      </c>
      <c r="AK80">
        <v>0.10956375377867419</v>
      </c>
      <c r="AQ80">
        <v>0.43805530729123948</v>
      </c>
      <c r="AW80">
        <v>1.0280754382049089</v>
      </c>
      <c r="BC80">
        <v>1.1286743795542105</v>
      </c>
      <c r="BG80" s="3">
        <v>3.8784815534819024</v>
      </c>
      <c r="BH80" s="3">
        <v>7.4782408081462304</v>
      </c>
      <c r="BI80" s="3">
        <v>3.5997592546643276</v>
      </c>
      <c r="BJ80" s="3">
        <v>0.25866439064239016</v>
      </c>
    </row>
    <row r="81" spans="1:62" x14ac:dyDescent="0.35">
      <c r="A81">
        <v>96</v>
      </c>
      <c r="B81">
        <v>28</v>
      </c>
      <c r="C81" t="s">
        <v>105</v>
      </c>
      <c r="D81" t="s">
        <v>27</v>
      </c>
      <c r="G81">
        <v>0.5</v>
      </c>
      <c r="H81">
        <v>0.5</v>
      </c>
      <c r="I81">
        <v>4220</v>
      </c>
      <c r="J81">
        <v>7918</v>
      </c>
      <c r="L81">
        <v>2663</v>
      </c>
      <c r="M81">
        <v>3.653</v>
      </c>
      <c r="N81">
        <v>6.9870000000000001</v>
      </c>
      <c r="O81">
        <v>3.3340000000000001</v>
      </c>
      <c r="Q81">
        <v>0.16200000000000001</v>
      </c>
      <c r="R81">
        <v>1</v>
      </c>
      <c r="S81">
        <v>0</v>
      </c>
      <c r="T81">
        <v>0</v>
      </c>
      <c r="V81">
        <v>0</v>
      </c>
      <c r="Y81" s="10">
        <v>44874</v>
      </c>
      <c r="Z81">
        <v>0.4664699074074074</v>
      </c>
      <c r="AB81">
        <v>1</v>
      </c>
      <c r="AD81">
        <v>4.2475666987556604</v>
      </c>
      <c r="AE81">
        <v>7.8375229832814144</v>
      </c>
      <c r="AF81">
        <v>3.589956284525754</v>
      </c>
      <c r="AG81">
        <v>0.28293046172860903</v>
      </c>
      <c r="AK81">
        <v>0.55270765168170299</v>
      </c>
      <c r="AQ81">
        <v>0.14824272112333498</v>
      </c>
      <c r="AW81">
        <v>0.97129138371313872</v>
      </c>
      <c r="BC81">
        <v>2.4774233581642537</v>
      </c>
      <c r="BG81" s="3">
        <v>4.2358607355556614</v>
      </c>
      <c r="BH81" s="3">
        <v>7.8433365710613163</v>
      </c>
      <c r="BI81" s="3">
        <v>3.607475835505654</v>
      </c>
      <c r="BJ81" s="3">
        <v>0.27946865091040851</v>
      </c>
    </row>
    <row r="82" spans="1:62" x14ac:dyDescent="0.35">
      <c r="A82">
        <v>104</v>
      </c>
      <c r="B82">
        <v>30</v>
      </c>
      <c r="C82" t="s">
        <v>133</v>
      </c>
      <c r="D82" t="s">
        <v>27</v>
      </c>
      <c r="G82">
        <v>0.5</v>
      </c>
      <c r="H82">
        <v>0.5</v>
      </c>
      <c r="I82">
        <v>4869</v>
      </c>
      <c r="J82">
        <v>7734</v>
      </c>
      <c r="L82">
        <v>2307</v>
      </c>
      <c r="M82">
        <v>4.1500000000000004</v>
      </c>
      <c r="N82">
        <v>6.8310000000000004</v>
      </c>
      <c r="O82">
        <v>2.681</v>
      </c>
      <c r="Q82">
        <v>0.125</v>
      </c>
      <c r="R82">
        <v>1</v>
      </c>
      <c r="S82">
        <v>0</v>
      </c>
      <c r="T82">
        <v>0</v>
      </c>
      <c r="V82">
        <v>0</v>
      </c>
      <c r="Y82" s="10">
        <v>44875</v>
      </c>
      <c r="Z82">
        <v>0.57928240740740744</v>
      </c>
      <c r="AB82">
        <v>1</v>
      </c>
      <c r="AD82">
        <v>4.9753548069219944</v>
      </c>
      <c r="AE82">
        <v>7.7264024788200434</v>
      </c>
      <c r="AF82">
        <v>2.751047671898049</v>
      </c>
      <c r="AG82">
        <v>0.24860738207446664</v>
      </c>
      <c r="AK82">
        <v>1.9156674305280788</v>
      </c>
      <c r="AQ82">
        <v>0.55001948124958844</v>
      </c>
      <c r="AW82">
        <v>1.873448902842223</v>
      </c>
      <c r="BC82">
        <v>4.1065937566829636</v>
      </c>
      <c r="BG82" s="3">
        <v>4.9281513121153271</v>
      </c>
      <c r="BH82" s="3">
        <v>7.7052123942001636</v>
      </c>
      <c r="BI82" s="3">
        <v>2.7770610820848374</v>
      </c>
      <c r="BJ82" s="3">
        <v>0.25381904050989257</v>
      </c>
    </row>
    <row r="83" spans="1:62" x14ac:dyDescent="0.35">
      <c r="A83">
        <v>71</v>
      </c>
      <c r="B83">
        <v>30</v>
      </c>
      <c r="C83" t="s">
        <v>133</v>
      </c>
      <c r="D83" t="s">
        <v>27</v>
      </c>
      <c r="G83">
        <v>0.3</v>
      </c>
      <c r="H83">
        <v>0.3</v>
      </c>
      <c r="I83">
        <v>3091</v>
      </c>
      <c r="J83">
        <v>4752</v>
      </c>
      <c r="L83">
        <v>1613</v>
      </c>
      <c r="M83">
        <v>4.6440000000000001</v>
      </c>
      <c r="N83">
        <v>7.173</v>
      </c>
      <c r="O83">
        <v>2.5299999999999998</v>
      </c>
      <c r="Q83">
        <v>8.7999999999999995E-2</v>
      </c>
      <c r="R83">
        <v>1</v>
      </c>
      <c r="S83">
        <v>0</v>
      </c>
      <c r="T83">
        <v>0</v>
      </c>
      <c r="V83">
        <v>0</v>
      </c>
      <c r="Y83" s="10">
        <v>44880</v>
      </c>
      <c r="Z83">
        <v>1.9722222222222221E-2</v>
      </c>
      <c r="AB83">
        <v>1</v>
      </c>
      <c r="AD83">
        <v>5.3474224407908979</v>
      </c>
      <c r="AE83">
        <v>7.9789783688488525</v>
      </c>
      <c r="AF83">
        <v>2.6315559280579546</v>
      </c>
      <c r="AG83">
        <v>0.29497629836881106</v>
      </c>
      <c r="AK83">
        <v>1.2466468616076971</v>
      </c>
      <c r="AQ83">
        <v>0.22671507823510403</v>
      </c>
      <c r="AW83">
        <v>1.8143021596996793</v>
      </c>
      <c r="BC83">
        <v>0.92863484739751001</v>
      </c>
      <c r="BG83" s="3">
        <v>5.3142971812774471</v>
      </c>
      <c r="BH83" s="3">
        <v>7.9699438366465785</v>
      </c>
      <c r="BI83" s="3">
        <v>2.6556466553691318</v>
      </c>
      <c r="BJ83" s="3">
        <v>0.29635231379730637</v>
      </c>
    </row>
    <row r="84" spans="1:62" x14ac:dyDescent="0.35">
      <c r="A84">
        <v>43</v>
      </c>
      <c r="B84">
        <v>12</v>
      </c>
      <c r="C84" t="s">
        <v>210</v>
      </c>
      <c r="D84" t="s">
        <v>27</v>
      </c>
      <c r="G84">
        <v>0.5</v>
      </c>
      <c r="H84">
        <v>0.5</v>
      </c>
      <c r="I84">
        <v>6675</v>
      </c>
      <c r="J84">
        <v>8919</v>
      </c>
      <c r="L84">
        <v>7421</v>
      </c>
      <c r="M84">
        <v>5.5359999999999996</v>
      </c>
      <c r="N84">
        <v>7.835</v>
      </c>
      <c r="O84">
        <v>2.2989999999999999</v>
      </c>
      <c r="Q84">
        <v>0.66</v>
      </c>
      <c r="R84">
        <v>1</v>
      </c>
      <c r="S84">
        <v>0</v>
      </c>
      <c r="T84">
        <v>0</v>
      </c>
      <c r="V84">
        <v>0</v>
      </c>
      <c r="Y84" s="10">
        <v>44886</v>
      </c>
      <c r="Z84">
        <v>0.86597222222222225</v>
      </c>
      <c r="AB84">
        <v>1</v>
      </c>
      <c r="AD84">
        <v>6.3996175116886675</v>
      </c>
      <c r="AE84">
        <v>8.639032657218209</v>
      </c>
      <c r="AF84">
        <v>2.2394151455295415</v>
      </c>
      <c r="AG84">
        <v>0.76259641463560579</v>
      </c>
      <c r="AK84">
        <v>0.20939553704651234</v>
      </c>
      <c r="AQ84">
        <v>9.9784781103607847E-2</v>
      </c>
      <c r="AW84">
        <v>0.98863315589692868</v>
      </c>
      <c r="BC84">
        <v>1.1357105811558905</v>
      </c>
      <c r="BG84" s="3">
        <v>6.4063247907889753</v>
      </c>
      <c r="BH84" s="3">
        <v>8.634724586704337</v>
      </c>
      <c r="BI84" s="3">
        <v>2.2283997959153621</v>
      </c>
      <c r="BJ84" s="3">
        <v>0.76695158981453937</v>
      </c>
    </row>
    <row r="85" spans="1:62" x14ac:dyDescent="0.35">
      <c r="A85">
        <v>55</v>
      </c>
      <c r="B85">
        <v>16</v>
      </c>
      <c r="C85" t="s">
        <v>121</v>
      </c>
      <c r="D85" t="s">
        <v>27</v>
      </c>
      <c r="G85">
        <v>0.5</v>
      </c>
      <c r="H85">
        <v>0.5</v>
      </c>
      <c r="I85">
        <v>6883</v>
      </c>
      <c r="J85">
        <v>8766</v>
      </c>
      <c r="L85">
        <v>12850</v>
      </c>
      <c r="M85">
        <v>5.6950000000000003</v>
      </c>
      <c r="N85">
        <v>7.7050000000000001</v>
      </c>
      <c r="O85">
        <v>2.0099999999999998</v>
      </c>
      <c r="Q85">
        <v>1.228</v>
      </c>
      <c r="R85">
        <v>1</v>
      </c>
      <c r="S85">
        <v>0</v>
      </c>
      <c r="T85">
        <v>0</v>
      </c>
      <c r="V85">
        <v>0</v>
      </c>
      <c r="Y85" s="10">
        <v>44875</v>
      </c>
      <c r="Z85">
        <v>0.13908564814814814</v>
      </c>
      <c r="AB85">
        <v>1</v>
      </c>
      <c r="AD85">
        <v>6.9767829867246798</v>
      </c>
      <c r="AE85">
        <v>8.7435265405742602</v>
      </c>
      <c r="AF85">
        <v>1.7667435538495804</v>
      </c>
      <c r="AG85">
        <v>1.3366571817714077</v>
      </c>
      <c r="AK85">
        <v>1.0907895100400629</v>
      </c>
      <c r="AQ85">
        <v>0.14643094446185936</v>
      </c>
      <c r="AW85">
        <v>3.6720906468446639</v>
      </c>
      <c r="BC85">
        <v>2.3651557473560296</v>
      </c>
      <c r="BG85" s="3">
        <v>7.015042661462715</v>
      </c>
      <c r="BH85" s="3">
        <v>8.7499328452267822</v>
      </c>
      <c r="BI85" s="3">
        <v>1.7348901837640671</v>
      </c>
      <c r="BJ85" s="3">
        <v>1.3526533611276654</v>
      </c>
    </row>
    <row r="86" spans="1:62" x14ac:dyDescent="0.35">
      <c r="A86">
        <v>31</v>
      </c>
      <c r="B86">
        <v>16</v>
      </c>
      <c r="C86" t="s">
        <v>121</v>
      </c>
      <c r="D86" t="s">
        <v>27</v>
      </c>
      <c r="G86">
        <v>0.3</v>
      </c>
      <c r="H86">
        <v>0.3</v>
      </c>
      <c r="I86">
        <v>4232</v>
      </c>
      <c r="J86">
        <v>5209</v>
      </c>
      <c r="L86">
        <v>7240</v>
      </c>
      <c r="M86">
        <v>6.1029999999999998</v>
      </c>
      <c r="N86">
        <v>7.819</v>
      </c>
      <c r="O86">
        <v>1.716</v>
      </c>
      <c r="Q86">
        <v>1.069</v>
      </c>
      <c r="R86">
        <v>1</v>
      </c>
      <c r="S86">
        <v>0</v>
      </c>
      <c r="T86">
        <v>0</v>
      </c>
      <c r="V86">
        <v>0</v>
      </c>
      <c r="Y86" s="10">
        <v>44879</v>
      </c>
      <c r="Z86">
        <v>0.66959490740740746</v>
      </c>
      <c r="AB86">
        <v>1</v>
      </c>
      <c r="AD86">
        <v>7.2372184960332548</v>
      </c>
      <c r="AE86">
        <v>8.729665862746911</v>
      </c>
      <c r="AF86">
        <v>1.4924473667136562</v>
      </c>
      <c r="AG86">
        <v>1.2628311503866883</v>
      </c>
      <c r="AK86">
        <v>0.84318816662888108</v>
      </c>
      <c r="AQ86">
        <v>0.31937448264032398</v>
      </c>
      <c r="AW86">
        <v>2.2603004451300115</v>
      </c>
      <c r="BC86">
        <v>0.16357778978045406</v>
      </c>
      <c r="BG86" s="3">
        <v>7.2678593610831967</v>
      </c>
      <c r="BH86" s="3">
        <v>8.7436283216049695</v>
      </c>
      <c r="BI86" s="3">
        <v>1.4757689605217741</v>
      </c>
      <c r="BJ86" s="3">
        <v>1.2617991388153169</v>
      </c>
    </row>
    <row r="87" spans="1:62" x14ac:dyDescent="0.35">
      <c r="A87">
        <v>58</v>
      </c>
      <c r="B87">
        <v>17</v>
      </c>
      <c r="C87" t="s">
        <v>156</v>
      </c>
      <c r="D87" t="s">
        <v>27</v>
      </c>
      <c r="G87">
        <v>0.5</v>
      </c>
      <c r="H87">
        <v>0.5</v>
      </c>
      <c r="I87">
        <v>8082</v>
      </c>
      <c r="J87">
        <v>10199</v>
      </c>
      <c r="L87">
        <v>15274</v>
      </c>
      <c r="M87">
        <v>6.6150000000000002</v>
      </c>
      <c r="N87">
        <v>8.9190000000000005</v>
      </c>
      <c r="O87">
        <v>2.3039999999999998</v>
      </c>
      <c r="Q87">
        <v>1.4810000000000001</v>
      </c>
      <c r="R87">
        <v>1</v>
      </c>
      <c r="S87">
        <v>0</v>
      </c>
      <c r="T87">
        <v>0</v>
      </c>
      <c r="V87">
        <v>0</v>
      </c>
      <c r="Y87" s="10">
        <v>44882</v>
      </c>
      <c r="Z87">
        <v>6.1863425925925926E-2</v>
      </c>
      <c r="AB87">
        <v>1</v>
      </c>
      <c r="AD87">
        <v>7.0992722446699981</v>
      </c>
      <c r="AE87">
        <v>9.6867140654958686</v>
      </c>
      <c r="AF87">
        <v>2.5874418208258705</v>
      </c>
      <c r="AG87">
        <v>1.5098149527008968</v>
      </c>
      <c r="AK87">
        <v>1.2925349204631407</v>
      </c>
      <c r="AQ87">
        <v>3.5264701170870132</v>
      </c>
      <c r="AW87">
        <v>9.9184705032964313</v>
      </c>
      <c r="BC87">
        <v>1.9479320305828016</v>
      </c>
      <c r="BG87" s="3">
        <v>7.0536865636623221</v>
      </c>
      <c r="BH87" s="3">
        <v>9.5188739429551212</v>
      </c>
      <c r="BI87" s="3">
        <v>2.4651873792927992</v>
      </c>
      <c r="BJ87" s="3">
        <v>1.5246646684184477</v>
      </c>
    </row>
    <row r="88" spans="1:62" x14ac:dyDescent="0.35">
      <c r="A88">
        <v>49</v>
      </c>
      <c r="B88">
        <v>14</v>
      </c>
      <c r="C88" t="s">
        <v>153</v>
      </c>
      <c r="D88" t="s">
        <v>27</v>
      </c>
      <c r="G88">
        <v>0.5</v>
      </c>
      <c r="H88">
        <v>0.5</v>
      </c>
      <c r="I88">
        <v>6723</v>
      </c>
      <c r="J88">
        <v>9359</v>
      </c>
      <c r="L88">
        <v>14376</v>
      </c>
      <c r="M88">
        <v>5.5730000000000004</v>
      </c>
      <c r="N88">
        <v>8.2070000000000007</v>
      </c>
      <c r="O88">
        <v>2.6339999999999999</v>
      </c>
      <c r="Q88">
        <v>1.3879999999999999</v>
      </c>
      <c r="R88">
        <v>1</v>
      </c>
      <c r="S88">
        <v>0</v>
      </c>
      <c r="T88">
        <v>0</v>
      </c>
      <c r="V88">
        <v>0</v>
      </c>
      <c r="Y88" s="10">
        <v>44881</v>
      </c>
      <c r="Z88">
        <v>0.97277777777777785</v>
      </c>
      <c r="AB88">
        <v>1</v>
      </c>
      <c r="AD88">
        <v>5.8963413613800606</v>
      </c>
      <c r="AE88">
        <v>8.8990844401649873</v>
      </c>
      <c r="AF88">
        <v>3.0027430787849267</v>
      </c>
      <c r="AG88">
        <v>1.4203180083092135</v>
      </c>
      <c r="AK88">
        <v>8.5365225408166836</v>
      </c>
      <c r="AQ88">
        <v>0.38909300719165918</v>
      </c>
      <c r="AW88">
        <v>17.811243090606503</v>
      </c>
      <c r="BC88">
        <v>0.70620604493969574</v>
      </c>
      <c r="BG88" s="3">
        <v>6.1592335411719006</v>
      </c>
      <c r="BH88" s="3">
        <v>8.9164310450085846</v>
      </c>
      <c r="BI88" s="3">
        <v>2.7571975038366836</v>
      </c>
      <c r="BJ88" s="3">
        <v>1.4253509656497259</v>
      </c>
    </row>
    <row r="89" spans="1:62" x14ac:dyDescent="0.35">
      <c r="A89">
        <v>46</v>
      </c>
      <c r="B89">
        <v>13</v>
      </c>
      <c r="C89" t="s">
        <v>152</v>
      </c>
      <c r="D89" t="s">
        <v>27</v>
      </c>
      <c r="G89">
        <v>0.5</v>
      </c>
      <c r="H89">
        <v>0.5</v>
      </c>
      <c r="I89">
        <v>5156</v>
      </c>
      <c r="J89">
        <v>9223</v>
      </c>
      <c r="L89">
        <v>3972</v>
      </c>
      <c r="M89">
        <v>4.3710000000000004</v>
      </c>
      <c r="N89">
        <v>8.0920000000000005</v>
      </c>
      <c r="O89">
        <v>3.722</v>
      </c>
      <c r="Q89">
        <v>0.29899999999999999</v>
      </c>
      <c r="R89">
        <v>1</v>
      </c>
      <c r="S89">
        <v>0</v>
      </c>
      <c r="T89">
        <v>0</v>
      </c>
      <c r="V89">
        <v>0</v>
      </c>
      <c r="Y89" s="10">
        <v>44881</v>
      </c>
      <c r="Z89">
        <v>0.94459490740740737</v>
      </c>
      <c r="AB89">
        <v>1</v>
      </c>
      <c r="AD89">
        <v>4.5092974363503817</v>
      </c>
      <c r="AE89">
        <v>8.7715634532066549</v>
      </c>
      <c r="AF89">
        <v>4.2622660168562732</v>
      </c>
      <c r="AG89">
        <v>0.38342913364209502</v>
      </c>
      <c r="AK89">
        <v>12.050356945190838</v>
      </c>
      <c r="AQ89">
        <v>3.7905216083962112</v>
      </c>
      <c r="AW89">
        <v>4.2752596249877897</v>
      </c>
      <c r="BC89">
        <v>2.5989045219093319E-2</v>
      </c>
      <c r="BG89" s="3">
        <v>4.2530439479674262</v>
      </c>
      <c r="BH89" s="3">
        <v>8.6084116022452584</v>
      </c>
      <c r="BI89" s="3">
        <v>4.3553676542778321</v>
      </c>
      <c r="BJ89" s="3">
        <v>0.38347896490289218</v>
      </c>
    </row>
    <row r="90" spans="1:62" x14ac:dyDescent="0.35">
      <c r="A90">
        <v>51</v>
      </c>
      <c r="B90">
        <v>15</v>
      </c>
      <c r="C90" t="s">
        <v>94</v>
      </c>
      <c r="D90" t="s">
        <v>27</v>
      </c>
      <c r="G90">
        <v>0.5</v>
      </c>
      <c r="H90">
        <v>0.5</v>
      </c>
      <c r="I90">
        <v>3816</v>
      </c>
      <c r="J90">
        <v>7584</v>
      </c>
      <c r="L90">
        <v>3192</v>
      </c>
      <c r="M90">
        <v>3.343</v>
      </c>
      <c r="N90">
        <v>6.7039999999999997</v>
      </c>
      <c r="O90">
        <v>3.3610000000000002</v>
      </c>
      <c r="Q90">
        <v>0.218</v>
      </c>
      <c r="R90">
        <v>1</v>
      </c>
      <c r="S90">
        <v>0</v>
      </c>
      <c r="T90">
        <v>0</v>
      </c>
      <c r="V90">
        <v>0</v>
      </c>
      <c r="Y90" s="10">
        <v>44874</v>
      </c>
      <c r="Z90">
        <v>5.0601851851851849E-2</v>
      </c>
      <c r="AB90">
        <v>3</v>
      </c>
      <c r="AC90" t="s">
        <v>112</v>
      </c>
      <c r="AD90">
        <v>3.853465937689049</v>
      </c>
      <c r="AE90">
        <v>7.5138999302002896</v>
      </c>
      <c r="AF90">
        <v>3.6604339925112406</v>
      </c>
      <c r="AG90">
        <v>0.33679216534119888</v>
      </c>
      <c r="AK90">
        <v>20.392113251566872</v>
      </c>
      <c r="AQ90">
        <v>1.00079132809811</v>
      </c>
      <c r="AW90">
        <v>24.517471127292431</v>
      </c>
      <c r="BC90">
        <v>1.6192937136513643</v>
      </c>
      <c r="BG90" s="3">
        <v>4.2909763122889881</v>
      </c>
      <c r="BH90" s="3">
        <v>7.5516882507696428</v>
      </c>
      <c r="BI90" s="3">
        <v>3.2607119384806547</v>
      </c>
      <c r="BJ90" s="3">
        <v>0.33954125040271105</v>
      </c>
    </row>
    <row r="91" spans="1:62" x14ac:dyDescent="0.35">
      <c r="A91">
        <v>89</v>
      </c>
      <c r="B91">
        <v>25</v>
      </c>
      <c r="C91" t="s">
        <v>94</v>
      </c>
      <c r="D91" t="s">
        <v>27</v>
      </c>
      <c r="G91">
        <v>0.5</v>
      </c>
      <c r="H91">
        <v>0.5</v>
      </c>
      <c r="I91">
        <v>4936</v>
      </c>
      <c r="J91">
        <v>7861</v>
      </c>
      <c r="L91">
        <v>3242</v>
      </c>
      <c r="M91">
        <v>4.202</v>
      </c>
      <c r="N91">
        <v>6.9379999999999997</v>
      </c>
      <c r="O91">
        <v>2.7360000000000002</v>
      </c>
      <c r="Q91">
        <v>0.223</v>
      </c>
      <c r="R91">
        <v>1</v>
      </c>
      <c r="S91">
        <v>0</v>
      </c>
      <c r="T91">
        <v>0</v>
      </c>
      <c r="V91">
        <v>0</v>
      </c>
      <c r="Y91" s="10">
        <v>44887</v>
      </c>
      <c r="Z91">
        <v>0.29208333333333331</v>
      </c>
      <c r="AB91">
        <v>1</v>
      </c>
      <c r="AD91">
        <v>4.7333377466263045</v>
      </c>
      <c r="AE91">
        <v>7.6261574119571378</v>
      </c>
      <c r="AF91">
        <v>2.8928196653308333</v>
      </c>
      <c r="AG91">
        <v>0.33435460115882809</v>
      </c>
      <c r="AK91">
        <v>2.2725358657379333</v>
      </c>
      <c r="AQ91">
        <v>1.4923652595659798</v>
      </c>
      <c r="AW91">
        <v>0.22872000990821548</v>
      </c>
      <c r="BC91">
        <v>0.30695550657770065</v>
      </c>
      <c r="BG91" s="3">
        <v>4.6801586051881436</v>
      </c>
      <c r="BH91" s="3">
        <v>7.5696738207752823</v>
      </c>
      <c r="BI91" s="3">
        <v>2.8895152155871382</v>
      </c>
      <c r="BJ91" s="3">
        <v>0.33384222760836535</v>
      </c>
    </row>
    <row r="92" spans="1:62" x14ac:dyDescent="0.35">
      <c r="A92">
        <v>83</v>
      </c>
      <c r="B92">
        <v>23</v>
      </c>
      <c r="C92" t="s">
        <v>181</v>
      </c>
      <c r="D92" t="s">
        <v>27</v>
      </c>
      <c r="G92">
        <v>0.5</v>
      </c>
      <c r="H92">
        <v>0.5</v>
      </c>
      <c r="I92">
        <v>5119</v>
      </c>
      <c r="J92">
        <v>8254</v>
      </c>
      <c r="L92">
        <v>3698</v>
      </c>
      <c r="M92">
        <v>4.3419999999999996</v>
      </c>
      <c r="N92">
        <v>7.2709999999999999</v>
      </c>
      <c r="O92">
        <v>2.9289999999999998</v>
      </c>
      <c r="Q92">
        <v>0.27100000000000002</v>
      </c>
      <c r="R92">
        <v>1</v>
      </c>
      <c r="S92">
        <v>0</v>
      </c>
      <c r="T92">
        <v>0</v>
      </c>
      <c r="V92">
        <v>0</v>
      </c>
      <c r="Y92" s="10">
        <v>44883</v>
      </c>
      <c r="Z92">
        <v>0.38841435185185186</v>
      </c>
      <c r="AB92">
        <v>1</v>
      </c>
      <c r="AD92">
        <v>4.5214172833966053</v>
      </c>
      <c r="AE92">
        <v>7.8961498918837876</v>
      </c>
      <c r="AF92">
        <v>3.3747326084871823</v>
      </c>
      <c r="AG92">
        <v>0.36026224961852094</v>
      </c>
      <c r="AK92">
        <v>0.26280947334268695</v>
      </c>
      <c r="AQ92">
        <v>3.5958380884388195</v>
      </c>
      <c r="AW92">
        <v>9.0054870776123668</v>
      </c>
      <c r="BC92">
        <v>0.16220664271662691</v>
      </c>
      <c r="BG92" s="3">
        <v>4.527366457368057</v>
      </c>
      <c r="BH92" s="3">
        <v>7.7566908695391152</v>
      </c>
      <c r="BI92" s="3">
        <v>3.2293244121710591</v>
      </c>
      <c r="BJ92" s="3">
        <v>0.35997030174789985</v>
      </c>
    </row>
    <row r="93" spans="1:62" x14ac:dyDescent="0.35">
      <c r="A93">
        <v>37</v>
      </c>
      <c r="B93">
        <v>10</v>
      </c>
      <c r="C93" t="s">
        <v>170</v>
      </c>
      <c r="D93" t="s">
        <v>27</v>
      </c>
      <c r="G93">
        <v>0.5</v>
      </c>
      <c r="H93">
        <v>0.5</v>
      </c>
      <c r="I93">
        <v>7053</v>
      </c>
      <c r="J93">
        <v>9648</v>
      </c>
      <c r="L93">
        <v>12241</v>
      </c>
      <c r="M93">
        <v>5.8259999999999996</v>
      </c>
      <c r="N93">
        <v>8.452</v>
      </c>
      <c r="O93">
        <v>2.6269999999999998</v>
      </c>
      <c r="Q93">
        <v>1.1639999999999999</v>
      </c>
      <c r="R93">
        <v>1</v>
      </c>
      <c r="S93">
        <v>0</v>
      </c>
      <c r="T93">
        <v>0</v>
      </c>
      <c r="V93">
        <v>0</v>
      </c>
      <c r="Y93" s="10">
        <v>44882</v>
      </c>
      <c r="Z93">
        <v>0.94969907407407417</v>
      </c>
      <c r="AB93">
        <v>1</v>
      </c>
      <c r="AD93">
        <v>6.1650890635090132</v>
      </c>
      <c r="AE93">
        <v>9.2008873224104537</v>
      </c>
      <c r="AF93">
        <v>3.0357982589014405</v>
      </c>
      <c r="AG93">
        <v>1.1916324691904412</v>
      </c>
      <c r="AK93">
        <v>0.6595170416365469</v>
      </c>
      <c r="AQ93">
        <v>0.35667486035929058</v>
      </c>
      <c r="AW93">
        <v>2.4525720222097243</v>
      </c>
      <c r="BC93">
        <v>0.75416108087478306</v>
      </c>
      <c r="BG93" s="3">
        <v>6.185486231411133</v>
      </c>
      <c r="BH93" s="3">
        <v>9.1845079070344013</v>
      </c>
      <c r="BI93" s="3">
        <v>2.9990216756232697</v>
      </c>
      <c r="BJ93" s="3">
        <v>1.1871559351742516</v>
      </c>
    </row>
    <row r="94" spans="1:62" x14ac:dyDescent="0.35">
      <c r="A94">
        <v>37</v>
      </c>
      <c r="B94">
        <v>10</v>
      </c>
      <c r="C94" t="s">
        <v>208</v>
      </c>
      <c r="D94" t="s">
        <v>27</v>
      </c>
      <c r="G94">
        <v>0.5</v>
      </c>
      <c r="H94">
        <v>0.5</v>
      </c>
      <c r="I94">
        <v>6845</v>
      </c>
      <c r="J94">
        <v>9355</v>
      </c>
      <c r="L94">
        <v>11988</v>
      </c>
      <c r="M94">
        <v>5.6669999999999998</v>
      </c>
      <c r="N94">
        <v>8.2040000000000006</v>
      </c>
      <c r="O94">
        <v>2.5379999999999998</v>
      </c>
      <c r="Q94">
        <v>1.1379999999999999</v>
      </c>
      <c r="R94">
        <v>1</v>
      </c>
      <c r="S94">
        <v>0</v>
      </c>
      <c r="T94">
        <v>0</v>
      </c>
      <c r="V94">
        <v>0</v>
      </c>
      <c r="Y94" s="10">
        <v>44886</v>
      </c>
      <c r="Z94">
        <v>0.80907407407407417</v>
      </c>
      <c r="AB94">
        <v>1</v>
      </c>
      <c r="AD94">
        <v>6.5625085755533039</v>
      </c>
      <c r="AE94">
        <v>9.0564368225620893</v>
      </c>
      <c r="AF94">
        <v>2.4939282470087853</v>
      </c>
      <c r="AG94">
        <v>1.2305984156282941</v>
      </c>
      <c r="AK94">
        <v>0.45365335648755806</v>
      </c>
      <c r="AQ94">
        <v>0.60436340980238901</v>
      </c>
      <c r="AW94">
        <v>1.0020258855507118</v>
      </c>
      <c r="BC94">
        <v>1.665583878580661E-2</v>
      </c>
      <c r="BG94" s="3">
        <v>6.547656743259763</v>
      </c>
      <c r="BH94" s="3">
        <v>9.0291523759742436</v>
      </c>
      <c r="BI94" s="3">
        <v>2.4814956327144806</v>
      </c>
      <c r="BJ94" s="3">
        <v>1.2304959409182015</v>
      </c>
    </row>
    <row r="95" spans="1:62" x14ac:dyDescent="0.35">
      <c r="A95">
        <v>49</v>
      </c>
      <c r="B95">
        <v>14</v>
      </c>
      <c r="C95" t="s">
        <v>174</v>
      </c>
      <c r="D95" t="s">
        <v>27</v>
      </c>
      <c r="G95">
        <v>0.5</v>
      </c>
      <c r="H95">
        <v>0.5</v>
      </c>
      <c r="I95">
        <v>8023</v>
      </c>
      <c r="J95">
        <v>10171</v>
      </c>
      <c r="L95">
        <v>16540</v>
      </c>
      <c r="M95">
        <v>6.57</v>
      </c>
      <c r="N95">
        <v>8.8949999999999996</v>
      </c>
      <c r="O95">
        <v>2.3250000000000002</v>
      </c>
      <c r="Q95">
        <v>1.6140000000000001</v>
      </c>
      <c r="R95">
        <v>1</v>
      </c>
      <c r="S95">
        <v>0</v>
      </c>
      <c r="T95">
        <v>0</v>
      </c>
      <c r="V95">
        <v>0</v>
      </c>
      <c r="Y95" s="10">
        <v>44883</v>
      </c>
      <c r="Z95">
        <v>6.4282407407407413E-2</v>
      </c>
      <c r="AB95">
        <v>1</v>
      </c>
      <c r="AD95">
        <v>6.9894745995529828</v>
      </c>
      <c r="AE95">
        <v>9.6903978505061836</v>
      </c>
      <c r="AF95">
        <v>2.7009232509532008</v>
      </c>
      <c r="AG95">
        <v>1.6099937677904277</v>
      </c>
      <c r="AK95">
        <v>0.46312924345119355</v>
      </c>
      <c r="AQ95">
        <v>0.2219036525865761</v>
      </c>
      <c r="AW95">
        <v>1.9730942262730014</v>
      </c>
      <c r="BC95">
        <v>2.1937750662888096</v>
      </c>
      <c r="BG95" s="3">
        <v>6.9733268416304721</v>
      </c>
      <c r="BH95" s="3">
        <v>9.7011614663247308</v>
      </c>
      <c r="BI95" s="3">
        <v>2.72783462469426</v>
      </c>
      <c r="BJ95" s="3">
        <v>1.5925255535316007</v>
      </c>
    </row>
    <row r="96" spans="1:62" x14ac:dyDescent="0.35">
      <c r="A96">
        <v>78</v>
      </c>
      <c r="B96">
        <v>22</v>
      </c>
      <c r="C96" t="s">
        <v>99</v>
      </c>
      <c r="D96" t="s">
        <v>27</v>
      </c>
      <c r="G96">
        <v>0.5</v>
      </c>
      <c r="H96">
        <v>0.5</v>
      </c>
      <c r="I96">
        <v>5594</v>
      </c>
      <c r="J96">
        <v>8794</v>
      </c>
      <c r="L96">
        <v>1391</v>
      </c>
      <c r="M96">
        <v>4.7060000000000004</v>
      </c>
      <c r="N96">
        <v>7.7279999999999998</v>
      </c>
      <c r="O96">
        <v>3.0219999999999998</v>
      </c>
      <c r="Q96">
        <v>2.9000000000000001E-2</v>
      </c>
      <c r="R96">
        <v>1</v>
      </c>
      <c r="S96">
        <v>0</v>
      </c>
      <c r="T96">
        <v>0</v>
      </c>
      <c r="V96">
        <v>0</v>
      </c>
      <c r="Y96" s="10">
        <v>44874</v>
      </c>
      <c r="Z96">
        <v>0.29802083333333335</v>
      </c>
      <c r="AB96">
        <v>1</v>
      </c>
      <c r="AD96">
        <v>5.5878994851554733</v>
      </c>
      <c r="AE96">
        <v>8.6863067991468839</v>
      </c>
      <c r="AF96">
        <v>3.0984073139914106</v>
      </c>
      <c r="AG96">
        <v>0.15341800994181445</v>
      </c>
      <c r="AK96">
        <v>0.2266878011213109</v>
      </c>
      <c r="AQ96">
        <v>0.51443593793833853</v>
      </c>
      <c r="AW96">
        <v>1.8650287013532516</v>
      </c>
      <c r="BC96">
        <v>0.53234415580630079</v>
      </c>
      <c r="BG96" s="3">
        <v>5.5942402152221389</v>
      </c>
      <c r="BH96" s="3">
        <v>8.6640213793239322</v>
      </c>
      <c r="BI96" s="3">
        <v>3.0697811641017934</v>
      </c>
      <c r="BJ96" s="3">
        <v>0.1530107380808497</v>
      </c>
    </row>
    <row r="97" spans="1:62" x14ac:dyDescent="0.35">
      <c r="A97">
        <v>98</v>
      </c>
      <c r="B97">
        <v>28</v>
      </c>
      <c r="C97" t="s">
        <v>186</v>
      </c>
      <c r="D97" t="s">
        <v>27</v>
      </c>
      <c r="G97">
        <v>0.5</v>
      </c>
      <c r="H97">
        <v>0.5</v>
      </c>
      <c r="I97">
        <v>5805</v>
      </c>
      <c r="J97">
        <v>8219</v>
      </c>
      <c r="L97">
        <v>5661</v>
      </c>
      <c r="M97">
        <v>4.8680000000000003</v>
      </c>
      <c r="N97">
        <v>7.242</v>
      </c>
      <c r="O97">
        <v>2.3730000000000002</v>
      </c>
      <c r="Q97">
        <v>0.47599999999999998</v>
      </c>
      <c r="R97">
        <v>1</v>
      </c>
      <c r="S97">
        <v>0</v>
      </c>
      <c r="T97">
        <v>0</v>
      </c>
      <c r="V97">
        <v>0</v>
      </c>
      <c r="Y97" s="10">
        <v>44883</v>
      </c>
      <c r="Z97">
        <v>0.53636574074074073</v>
      </c>
      <c r="AB97">
        <v>1</v>
      </c>
      <c r="AD97">
        <v>5.1044363325988353</v>
      </c>
      <c r="AE97">
        <v>7.8633910611316837</v>
      </c>
      <c r="AF97">
        <v>2.7589547285328484</v>
      </c>
      <c r="AG97">
        <v>0.55129347296157127</v>
      </c>
      <c r="AK97">
        <v>2.6775947466482162</v>
      </c>
      <c r="AQ97">
        <v>0.83668418560160984</v>
      </c>
      <c r="AW97">
        <v>7.6798555957246464</v>
      </c>
      <c r="BC97">
        <v>3.554408663078839</v>
      </c>
      <c r="BG97" s="3">
        <v>5.1737017152664464</v>
      </c>
      <c r="BH97" s="3">
        <v>7.8306322303795799</v>
      </c>
      <c r="BI97" s="3">
        <v>2.6569305151131326</v>
      </c>
      <c r="BJ97" s="3">
        <v>0.56126835854112433</v>
      </c>
    </row>
    <row r="98" spans="1:62" x14ac:dyDescent="0.35">
      <c r="A98">
        <v>34</v>
      </c>
      <c r="B98">
        <v>9</v>
      </c>
      <c r="C98" t="s">
        <v>148</v>
      </c>
      <c r="D98" t="s">
        <v>27</v>
      </c>
      <c r="G98">
        <v>0.5</v>
      </c>
      <c r="H98">
        <v>0.5</v>
      </c>
      <c r="I98">
        <v>4899</v>
      </c>
      <c r="J98">
        <v>8382</v>
      </c>
      <c r="L98">
        <v>2486</v>
      </c>
      <c r="M98">
        <v>4.173</v>
      </c>
      <c r="N98">
        <v>7.38</v>
      </c>
      <c r="O98">
        <v>3.206</v>
      </c>
      <c r="Q98">
        <v>0.14399999999999999</v>
      </c>
      <c r="R98">
        <v>1</v>
      </c>
      <c r="S98">
        <v>0</v>
      </c>
      <c r="T98">
        <v>0</v>
      </c>
      <c r="V98">
        <v>0</v>
      </c>
      <c r="Y98" s="10">
        <v>44881</v>
      </c>
      <c r="Z98">
        <v>0.83127314814814823</v>
      </c>
      <c r="AB98">
        <v>1</v>
      </c>
      <c r="AD98">
        <v>4.2818116107392603</v>
      </c>
      <c r="AE98">
        <v>7.9829961735599033</v>
      </c>
      <c r="AF98">
        <v>3.701184562820643</v>
      </c>
      <c r="AG98">
        <v>0.23533062655296219</v>
      </c>
      <c r="AK98">
        <v>2.0044528401205737</v>
      </c>
      <c r="AQ98">
        <v>5.8387669707720153</v>
      </c>
      <c r="AW98">
        <v>10.460274807025554</v>
      </c>
      <c r="BC98">
        <v>1.0643845993130967</v>
      </c>
      <c r="BG98" s="3">
        <v>4.2393239857223977</v>
      </c>
      <c r="BH98" s="3">
        <v>7.7565526562772753</v>
      </c>
      <c r="BI98" s="3">
        <v>3.5172286705548772</v>
      </c>
      <c r="BJ98" s="3">
        <v>0.23408484503303342</v>
      </c>
    </row>
    <row r="99" spans="1:62" x14ac:dyDescent="0.35">
      <c r="A99">
        <v>80</v>
      </c>
      <c r="B99">
        <v>22</v>
      </c>
      <c r="C99" t="s">
        <v>125</v>
      </c>
      <c r="D99" t="s">
        <v>27</v>
      </c>
      <c r="G99">
        <v>0.5</v>
      </c>
      <c r="H99">
        <v>0.5</v>
      </c>
      <c r="I99">
        <v>2403</v>
      </c>
      <c r="J99">
        <v>6699</v>
      </c>
      <c r="L99">
        <v>2045</v>
      </c>
      <c r="M99">
        <v>2.2589999999999999</v>
      </c>
      <c r="N99">
        <v>5.9539999999999997</v>
      </c>
      <c r="O99">
        <v>3.6949999999999998</v>
      </c>
      <c r="Q99">
        <v>9.8000000000000004E-2</v>
      </c>
      <c r="R99">
        <v>1</v>
      </c>
      <c r="S99">
        <v>0</v>
      </c>
      <c r="T99">
        <v>0</v>
      </c>
      <c r="V99">
        <v>0</v>
      </c>
      <c r="Y99" s="10">
        <v>44875</v>
      </c>
      <c r="Z99">
        <v>0.35877314814814815</v>
      </c>
      <c r="AB99">
        <v>3</v>
      </c>
      <c r="AC99" t="s">
        <v>112</v>
      </c>
      <c r="AD99">
        <v>2.5247481081169179</v>
      </c>
      <c r="AE99">
        <v>6.7063216610723551</v>
      </c>
      <c r="AF99">
        <v>4.1815735529554372</v>
      </c>
      <c r="AG99">
        <v>0.22156867890453413</v>
      </c>
      <c r="AK99">
        <v>35.511879527840691</v>
      </c>
      <c r="AQ99">
        <v>0.57480540330735352</v>
      </c>
      <c r="AW99">
        <v>31.199978670902095</v>
      </c>
      <c r="BC99">
        <v>2.6906347150966003</v>
      </c>
      <c r="BG99" s="3">
        <v>3.0698242534107476</v>
      </c>
      <c r="BH99" s="3">
        <v>6.6871027471147899</v>
      </c>
      <c r="BI99" s="3">
        <v>3.6172784937040423</v>
      </c>
      <c r="BJ99" s="3">
        <v>0.21862744592612543</v>
      </c>
    </row>
    <row r="100" spans="1:62" x14ac:dyDescent="0.35">
      <c r="A100">
        <v>46</v>
      </c>
      <c r="B100">
        <v>13</v>
      </c>
      <c r="C100" t="s">
        <v>125</v>
      </c>
      <c r="D100" t="s">
        <v>27</v>
      </c>
      <c r="G100">
        <v>0.5</v>
      </c>
      <c r="H100">
        <v>0.5</v>
      </c>
      <c r="I100">
        <v>4299</v>
      </c>
      <c r="J100">
        <v>7812</v>
      </c>
      <c r="L100">
        <v>2479</v>
      </c>
      <c r="M100">
        <v>3.7130000000000001</v>
      </c>
      <c r="N100">
        <v>6.8970000000000002</v>
      </c>
      <c r="O100">
        <v>3.1829999999999998</v>
      </c>
      <c r="Q100">
        <v>0.14299999999999999</v>
      </c>
      <c r="R100">
        <v>1</v>
      </c>
      <c r="S100">
        <v>0</v>
      </c>
      <c r="T100">
        <v>0</v>
      </c>
      <c r="V100">
        <v>0</v>
      </c>
      <c r="Y100" s="10">
        <v>44888</v>
      </c>
      <c r="Z100">
        <v>8.7777777777777774E-2</v>
      </c>
      <c r="AB100">
        <v>1</v>
      </c>
      <c r="AD100">
        <v>4.0378288224434202</v>
      </c>
      <c r="AE100">
        <v>7.4637569931440684</v>
      </c>
      <c r="AF100">
        <v>3.4259281707006481</v>
      </c>
      <c r="AG100">
        <v>0.25996167015535443</v>
      </c>
      <c r="AK100">
        <v>0.68641074070015862</v>
      </c>
      <c r="AQ100">
        <v>0.45462902970544289</v>
      </c>
      <c r="AW100">
        <v>0.18075603133631779</v>
      </c>
      <c r="BC100">
        <v>1.0018027219747736</v>
      </c>
      <c r="BG100" s="3">
        <v>4.051734593159475</v>
      </c>
      <c r="BH100" s="3">
        <v>7.4807618506521658</v>
      </c>
      <c r="BI100" s="3">
        <v>3.4290272574926903</v>
      </c>
      <c r="BJ100" s="3">
        <v>0.25866600859787592</v>
      </c>
    </row>
    <row r="101" spans="1:62" x14ac:dyDescent="0.35">
      <c r="A101">
        <v>47</v>
      </c>
      <c r="B101">
        <v>22</v>
      </c>
      <c r="C101" t="s">
        <v>125</v>
      </c>
      <c r="D101" t="s">
        <v>27</v>
      </c>
      <c r="G101">
        <v>0.3</v>
      </c>
      <c r="H101">
        <v>0.3</v>
      </c>
      <c r="I101">
        <v>2460</v>
      </c>
      <c r="J101">
        <v>4381</v>
      </c>
      <c r="L101">
        <v>1463</v>
      </c>
      <c r="M101">
        <v>3.8370000000000002</v>
      </c>
      <c r="N101">
        <v>6.6509999999999998</v>
      </c>
      <c r="O101">
        <v>2.8130000000000002</v>
      </c>
      <c r="Q101">
        <v>6.2E-2</v>
      </c>
      <c r="R101">
        <v>1</v>
      </c>
      <c r="S101">
        <v>0</v>
      </c>
      <c r="T101">
        <v>0</v>
      </c>
      <c r="V101">
        <v>0</v>
      </c>
      <c r="Y101" s="10">
        <v>44879</v>
      </c>
      <c r="Z101">
        <v>0.80613425925925919</v>
      </c>
      <c r="AB101">
        <v>1</v>
      </c>
      <c r="AD101">
        <v>4.302320503141531</v>
      </c>
      <c r="AE101">
        <v>7.3695581057499933</v>
      </c>
      <c r="AF101">
        <v>3.0672376026084622</v>
      </c>
      <c r="AG101">
        <v>0.26917600908452433</v>
      </c>
      <c r="AK101">
        <v>2.7713375573467611</v>
      </c>
      <c r="AQ101">
        <v>0.85060568300432771</v>
      </c>
      <c r="AW101">
        <v>6.1610840039377237</v>
      </c>
      <c r="BC101">
        <v>2.7725979735048605</v>
      </c>
      <c r="BG101" s="3">
        <v>4.3627741017535779</v>
      </c>
      <c r="BH101" s="3">
        <v>7.3383479035966825</v>
      </c>
      <c r="BI101" s="3">
        <v>2.9755738018431037</v>
      </c>
      <c r="BJ101" s="3">
        <v>0.27296005151288638</v>
      </c>
    </row>
    <row r="102" spans="1:62" x14ac:dyDescent="0.35">
      <c r="A102">
        <v>93</v>
      </c>
      <c r="B102">
        <v>27</v>
      </c>
      <c r="C102" t="s">
        <v>104</v>
      </c>
      <c r="D102" t="s">
        <v>27</v>
      </c>
      <c r="G102">
        <v>0.5</v>
      </c>
      <c r="H102">
        <v>0.5</v>
      </c>
      <c r="I102">
        <v>6775</v>
      </c>
      <c r="J102">
        <v>9717</v>
      </c>
      <c r="L102">
        <v>2443</v>
      </c>
      <c r="M102">
        <v>5.6130000000000004</v>
      </c>
      <c r="N102">
        <v>8.5109999999999992</v>
      </c>
      <c r="O102">
        <v>2.8980000000000001</v>
      </c>
      <c r="Q102">
        <v>0.13900000000000001</v>
      </c>
      <c r="R102">
        <v>1</v>
      </c>
      <c r="S102">
        <v>0</v>
      </c>
      <c r="T102">
        <v>0</v>
      </c>
      <c r="V102">
        <v>0</v>
      </c>
      <c r="Y102" s="10">
        <v>44874</v>
      </c>
      <c r="Z102">
        <v>0.43865740740740744</v>
      </c>
      <c r="AB102">
        <v>1</v>
      </c>
      <c r="AD102">
        <v>6.7399613634219788</v>
      </c>
      <c r="AE102">
        <v>9.5806303859549047</v>
      </c>
      <c r="AF102">
        <v>2.8406690225329259</v>
      </c>
      <c r="AG102">
        <v>0.26053050937554711</v>
      </c>
      <c r="AK102">
        <v>0.27461570610419805</v>
      </c>
      <c r="AQ102">
        <v>0.13156120363255366</v>
      </c>
      <c r="AW102">
        <v>1.1019258534911873</v>
      </c>
      <c r="BC102">
        <v>0.43081717815286247</v>
      </c>
      <c r="BG102" s="3">
        <v>6.7492285842886446</v>
      </c>
      <c r="BH102" s="3">
        <v>9.5743323325266783</v>
      </c>
      <c r="BI102" s="3">
        <v>2.8251037482380341</v>
      </c>
      <c r="BJ102" s="3">
        <v>0.25997051056672055</v>
      </c>
    </row>
    <row r="103" spans="1:62" x14ac:dyDescent="0.35">
      <c r="A103">
        <v>87</v>
      </c>
      <c r="B103">
        <v>25</v>
      </c>
      <c r="C103" t="s">
        <v>102</v>
      </c>
      <c r="D103" t="s">
        <v>27</v>
      </c>
      <c r="G103">
        <v>0.5</v>
      </c>
      <c r="H103">
        <v>0.5</v>
      </c>
      <c r="I103">
        <v>6403</v>
      </c>
      <c r="J103">
        <v>8576</v>
      </c>
      <c r="L103">
        <v>6978</v>
      </c>
      <c r="M103">
        <v>5.327</v>
      </c>
      <c r="N103">
        <v>7.5439999999999996</v>
      </c>
      <c r="O103">
        <v>2.2170000000000001</v>
      </c>
      <c r="Q103">
        <v>0.61399999999999999</v>
      </c>
      <c r="R103">
        <v>1</v>
      </c>
      <c r="S103">
        <v>0</v>
      </c>
      <c r="T103">
        <v>0</v>
      </c>
      <c r="V103">
        <v>0</v>
      </c>
      <c r="Y103" s="10">
        <v>44874</v>
      </c>
      <c r="Z103">
        <v>0.38122685185185184</v>
      </c>
      <c r="AB103">
        <v>1</v>
      </c>
      <c r="AD103">
        <v>6.3770765042220292</v>
      </c>
      <c r="AE103">
        <v>8.4750797764771661</v>
      </c>
      <c r="AF103">
        <v>2.0980032722551369</v>
      </c>
      <c r="AG103">
        <v>0.72227498174434679</v>
      </c>
      <c r="AK103">
        <v>0.27572433748387615</v>
      </c>
      <c r="AQ103">
        <v>0.37799247530788654</v>
      </c>
      <c r="AW103">
        <v>0.6894882272721401</v>
      </c>
      <c r="BC103">
        <v>1.5770882368434405</v>
      </c>
      <c r="BG103" s="3">
        <v>6.3682970318220313</v>
      </c>
      <c r="BH103" s="3">
        <v>8.4590924100824409</v>
      </c>
      <c r="BI103" s="3">
        <v>2.0907953782604092</v>
      </c>
      <c r="BJ103" s="3">
        <v>0.71662408467346073</v>
      </c>
    </row>
    <row r="104" spans="1:62" x14ac:dyDescent="0.35">
      <c r="A104">
        <v>92</v>
      </c>
      <c r="B104">
        <v>26</v>
      </c>
      <c r="C104" t="s">
        <v>163</v>
      </c>
      <c r="D104" t="s">
        <v>27</v>
      </c>
      <c r="G104">
        <v>0.5</v>
      </c>
      <c r="H104">
        <v>0.5</v>
      </c>
      <c r="I104">
        <v>8192</v>
      </c>
      <c r="J104">
        <v>9082</v>
      </c>
      <c r="L104">
        <v>14296</v>
      </c>
      <c r="M104">
        <v>6.7</v>
      </c>
      <c r="N104">
        <v>7.9729999999999999</v>
      </c>
      <c r="O104">
        <v>1.2729999999999999</v>
      </c>
      <c r="Q104">
        <v>1.379</v>
      </c>
      <c r="R104">
        <v>1</v>
      </c>
      <c r="S104">
        <v>0</v>
      </c>
      <c r="T104">
        <v>0</v>
      </c>
      <c r="V104">
        <v>0</v>
      </c>
      <c r="X104" t="s">
        <v>164</v>
      </c>
      <c r="Y104" s="10">
        <v>44882</v>
      </c>
      <c r="Z104">
        <v>0.38120370370370371</v>
      </c>
      <c r="AB104">
        <v>1</v>
      </c>
      <c r="AD104">
        <v>7.1966397186669759</v>
      </c>
      <c r="AE104">
        <v>8.6393541946689698</v>
      </c>
      <c r="AF104">
        <v>1.4427144760019939</v>
      </c>
      <c r="AG104">
        <v>1.4123450065816694</v>
      </c>
      <c r="AK104">
        <v>12.118702878582058</v>
      </c>
      <c r="AQ104">
        <v>0.93775953477033291</v>
      </c>
      <c r="AW104">
        <v>40.896233285619417</v>
      </c>
      <c r="BC104">
        <v>0.9002128221445328</v>
      </c>
      <c r="BG104" s="3">
        <v>6.7854834307433727</v>
      </c>
      <c r="BH104" s="3">
        <v>8.5990350590865567</v>
      </c>
      <c r="BI104" s="3">
        <v>1.8135516283431827</v>
      </c>
      <c r="BJ104" s="3">
        <v>1.4060164364604311</v>
      </c>
    </row>
    <row r="105" spans="1:62" x14ac:dyDescent="0.35">
      <c r="A105">
        <v>61</v>
      </c>
      <c r="B105">
        <v>18</v>
      </c>
      <c r="C105" t="s">
        <v>178</v>
      </c>
      <c r="D105" t="s">
        <v>27</v>
      </c>
      <c r="G105">
        <v>0.5</v>
      </c>
      <c r="H105">
        <v>0.5</v>
      </c>
      <c r="I105">
        <v>7646</v>
      </c>
      <c r="J105">
        <v>9465</v>
      </c>
      <c r="L105">
        <v>15128</v>
      </c>
      <c r="M105">
        <v>6.2809999999999997</v>
      </c>
      <c r="N105">
        <v>8.2970000000000006</v>
      </c>
      <c r="O105">
        <v>2.0169999999999999</v>
      </c>
      <c r="Q105">
        <v>1.466</v>
      </c>
      <c r="R105">
        <v>1</v>
      </c>
      <c r="S105">
        <v>0</v>
      </c>
      <c r="T105">
        <v>0</v>
      </c>
      <c r="V105">
        <v>0</v>
      </c>
      <c r="Y105" s="10">
        <v>44883</v>
      </c>
      <c r="Z105">
        <v>0.17645833333333336</v>
      </c>
      <c r="AB105">
        <v>1</v>
      </c>
      <c r="AD105">
        <v>6.6690690870905325</v>
      </c>
      <c r="AE105">
        <v>9.0296054359065945</v>
      </c>
      <c r="AF105">
        <v>2.360536348816062</v>
      </c>
      <c r="AG105">
        <v>1.4725836366847798</v>
      </c>
      <c r="AK105">
        <v>1.3794756505903951</v>
      </c>
      <c r="AQ105">
        <v>0.10370906466111923</v>
      </c>
      <c r="AW105">
        <v>4.4163294053627373</v>
      </c>
      <c r="BC105">
        <v>1.6390181865491973</v>
      </c>
      <c r="BG105" s="3">
        <v>6.7153876558682608</v>
      </c>
      <c r="BH105" s="3">
        <v>9.0249256029420089</v>
      </c>
      <c r="BI105" s="3">
        <v>2.3095379470737476</v>
      </c>
      <c r="BJ105" s="3">
        <v>1.4606137739893161</v>
      </c>
    </row>
    <row r="106" spans="1:62" x14ac:dyDescent="0.35">
      <c r="A106">
        <v>40</v>
      </c>
      <c r="B106">
        <v>11</v>
      </c>
      <c r="C106" t="s">
        <v>116</v>
      </c>
      <c r="D106" t="s">
        <v>27</v>
      </c>
      <c r="G106">
        <v>0.5</v>
      </c>
      <c r="H106">
        <v>0.5</v>
      </c>
      <c r="I106">
        <v>2959</v>
      </c>
      <c r="J106">
        <v>7344</v>
      </c>
      <c r="L106">
        <v>10875</v>
      </c>
      <c r="M106">
        <v>2.6850000000000001</v>
      </c>
      <c r="N106">
        <v>6.5</v>
      </c>
      <c r="O106">
        <v>3.8159999999999998</v>
      </c>
      <c r="Q106">
        <v>1.0209999999999999</v>
      </c>
      <c r="R106">
        <v>1</v>
      </c>
      <c r="S106">
        <v>0</v>
      </c>
      <c r="T106">
        <v>0</v>
      </c>
      <c r="V106">
        <v>0</v>
      </c>
      <c r="Y106" s="10">
        <v>44875</v>
      </c>
      <c r="Z106">
        <v>2.615740740740741E-3</v>
      </c>
      <c r="AB106">
        <v>3</v>
      </c>
      <c r="AC106" t="s">
        <v>112</v>
      </c>
      <c r="AD106">
        <v>3.0772774368012743</v>
      </c>
      <c r="AE106">
        <v>7.3420241996687405</v>
      </c>
      <c r="AF106">
        <v>4.2647467628674658</v>
      </c>
      <c r="AG106">
        <v>1.1328348964255424</v>
      </c>
      <c r="AK106">
        <v>57.055715642582761</v>
      </c>
      <c r="AQ106">
        <v>0.4709425167574291</v>
      </c>
      <c r="AW106">
        <v>82.50705000403785</v>
      </c>
      <c r="BC106">
        <v>0.89678226062100197</v>
      </c>
      <c r="BG106" s="3">
        <v>4.3055620595600228</v>
      </c>
      <c r="BH106" s="3">
        <v>7.3247764563734901</v>
      </c>
      <c r="BI106" s="3">
        <v>3.0192143968134673</v>
      </c>
      <c r="BJ106" s="3">
        <v>1.1277780397258221</v>
      </c>
    </row>
    <row r="107" spans="1:62" x14ac:dyDescent="0.35">
      <c r="A107">
        <v>101</v>
      </c>
      <c r="B107">
        <v>29</v>
      </c>
      <c r="C107" t="s">
        <v>116</v>
      </c>
      <c r="D107" t="s">
        <v>27</v>
      </c>
      <c r="G107">
        <v>0.5</v>
      </c>
      <c r="H107">
        <v>0.5</v>
      </c>
      <c r="I107">
        <v>7757</v>
      </c>
      <c r="J107">
        <v>9295</v>
      </c>
      <c r="L107">
        <v>16328</v>
      </c>
      <c r="M107">
        <v>6.3659999999999997</v>
      </c>
      <c r="N107">
        <v>8.1530000000000005</v>
      </c>
      <c r="O107">
        <v>1.7869999999999999</v>
      </c>
      <c r="Q107">
        <v>1.5920000000000001</v>
      </c>
      <c r="R107">
        <v>1</v>
      </c>
      <c r="S107">
        <v>0</v>
      </c>
      <c r="T107">
        <v>0</v>
      </c>
      <c r="V107">
        <v>0</v>
      </c>
      <c r="Y107" s="10">
        <v>44887</v>
      </c>
      <c r="Z107">
        <v>0.40795138888888888</v>
      </c>
      <c r="AB107">
        <v>1</v>
      </c>
      <c r="AD107">
        <v>7.4363712240506432</v>
      </c>
      <c r="AE107">
        <v>8.9989958823771516</v>
      </c>
      <c r="AF107">
        <v>1.5626246583265084</v>
      </c>
      <c r="AG107">
        <v>1.6753386574299727</v>
      </c>
      <c r="AK107">
        <v>0.19346322931101681</v>
      </c>
      <c r="AQ107">
        <v>2.1279059864705636E-2</v>
      </c>
      <c r="AW107">
        <v>0.79408571261723049</v>
      </c>
      <c r="BC107">
        <v>3.9923746501602571</v>
      </c>
      <c r="BG107" s="3">
        <v>7.429184853586027</v>
      </c>
      <c r="BH107" s="3">
        <v>8.9980385333740678</v>
      </c>
      <c r="BI107" s="3">
        <v>1.5688536797880417</v>
      </c>
      <c r="BJ107" s="3">
        <v>1.7094627358907926</v>
      </c>
    </row>
    <row r="108" spans="1:62" x14ac:dyDescent="0.35">
      <c r="A108">
        <v>16</v>
      </c>
      <c r="B108">
        <v>11</v>
      </c>
      <c r="C108" t="s">
        <v>116</v>
      </c>
      <c r="D108" t="s">
        <v>27</v>
      </c>
      <c r="G108">
        <v>0.3</v>
      </c>
      <c r="H108">
        <v>0.3</v>
      </c>
      <c r="I108">
        <v>4435</v>
      </c>
      <c r="J108">
        <v>5365</v>
      </c>
      <c r="L108">
        <v>8243</v>
      </c>
      <c r="M108">
        <v>6.3620000000000001</v>
      </c>
      <c r="N108">
        <v>8.0389999999999997</v>
      </c>
      <c r="O108">
        <v>1.677</v>
      </c>
      <c r="Q108">
        <v>1.244</v>
      </c>
      <c r="R108">
        <v>1</v>
      </c>
      <c r="S108">
        <v>0</v>
      </c>
      <c r="T108">
        <v>0</v>
      </c>
      <c r="V108">
        <v>0</v>
      </c>
      <c r="Y108" s="10">
        <v>44879</v>
      </c>
      <c r="Z108">
        <v>0.53174768518518511</v>
      </c>
      <c r="AB108">
        <v>1</v>
      </c>
      <c r="AD108">
        <v>7.573439880094778</v>
      </c>
      <c r="AE108">
        <v>8.985918048847779</v>
      </c>
      <c r="AF108">
        <v>1.412478168753001</v>
      </c>
      <c r="AG108">
        <v>1.4353490847342858</v>
      </c>
      <c r="AK108">
        <v>1.9655012035437442</v>
      </c>
      <c r="AQ108">
        <v>12.894609015824821</v>
      </c>
      <c r="AW108">
        <v>65.826990888959301</v>
      </c>
      <c r="BC108">
        <v>0.97782492804340593</v>
      </c>
      <c r="BG108" s="3">
        <v>7.4997361776773506</v>
      </c>
      <c r="BH108" s="3">
        <v>9.6051941652582116</v>
      </c>
      <c r="BI108" s="3">
        <v>2.1054579875808606</v>
      </c>
      <c r="BJ108" s="3">
        <v>1.4424011638053242</v>
      </c>
    </row>
    <row r="109" spans="1:62" x14ac:dyDescent="0.35">
      <c r="A109">
        <v>89</v>
      </c>
      <c r="B109">
        <v>25</v>
      </c>
      <c r="C109" t="s">
        <v>183</v>
      </c>
      <c r="D109" t="s">
        <v>27</v>
      </c>
      <c r="G109">
        <v>0.5</v>
      </c>
      <c r="H109">
        <v>0.5</v>
      </c>
      <c r="I109">
        <v>5342</v>
      </c>
      <c r="J109">
        <v>8298</v>
      </c>
      <c r="L109">
        <v>3848</v>
      </c>
      <c r="M109">
        <v>4.5129999999999999</v>
      </c>
      <c r="N109">
        <v>7.3090000000000002</v>
      </c>
      <c r="O109">
        <v>2.7949999999999999</v>
      </c>
      <c r="Q109">
        <v>0.28599999999999998</v>
      </c>
      <c r="R109">
        <v>1</v>
      </c>
      <c r="S109">
        <v>0</v>
      </c>
      <c r="T109">
        <v>0</v>
      </c>
      <c r="V109">
        <v>0</v>
      </c>
      <c r="Y109" s="10">
        <v>44883</v>
      </c>
      <c r="Z109">
        <v>0.4447800925925926</v>
      </c>
      <c r="AB109">
        <v>1</v>
      </c>
      <c r="AD109">
        <v>4.7109409684871268</v>
      </c>
      <c r="AE109">
        <v>7.9373324219721466</v>
      </c>
      <c r="AF109">
        <v>3.2263914534850198</v>
      </c>
      <c r="AG109">
        <v>0.37485964314957421</v>
      </c>
      <c r="AK109">
        <v>0.70606726906841522</v>
      </c>
      <c r="AQ109">
        <v>7.0726704188346132E-2</v>
      </c>
      <c r="AW109">
        <v>1.1942057783251752</v>
      </c>
      <c r="BC109">
        <v>0.80803122980730924</v>
      </c>
      <c r="BG109" s="3">
        <v>4.6943682695666551</v>
      </c>
      <c r="BH109" s="3">
        <v>7.9401403217508992</v>
      </c>
      <c r="BI109" s="3">
        <v>3.2457720521842437</v>
      </c>
      <c r="BJ109" s="3">
        <v>0.37335124581803203</v>
      </c>
    </row>
    <row r="110" spans="1:62" x14ac:dyDescent="0.35">
      <c r="A110">
        <v>37</v>
      </c>
      <c r="B110">
        <v>10</v>
      </c>
      <c r="C110" t="s">
        <v>115</v>
      </c>
      <c r="D110" t="s">
        <v>27</v>
      </c>
      <c r="G110">
        <v>0.5</v>
      </c>
      <c r="H110">
        <v>0.5</v>
      </c>
      <c r="I110">
        <v>4553</v>
      </c>
      <c r="J110">
        <v>7129</v>
      </c>
      <c r="L110">
        <v>3890</v>
      </c>
      <c r="M110">
        <v>3.9079999999999999</v>
      </c>
      <c r="N110">
        <v>6.3179999999999996</v>
      </c>
      <c r="O110">
        <v>2.41</v>
      </c>
      <c r="Q110">
        <v>0.29099999999999998</v>
      </c>
      <c r="R110">
        <v>1</v>
      </c>
      <c r="S110">
        <v>0</v>
      </c>
      <c r="T110">
        <v>0</v>
      </c>
      <c r="V110">
        <v>0</v>
      </c>
      <c r="Y110" s="10">
        <v>44874</v>
      </c>
      <c r="Z110">
        <v>0.97668981481481476</v>
      </c>
      <c r="AB110">
        <v>1</v>
      </c>
      <c r="AD110">
        <v>4.661327346734482</v>
      </c>
      <c r="AE110">
        <v>7.1301233534699451</v>
      </c>
      <c r="AF110">
        <v>2.4687960067354631</v>
      </c>
      <c r="AG110">
        <v>0.4119748138225704</v>
      </c>
      <c r="AK110">
        <v>3.4156819157504148</v>
      </c>
      <c r="AQ110">
        <v>2.3765930483427486</v>
      </c>
      <c r="AW110">
        <v>0.38444042048253019</v>
      </c>
      <c r="BC110">
        <v>2.3571400466237646</v>
      </c>
      <c r="BG110" s="3">
        <v>4.7423186062448686</v>
      </c>
      <c r="BH110" s="3">
        <v>7.2158692772806212</v>
      </c>
      <c r="BI110" s="3">
        <v>2.4735506710357522</v>
      </c>
      <c r="BJ110" s="3">
        <v>0.40717596001569306</v>
      </c>
    </row>
    <row r="111" spans="1:62" x14ac:dyDescent="0.35">
      <c r="A111">
        <v>77</v>
      </c>
      <c r="B111">
        <v>21</v>
      </c>
      <c r="C111" t="s">
        <v>115</v>
      </c>
      <c r="D111" t="s">
        <v>27</v>
      </c>
      <c r="G111">
        <v>0.5</v>
      </c>
      <c r="H111">
        <v>0.5</v>
      </c>
      <c r="I111">
        <v>5382</v>
      </c>
      <c r="J111">
        <v>8194</v>
      </c>
      <c r="L111">
        <v>3767</v>
      </c>
      <c r="M111">
        <v>4.5439999999999996</v>
      </c>
      <c r="N111">
        <v>7.22</v>
      </c>
      <c r="O111">
        <v>2.6760000000000002</v>
      </c>
      <c r="Q111">
        <v>0.27800000000000002</v>
      </c>
      <c r="R111">
        <v>1</v>
      </c>
      <c r="S111">
        <v>0</v>
      </c>
      <c r="T111">
        <v>0</v>
      </c>
      <c r="V111">
        <v>0</v>
      </c>
      <c r="Y111" s="10">
        <v>44888</v>
      </c>
      <c r="Z111">
        <v>0.37666666666666665</v>
      </c>
      <c r="AB111">
        <v>1</v>
      </c>
      <c r="AD111">
        <v>5.0418254681426244</v>
      </c>
      <c r="AE111">
        <v>7.8246378580381464</v>
      </c>
      <c r="AF111">
        <v>2.7828123898955219</v>
      </c>
      <c r="AG111">
        <v>0.38833183061938054</v>
      </c>
      <c r="AK111">
        <v>0.1472060029962248</v>
      </c>
      <c r="AQ111">
        <v>0.60550691189002848</v>
      </c>
      <c r="AW111">
        <v>1.4412126676545078</v>
      </c>
      <c r="BC111">
        <v>0.54042628494273703</v>
      </c>
      <c r="BG111" s="3">
        <v>5.0381172626183428</v>
      </c>
      <c r="BH111" s="3">
        <v>7.8010200003880099</v>
      </c>
      <c r="BI111" s="3">
        <v>2.7629027377696671</v>
      </c>
      <c r="BJ111" s="3">
        <v>0.38728533474603255</v>
      </c>
    </row>
    <row r="112" spans="1:62" x14ac:dyDescent="0.35">
      <c r="A112">
        <v>13</v>
      </c>
      <c r="B112">
        <v>10</v>
      </c>
      <c r="C112" t="s">
        <v>115</v>
      </c>
      <c r="D112" t="s">
        <v>27</v>
      </c>
      <c r="G112">
        <v>0.3</v>
      </c>
      <c r="H112">
        <v>0.3</v>
      </c>
      <c r="I112">
        <v>3660</v>
      </c>
      <c r="J112">
        <v>4935</v>
      </c>
      <c r="L112">
        <v>2478</v>
      </c>
      <c r="M112">
        <v>5.3710000000000004</v>
      </c>
      <c r="N112">
        <v>7.4320000000000004</v>
      </c>
      <c r="O112">
        <v>2.0609999999999999</v>
      </c>
      <c r="Q112">
        <v>0.23899999999999999</v>
      </c>
      <c r="R112">
        <v>1</v>
      </c>
      <c r="S112">
        <v>0</v>
      </c>
      <c r="T112">
        <v>0</v>
      </c>
      <c r="V112">
        <v>0</v>
      </c>
      <c r="Y112" s="10">
        <v>44879</v>
      </c>
      <c r="Z112">
        <v>0.49831018518518522</v>
      </c>
      <c r="AB112">
        <v>1</v>
      </c>
      <c r="AD112">
        <v>6.2898360739485675</v>
      </c>
      <c r="AE112">
        <v>8.2795818948517947</v>
      </c>
      <c r="AF112">
        <v>1.9897458209032273</v>
      </c>
      <c r="AG112">
        <v>0.44375796657486472</v>
      </c>
      <c r="AK112">
        <v>6.0497427925936131</v>
      </c>
      <c r="AQ112">
        <v>11.452771705865235</v>
      </c>
      <c r="AW112">
        <v>30.56447206781953</v>
      </c>
      <c r="BC112">
        <v>0.46404443538614149</v>
      </c>
      <c r="BG112" s="3">
        <v>6.1051627521610801</v>
      </c>
      <c r="BH112" s="3">
        <v>7.8311405691752753</v>
      </c>
      <c r="BI112" s="3">
        <v>1.7259778170141948</v>
      </c>
      <c r="BJ112" s="3">
        <v>0.44478997814623611</v>
      </c>
    </row>
    <row r="113" spans="1:62" x14ac:dyDescent="0.35">
      <c r="A113">
        <v>101</v>
      </c>
      <c r="B113">
        <v>29</v>
      </c>
      <c r="C113" t="s">
        <v>132</v>
      </c>
      <c r="D113" t="s">
        <v>27</v>
      </c>
      <c r="G113">
        <v>0.5</v>
      </c>
      <c r="H113">
        <v>0.5</v>
      </c>
      <c r="I113">
        <v>4866</v>
      </c>
      <c r="J113">
        <v>7340</v>
      </c>
      <c r="L113">
        <v>3522</v>
      </c>
      <c r="M113">
        <v>4.1479999999999997</v>
      </c>
      <c r="N113">
        <v>6.4969999999999999</v>
      </c>
      <c r="O113">
        <v>2.3490000000000002</v>
      </c>
      <c r="Q113">
        <v>0.252</v>
      </c>
      <c r="R113">
        <v>1</v>
      </c>
      <c r="S113">
        <v>0</v>
      </c>
      <c r="T113">
        <v>0</v>
      </c>
      <c r="V113">
        <v>0</v>
      </c>
      <c r="Y113" s="10">
        <v>44875</v>
      </c>
      <c r="Z113">
        <v>0.5510532407407408</v>
      </c>
      <c r="AB113">
        <v>1</v>
      </c>
      <c r="AD113">
        <v>4.9723735335657828</v>
      </c>
      <c r="AE113">
        <v>7.3380818583441121</v>
      </c>
      <c r="AF113">
        <v>2.3657083247783293</v>
      </c>
      <c r="AG113">
        <v>0.37399678799610031</v>
      </c>
      <c r="AK113">
        <v>0.7019504221773305</v>
      </c>
      <c r="AQ113">
        <v>6.7178071790438249E-2</v>
      </c>
      <c r="AW113">
        <v>1.2540181209937296</v>
      </c>
      <c r="BC113">
        <v>0.38706546115542284</v>
      </c>
      <c r="BG113" s="3">
        <v>4.9549827723212214</v>
      </c>
      <c r="BH113" s="3">
        <v>7.3356178950162185</v>
      </c>
      <c r="BI113" s="3">
        <v>2.3806351226949976</v>
      </c>
      <c r="BJ113" s="3">
        <v>0.37327437989614032</v>
      </c>
    </row>
    <row r="114" spans="1:62" x14ac:dyDescent="0.35">
      <c r="A114">
        <v>68</v>
      </c>
      <c r="B114">
        <v>29</v>
      </c>
      <c r="C114" t="s">
        <v>132</v>
      </c>
      <c r="D114" t="s">
        <v>27</v>
      </c>
      <c r="G114">
        <v>0.3</v>
      </c>
      <c r="H114">
        <v>0.3</v>
      </c>
      <c r="I114">
        <v>3049</v>
      </c>
      <c r="J114">
        <v>4526</v>
      </c>
      <c r="L114">
        <v>2246</v>
      </c>
      <c r="M114">
        <v>4.59</v>
      </c>
      <c r="N114">
        <v>6.8550000000000004</v>
      </c>
      <c r="O114">
        <v>2.266</v>
      </c>
      <c r="Q114">
        <v>0.19800000000000001</v>
      </c>
      <c r="R114">
        <v>1</v>
      </c>
      <c r="S114">
        <v>0</v>
      </c>
      <c r="T114">
        <v>0</v>
      </c>
      <c r="V114">
        <v>0</v>
      </c>
      <c r="Y114" s="10">
        <v>44879</v>
      </c>
      <c r="Z114">
        <v>0.99328703703703702</v>
      </c>
      <c r="AB114">
        <v>1</v>
      </c>
      <c r="AD114">
        <v>5.2778593958126514</v>
      </c>
      <c r="AE114">
        <v>7.6077412274463132</v>
      </c>
      <c r="AF114">
        <v>2.3298818316336618</v>
      </c>
      <c r="AG114">
        <v>0.40385351914850115</v>
      </c>
      <c r="AK114">
        <v>0</v>
      </c>
      <c r="AQ114">
        <v>2.1594051716341794E-2</v>
      </c>
      <c r="AW114">
        <v>7.0528103978942561E-2</v>
      </c>
      <c r="BC114">
        <v>0.50977942804554954</v>
      </c>
      <c r="BG114" s="3">
        <v>5.2778593958126514</v>
      </c>
      <c r="BH114" s="3">
        <v>7.6069199063370156</v>
      </c>
      <c r="BI114" s="3">
        <v>2.3290605105243642</v>
      </c>
      <c r="BJ114" s="3">
        <v>0.40488553071987265</v>
      </c>
    </row>
    <row r="115" spans="1:62" x14ac:dyDescent="0.35">
      <c r="A115">
        <v>49</v>
      </c>
      <c r="B115">
        <v>14</v>
      </c>
      <c r="C115" t="s">
        <v>212</v>
      </c>
      <c r="D115" t="s">
        <v>27</v>
      </c>
      <c r="G115">
        <v>0.5</v>
      </c>
      <c r="H115">
        <v>0.5</v>
      </c>
      <c r="I115">
        <v>5068</v>
      </c>
      <c r="J115">
        <v>8007</v>
      </c>
      <c r="L115">
        <v>3889</v>
      </c>
      <c r="M115">
        <v>4.3029999999999999</v>
      </c>
      <c r="N115">
        <v>7.0620000000000003</v>
      </c>
      <c r="O115">
        <v>2.7589999999999999</v>
      </c>
      <c r="Q115">
        <v>0.29099999999999998</v>
      </c>
      <c r="R115">
        <v>1</v>
      </c>
      <c r="S115">
        <v>0</v>
      </c>
      <c r="T115">
        <v>0</v>
      </c>
      <c r="V115">
        <v>0</v>
      </c>
      <c r="Y115" s="10">
        <v>44886</v>
      </c>
      <c r="Z115">
        <v>0.9229398148148148</v>
      </c>
      <c r="AB115">
        <v>1</v>
      </c>
      <c r="AD115">
        <v>4.8598178668035512</v>
      </c>
      <c r="AE115">
        <v>7.7659303664071526</v>
      </c>
      <c r="AF115">
        <v>2.9061124996036014</v>
      </c>
      <c r="AG115">
        <v>0.40065573858870968</v>
      </c>
      <c r="AK115">
        <v>0.47207746747828766</v>
      </c>
      <c r="AQ115">
        <v>0.11100953768773976</v>
      </c>
      <c r="AW115">
        <v>1.0937431513995401</v>
      </c>
      <c r="BC115">
        <v>0</v>
      </c>
      <c r="BG115" s="3">
        <v>4.8713160595469374</v>
      </c>
      <c r="BH115" s="3">
        <v>7.7616222958932823</v>
      </c>
      <c r="BI115" s="3">
        <v>2.8903062363463454</v>
      </c>
      <c r="BJ115" s="3">
        <v>0.40065573858870968</v>
      </c>
    </row>
    <row r="116" spans="1:62" x14ac:dyDescent="0.35">
      <c r="A116">
        <v>36</v>
      </c>
      <c r="B116">
        <v>10</v>
      </c>
      <c r="C116" t="s">
        <v>89</v>
      </c>
      <c r="D116" t="s">
        <v>27</v>
      </c>
      <c r="G116">
        <v>0.5</v>
      </c>
      <c r="H116">
        <v>0.5</v>
      </c>
      <c r="I116">
        <v>2547</v>
      </c>
      <c r="J116">
        <v>7955</v>
      </c>
      <c r="L116">
        <v>3669</v>
      </c>
      <c r="M116">
        <v>2.3690000000000002</v>
      </c>
      <c r="N116">
        <v>7.0179999999999998</v>
      </c>
      <c r="O116">
        <v>4.649</v>
      </c>
      <c r="Q116">
        <v>0.26800000000000002</v>
      </c>
      <c r="R116">
        <v>1</v>
      </c>
      <c r="S116">
        <v>0</v>
      </c>
      <c r="T116">
        <v>0</v>
      </c>
      <c r="V116">
        <v>0</v>
      </c>
      <c r="Y116" s="10">
        <v>44873</v>
      </c>
      <c r="Z116">
        <v>0.91402777777777777</v>
      </c>
      <c r="AB116">
        <v>3</v>
      </c>
      <c r="AC116" t="s">
        <v>112</v>
      </c>
      <c r="AD116">
        <v>2.6155603292892224</v>
      </c>
      <c r="AE116">
        <v>7.8733734412574679</v>
      </c>
      <c r="AF116">
        <v>5.257813111968245</v>
      </c>
      <c r="AG116">
        <v>0.3853593347612469</v>
      </c>
      <c r="AK116">
        <v>60.360505740715361</v>
      </c>
      <c r="AQ116">
        <v>0.73566983925984419</v>
      </c>
      <c r="AW116">
        <v>53.005715638503979</v>
      </c>
      <c r="BC116">
        <v>0.10563043962288549</v>
      </c>
      <c r="BG116" s="3">
        <v>3.7461612750223976</v>
      </c>
      <c r="BH116" s="3">
        <v>7.9024413801569704</v>
      </c>
      <c r="BI116" s="3">
        <v>4.1562801051345719</v>
      </c>
      <c r="BJ116" s="3">
        <v>0.38556297069172929</v>
      </c>
    </row>
    <row r="117" spans="1:62" x14ac:dyDescent="0.35">
      <c r="A117">
        <v>77</v>
      </c>
      <c r="B117">
        <v>21</v>
      </c>
      <c r="C117" t="s">
        <v>89</v>
      </c>
      <c r="D117" t="s">
        <v>27</v>
      </c>
      <c r="G117">
        <v>0.5</v>
      </c>
      <c r="H117">
        <v>0.5</v>
      </c>
      <c r="I117">
        <v>5396</v>
      </c>
      <c r="J117">
        <v>8038</v>
      </c>
      <c r="L117">
        <v>3967</v>
      </c>
      <c r="M117">
        <v>4.5549999999999997</v>
      </c>
      <c r="N117">
        <v>7.0880000000000001</v>
      </c>
      <c r="O117">
        <v>2.5329999999999999</v>
      </c>
      <c r="Q117">
        <v>0.29899999999999999</v>
      </c>
      <c r="R117">
        <v>1</v>
      </c>
      <c r="S117">
        <v>0</v>
      </c>
      <c r="T117">
        <v>0</v>
      </c>
      <c r="V117">
        <v>0</v>
      </c>
      <c r="Y117" s="10">
        <v>44887</v>
      </c>
      <c r="Z117">
        <v>0.18010416666666665</v>
      </c>
      <c r="AB117">
        <v>1</v>
      </c>
      <c r="AD117">
        <v>5.174101801789436</v>
      </c>
      <c r="AE117">
        <v>7.7956081855027044</v>
      </c>
      <c r="AF117">
        <v>2.6215063837132684</v>
      </c>
      <c r="AG117">
        <v>0.40864876597592881</v>
      </c>
      <c r="AK117">
        <v>1.2485065996208913</v>
      </c>
      <c r="AQ117">
        <v>0.5388913293106572</v>
      </c>
      <c r="AW117">
        <v>3.9751337893959415</v>
      </c>
      <c r="BC117">
        <v>5.0165531927876587E-2</v>
      </c>
      <c r="BG117" s="3">
        <v>5.1420026803808172</v>
      </c>
      <c r="BH117" s="3">
        <v>7.8166698635705147</v>
      </c>
      <c r="BI117" s="3">
        <v>2.6746671831896975</v>
      </c>
      <c r="BJ117" s="3">
        <v>0.40854629126583625</v>
      </c>
    </row>
    <row r="118" spans="1:62" x14ac:dyDescent="0.35">
      <c r="A118">
        <v>102</v>
      </c>
      <c r="B118">
        <v>30</v>
      </c>
      <c r="C118" t="s">
        <v>107</v>
      </c>
      <c r="D118" t="s">
        <v>27</v>
      </c>
      <c r="G118">
        <v>0.5</v>
      </c>
      <c r="H118">
        <v>0.5</v>
      </c>
      <c r="I118">
        <v>5102</v>
      </c>
      <c r="J118">
        <v>7953</v>
      </c>
      <c r="L118">
        <v>3821</v>
      </c>
      <c r="M118">
        <v>4.3289999999999997</v>
      </c>
      <c r="N118">
        <v>7.0170000000000003</v>
      </c>
      <c r="O118">
        <v>2.6869999999999998</v>
      </c>
      <c r="Q118">
        <v>0.28399999999999997</v>
      </c>
      <c r="R118">
        <v>1</v>
      </c>
      <c r="S118">
        <v>0</v>
      </c>
      <c r="T118">
        <v>0</v>
      </c>
      <c r="V118">
        <v>0</v>
      </c>
      <c r="Y118" s="10">
        <v>44874</v>
      </c>
      <c r="Z118">
        <v>0.52288194444444447</v>
      </c>
      <c r="AB118">
        <v>1</v>
      </c>
      <c r="AD118">
        <v>5.1079549939555404</v>
      </c>
      <c r="AE118">
        <v>7.8714355786641681</v>
      </c>
      <c r="AF118">
        <v>2.7634805847086277</v>
      </c>
      <c r="AG118">
        <v>0.40083566547790783</v>
      </c>
      <c r="AK118">
        <v>1.1138296647699357</v>
      </c>
      <c r="AQ118">
        <v>0.39468008146196776</v>
      </c>
      <c r="AW118">
        <v>0.92112969556539381</v>
      </c>
      <c r="BC118">
        <v>1.5615851162021461</v>
      </c>
      <c r="BG118" s="3">
        <v>5.0796655828888779</v>
      </c>
      <c r="BH118" s="3">
        <v>7.8559326779177665</v>
      </c>
      <c r="BI118" s="3">
        <v>2.7762670950288886</v>
      </c>
      <c r="BJ118" s="3">
        <v>0.39773021753805149</v>
      </c>
    </row>
    <row r="119" spans="1:62" x14ac:dyDescent="0.35">
      <c r="A119">
        <v>104</v>
      </c>
      <c r="B119">
        <v>30</v>
      </c>
      <c r="C119" t="s">
        <v>188</v>
      </c>
      <c r="D119" t="s">
        <v>27</v>
      </c>
      <c r="G119">
        <v>0.5</v>
      </c>
      <c r="H119">
        <v>0.5</v>
      </c>
      <c r="I119">
        <v>5190</v>
      </c>
      <c r="J119">
        <v>7890</v>
      </c>
      <c r="L119">
        <v>3967</v>
      </c>
      <c r="M119">
        <v>4.3970000000000002</v>
      </c>
      <c r="N119">
        <v>6.9630000000000001</v>
      </c>
      <c r="O119">
        <v>2.5659999999999998</v>
      </c>
      <c r="Q119">
        <v>0.29899999999999999</v>
      </c>
      <c r="R119">
        <v>1</v>
      </c>
      <c r="S119">
        <v>0</v>
      </c>
      <c r="T119">
        <v>0</v>
      </c>
      <c r="V119">
        <v>0</v>
      </c>
      <c r="Y119" s="10">
        <v>44883</v>
      </c>
      <c r="Z119">
        <v>0.59199074074074076</v>
      </c>
      <c r="AB119">
        <v>1</v>
      </c>
      <c r="AD119">
        <v>4.5817589051070406</v>
      </c>
      <c r="AE119">
        <v>7.5554580520619039</v>
      </c>
      <c r="AF119">
        <v>2.9736991469548633</v>
      </c>
      <c r="AG119">
        <v>0.38644024201754312</v>
      </c>
      <c r="AK119">
        <v>3.4531214072701082</v>
      </c>
      <c r="AQ119">
        <v>0.74052510333750665</v>
      </c>
      <c r="AW119">
        <v>6.8739564828368351</v>
      </c>
      <c r="BC119">
        <v>0.50238818004346286</v>
      </c>
      <c r="BG119" s="3">
        <v>4.5039947024802132</v>
      </c>
      <c r="BH119" s="3">
        <v>7.5835370498494221</v>
      </c>
      <c r="BI119" s="3">
        <v>3.079542347369209</v>
      </c>
      <c r="BJ119" s="3">
        <v>0.38741340158628002</v>
      </c>
    </row>
    <row r="120" spans="1:62" x14ac:dyDescent="0.35">
      <c r="A120">
        <v>34</v>
      </c>
      <c r="B120">
        <v>9</v>
      </c>
      <c r="C120" t="s">
        <v>207</v>
      </c>
      <c r="D120" t="s">
        <v>27</v>
      </c>
      <c r="G120">
        <v>0.5</v>
      </c>
      <c r="H120">
        <v>0.5</v>
      </c>
      <c r="I120">
        <v>4822</v>
      </c>
      <c r="J120">
        <v>8031</v>
      </c>
      <c r="L120">
        <v>2026</v>
      </c>
      <c r="M120">
        <v>4.1139999999999999</v>
      </c>
      <c r="N120">
        <v>7.0819999999999999</v>
      </c>
      <c r="O120">
        <v>2.968</v>
      </c>
      <c r="Q120">
        <v>9.6000000000000002E-2</v>
      </c>
      <c r="R120">
        <v>1</v>
      </c>
      <c r="S120">
        <v>0</v>
      </c>
      <c r="T120">
        <v>0</v>
      </c>
      <c r="V120">
        <v>0</v>
      </c>
      <c r="Y120" s="10">
        <v>44886</v>
      </c>
      <c r="Z120">
        <v>0.78098379629629633</v>
      </c>
      <c r="AB120">
        <v>1</v>
      </c>
      <c r="AD120">
        <v>4.6241049155641374</v>
      </c>
      <c r="AE120">
        <v>7.788906742481128</v>
      </c>
      <c r="AF120">
        <v>3.1648018269169906</v>
      </c>
      <c r="AG120">
        <v>0.209745353686284</v>
      </c>
      <c r="AK120">
        <v>1.8680417904317212</v>
      </c>
      <c r="AQ120">
        <v>0.85170343697133521</v>
      </c>
      <c r="AW120">
        <v>4.9625316335055052</v>
      </c>
      <c r="BC120">
        <v>4.5827738994468969</v>
      </c>
      <c r="BG120" s="3">
        <v>4.6677022297161432</v>
      </c>
      <c r="BH120" s="3">
        <v>7.7558782018747889</v>
      </c>
      <c r="BI120" s="3">
        <v>3.0881759721586461</v>
      </c>
      <c r="BJ120" s="3">
        <v>0.21466413977072651</v>
      </c>
    </row>
    <row r="121" spans="1:62" x14ac:dyDescent="0.35">
      <c r="A121">
        <v>77</v>
      </c>
      <c r="B121">
        <v>21</v>
      </c>
      <c r="C121" t="s">
        <v>158</v>
      </c>
      <c r="D121" t="s">
        <v>27</v>
      </c>
      <c r="G121">
        <v>0.5</v>
      </c>
      <c r="H121">
        <v>0.5</v>
      </c>
      <c r="I121">
        <v>5077</v>
      </c>
      <c r="J121">
        <v>7979</v>
      </c>
      <c r="L121">
        <v>2220</v>
      </c>
      <c r="M121">
        <v>4.3099999999999996</v>
      </c>
      <c r="N121">
        <v>7.0380000000000003</v>
      </c>
      <c r="O121">
        <v>2.7290000000000001</v>
      </c>
      <c r="Q121">
        <v>0.11600000000000001</v>
      </c>
      <c r="R121">
        <v>1</v>
      </c>
      <c r="S121">
        <v>0</v>
      </c>
      <c r="T121">
        <v>0</v>
      </c>
      <c r="V121">
        <v>0</v>
      </c>
      <c r="Y121" s="10">
        <v>44882</v>
      </c>
      <c r="Z121">
        <v>0.23533564814814814</v>
      </c>
      <c r="AB121">
        <v>1</v>
      </c>
      <c r="AD121">
        <v>4.4393698868434619</v>
      </c>
      <c r="AE121">
        <v>7.6051214842642541</v>
      </c>
      <c r="AF121">
        <v>3.1657515974207922</v>
      </c>
      <c r="AG121">
        <v>0.20882039580887785</v>
      </c>
      <c r="AK121">
        <v>5.8698732138104148</v>
      </c>
      <c r="AQ121">
        <v>1.7285774038157757</v>
      </c>
      <c r="AW121">
        <v>3.8058662563920125</v>
      </c>
      <c r="BC121">
        <v>0.38108393494614673</v>
      </c>
      <c r="BG121" s="3">
        <v>4.3127921706473895</v>
      </c>
      <c r="BH121" s="3">
        <v>7.5399545093112827</v>
      </c>
      <c r="BI121" s="3">
        <v>3.2271623386638923</v>
      </c>
      <c r="BJ121" s="3">
        <v>0.20921904589525506</v>
      </c>
    </row>
    <row r="122" spans="1:62" x14ac:dyDescent="0.35">
      <c r="A122">
        <v>52</v>
      </c>
      <c r="B122">
        <v>15</v>
      </c>
      <c r="C122" t="s">
        <v>120</v>
      </c>
      <c r="D122" t="s">
        <v>27</v>
      </c>
      <c r="G122">
        <v>0.5</v>
      </c>
      <c r="H122">
        <v>0.5</v>
      </c>
      <c r="I122">
        <v>2589</v>
      </c>
      <c r="J122">
        <v>6738</v>
      </c>
      <c r="L122">
        <v>2006</v>
      </c>
      <c r="M122">
        <v>2.4009999999999998</v>
      </c>
      <c r="N122">
        <v>5.9859999999999998</v>
      </c>
      <c r="O122">
        <v>3.5859999999999999</v>
      </c>
      <c r="Q122">
        <v>9.4E-2</v>
      </c>
      <c r="R122">
        <v>1</v>
      </c>
      <c r="S122">
        <v>0</v>
      </c>
      <c r="T122">
        <v>0</v>
      </c>
      <c r="V122">
        <v>0</v>
      </c>
      <c r="Y122" s="10">
        <v>44875</v>
      </c>
      <c r="Z122">
        <v>0.11155092592592593</v>
      </c>
      <c r="AB122">
        <v>3</v>
      </c>
      <c r="AC122" t="s">
        <v>112</v>
      </c>
      <c r="AD122">
        <v>2.7095870562019724</v>
      </c>
      <c r="AE122">
        <v>6.7447594889874853</v>
      </c>
      <c r="AF122">
        <v>4.0351724327855134</v>
      </c>
      <c r="AG122">
        <v>0.21754383377618541</v>
      </c>
      <c r="AK122">
        <v>45.632020314740522</v>
      </c>
      <c r="AQ122">
        <v>1.3065434051642255</v>
      </c>
      <c r="AW122">
        <v>46.155543260671074</v>
      </c>
      <c r="BC122">
        <v>1.5778457076478101</v>
      </c>
      <c r="BG122" s="3">
        <v>3.510555831237208</v>
      </c>
      <c r="BH122" s="3">
        <v>6.7891108288895587</v>
      </c>
      <c r="BI122" s="3">
        <v>3.2785549976523511</v>
      </c>
      <c r="BJ122" s="3">
        <v>0.21584101468342248</v>
      </c>
    </row>
    <row r="123" spans="1:62" x14ac:dyDescent="0.35">
      <c r="A123">
        <v>37</v>
      </c>
      <c r="B123">
        <v>10</v>
      </c>
      <c r="C123" t="s">
        <v>120</v>
      </c>
      <c r="D123" t="s">
        <v>27</v>
      </c>
      <c r="G123">
        <v>0.5</v>
      </c>
      <c r="H123">
        <v>0.5</v>
      </c>
      <c r="I123">
        <v>4940</v>
      </c>
      <c r="J123">
        <v>8070</v>
      </c>
      <c r="L123">
        <v>2319</v>
      </c>
      <c r="M123">
        <v>4.2050000000000001</v>
      </c>
      <c r="N123">
        <v>7.1150000000000002</v>
      </c>
      <c r="O123">
        <v>2.91</v>
      </c>
      <c r="Q123">
        <v>0.127</v>
      </c>
      <c r="R123">
        <v>1</v>
      </c>
      <c r="S123">
        <v>0</v>
      </c>
      <c r="T123">
        <v>0</v>
      </c>
      <c r="V123">
        <v>0</v>
      </c>
      <c r="Y123" s="10">
        <v>44888</v>
      </c>
      <c r="Z123">
        <v>1.261574074074074E-3</v>
      </c>
      <c r="AB123">
        <v>1</v>
      </c>
      <c r="AD123">
        <v>4.632068757709523</v>
      </c>
      <c r="AE123">
        <v>7.7074932840934709</v>
      </c>
      <c r="AF123">
        <v>3.0754245263839479</v>
      </c>
      <c r="AG123">
        <v>0.2440150663710034</v>
      </c>
      <c r="AK123">
        <v>1.7361247865125931</v>
      </c>
      <c r="AQ123">
        <v>1.1819115306371737</v>
      </c>
      <c r="AW123">
        <v>5.4210041003319098</v>
      </c>
      <c r="BC123">
        <v>2.8585379690750847</v>
      </c>
      <c r="BG123" s="3">
        <v>4.5922055483234976</v>
      </c>
      <c r="BH123" s="3">
        <v>7.7533119279347353</v>
      </c>
      <c r="BI123" s="3">
        <v>3.1611063796112373</v>
      </c>
      <c r="BJ123" s="3">
        <v>0.2405765799300027</v>
      </c>
    </row>
    <row r="124" spans="1:62" x14ac:dyDescent="0.35">
      <c r="A124">
        <v>28</v>
      </c>
      <c r="B124">
        <v>15</v>
      </c>
      <c r="C124" t="s">
        <v>120</v>
      </c>
      <c r="D124" t="s">
        <v>27</v>
      </c>
      <c r="G124">
        <v>0.3</v>
      </c>
      <c r="H124">
        <v>0.3</v>
      </c>
      <c r="I124">
        <v>3003</v>
      </c>
      <c r="J124">
        <v>4477</v>
      </c>
      <c r="L124">
        <v>1353</v>
      </c>
      <c r="M124">
        <v>4.5309999999999997</v>
      </c>
      <c r="N124">
        <v>6.7850000000000001</v>
      </c>
      <c r="O124">
        <v>2.254</v>
      </c>
      <c r="Q124">
        <v>4.2999999999999997E-2</v>
      </c>
      <c r="R124">
        <v>1</v>
      </c>
      <c r="S124">
        <v>0</v>
      </c>
      <c r="T124">
        <v>0</v>
      </c>
      <c r="V124">
        <v>0</v>
      </c>
      <c r="Y124" s="10">
        <v>44879</v>
      </c>
      <c r="Z124">
        <v>0.64303240740740741</v>
      </c>
      <c r="AB124">
        <v>1</v>
      </c>
      <c r="AD124">
        <v>5.2016712989317151</v>
      </c>
      <c r="AE124">
        <v>7.527251758735142</v>
      </c>
      <c r="AF124">
        <v>2.3255804598034269</v>
      </c>
      <c r="AG124">
        <v>0.25025579694271399</v>
      </c>
      <c r="AK124">
        <v>1.1850970688231264</v>
      </c>
      <c r="AQ124">
        <v>1.0852095927534311</v>
      </c>
      <c r="AW124">
        <v>5.9823382964878933</v>
      </c>
      <c r="BC124">
        <v>2.040872902041627</v>
      </c>
      <c r="BG124" s="3">
        <v>5.1710304338817732</v>
      </c>
      <c r="BH124" s="3">
        <v>7.5683178142000251</v>
      </c>
      <c r="BI124" s="3">
        <v>2.3972873803182519</v>
      </c>
      <c r="BJ124" s="3">
        <v>0.25283582587114262</v>
      </c>
    </row>
    <row r="125" spans="1:62" x14ac:dyDescent="0.35">
      <c r="A125">
        <v>52</v>
      </c>
      <c r="B125">
        <v>15</v>
      </c>
      <c r="C125" t="s">
        <v>154</v>
      </c>
      <c r="D125" t="s">
        <v>27</v>
      </c>
      <c r="G125">
        <v>0.5</v>
      </c>
      <c r="H125">
        <v>0.5</v>
      </c>
      <c r="I125">
        <v>6736</v>
      </c>
      <c r="J125">
        <v>8578</v>
      </c>
      <c r="L125">
        <v>8443</v>
      </c>
      <c r="M125">
        <v>5.5830000000000002</v>
      </c>
      <c r="N125">
        <v>7.5460000000000003</v>
      </c>
      <c r="O125">
        <v>1.9630000000000001</v>
      </c>
      <c r="Q125">
        <v>0.76700000000000002</v>
      </c>
      <c r="R125">
        <v>1</v>
      </c>
      <c r="S125">
        <v>0</v>
      </c>
      <c r="T125">
        <v>0</v>
      </c>
      <c r="V125">
        <v>0</v>
      </c>
      <c r="Y125" s="10">
        <v>44882</v>
      </c>
      <c r="Z125">
        <v>2.5578703703703705E-3</v>
      </c>
      <c r="AB125">
        <v>1</v>
      </c>
      <c r="AD125">
        <v>5.907848426488794</v>
      </c>
      <c r="AE125">
        <v>8.1667764194704411</v>
      </c>
      <c r="AF125">
        <v>2.258927992981647</v>
      </c>
      <c r="AG125">
        <v>0.82902026769021953</v>
      </c>
      <c r="AK125">
        <v>1.175524331184522</v>
      </c>
      <c r="AQ125">
        <v>1.027085690192139</v>
      </c>
      <c r="AW125">
        <v>0.63990285681587278</v>
      </c>
      <c r="BC125">
        <v>0.61123411932441585</v>
      </c>
      <c r="BG125" s="3">
        <v>5.8733272311625928</v>
      </c>
      <c r="BH125" s="3">
        <v>8.1250508024142221</v>
      </c>
      <c r="BI125" s="3">
        <v>2.2517235712516293</v>
      </c>
      <c r="BJ125" s="3">
        <v>0.83156166199087422</v>
      </c>
    </row>
    <row r="126" spans="1:62" x14ac:dyDescent="0.35">
      <c r="A126">
        <v>75</v>
      </c>
      <c r="B126">
        <v>21</v>
      </c>
      <c r="C126" t="s">
        <v>98</v>
      </c>
      <c r="D126" t="s">
        <v>27</v>
      </c>
      <c r="G126">
        <v>0.5</v>
      </c>
      <c r="H126">
        <v>0.5</v>
      </c>
      <c r="I126">
        <v>7734</v>
      </c>
      <c r="J126">
        <v>9990</v>
      </c>
      <c r="L126">
        <v>15159</v>
      </c>
      <c r="M126">
        <v>6.3490000000000002</v>
      </c>
      <c r="N126">
        <v>8.7420000000000009</v>
      </c>
      <c r="O126">
        <v>2.3929999999999998</v>
      </c>
      <c r="Q126">
        <v>1.4690000000000001</v>
      </c>
      <c r="R126">
        <v>1</v>
      </c>
      <c r="S126">
        <v>0</v>
      </c>
      <c r="T126">
        <v>0</v>
      </c>
      <c r="V126">
        <v>0</v>
      </c>
      <c r="Y126" s="10">
        <v>44874</v>
      </c>
      <c r="Z126">
        <v>0.26984953703703701</v>
      </c>
      <c r="AB126">
        <v>1</v>
      </c>
      <c r="AD126">
        <v>7.6754629224885145</v>
      </c>
      <c r="AE126">
        <v>9.8451486299403754</v>
      </c>
      <c r="AF126">
        <v>2.169685707451861</v>
      </c>
      <c r="AG126">
        <v>1.5552477553825279</v>
      </c>
      <c r="AK126">
        <v>0.20355562292443291</v>
      </c>
      <c r="AQ126">
        <v>1.9685363866006216E-2</v>
      </c>
      <c r="AW126">
        <v>0.62807066414796553</v>
      </c>
      <c r="BC126">
        <v>3.1889630221635739</v>
      </c>
      <c r="BG126" s="3">
        <v>7.6676589470218488</v>
      </c>
      <c r="BH126" s="3">
        <v>9.8441796986437247</v>
      </c>
      <c r="BI126" s="3">
        <v>2.1765207516218759</v>
      </c>
      <c r="BJ126" s="3">
        <v>1.5804477017797227</v>
      </c>
    </row>
    <row r="127" spans="1:62" x14ac:dyDescent="0.35">
      <c r="A127">
        <v>58</v>
      </c>
      <c r="B127">
        <v>17</v>
      </c>
      <c r="C127" t="s">
        <v>100</v>
      </c>
      <c r="D127" t="s">
        <v>27</v>
      </c>
      <c r="G127">
        <v>0.5</v>
      </c>
      <c r="H127">
        <v>0.5</v>
      </c>
      <c r="I127">
        <v>7579</v>
      </c>
      <c r="J127">
        <v>9430</v>
      </c>
      <c r="L127">
        <v>15642</v>
      </c>
      <c r="M127">
        <v>6.2290000000000001</v>
      </c>
      <c r="N127">
        <v>8.2680000000000007</v>
      </c>
      <c r="O127">
        <v>2.0379999999999998</v>
      </c>
      <c r="Q127">
        <v>1.52</v>
      </c>
      <c r="R127">
        <v>1</v>
      </c>
      <c r="S127">
        <v>0</v>
      </c>
      <c r="T127">
        <v>0</v>
      </c>
      <c r="V127">
        <v>0</v>
      </c>
      <c r="Y127" s="10">
        <v>44888</v>
      </c>
      <c r="Z127">
        <v>0.20118055555555556</v>
      </c>
      <c r="AB127">
        <v>1</v>
      </c>
      <c r="AD127">
        <v>7.0785573523542125</v>
      </c>
      <c r="AE127">
        <v>8.9923047402608685</v>
      </c>
      <c r="AF127">
        <v>1.913747387906656</v>
      </c>
      <c r="AG127">
        <v>1.5718688302391861</v>
      </c>
      <c r="AK127">
        <v>0.80209744741354683</v>
      </c>
      <c r="AQ127">
        <v>4.2032065183082168E-2</v>
      </c>
      <c r="AW127">
        <v>2.7199824085629265</v>
      </c>
      <c r="BC127">
        <v>0.99054744190602695</v>
      </c>
      <c r="BG127" s="3">
        <v>7.0502822852315665</v>
      </c>
      <c r="BH127" s="3">
        <v>8.9904153116488565</v>
      </c>
      <c r="BI127" s="3">
        <v>1.9401330264172909</v>
      </c>
      <c r="BJ127" s="3">
        <v>1.5796926327208833</v>
      </c>
    </row>
    <row r="128" spans="1:62" x14ac:dyDescent="0.35">
      <c r="A128">
        <v>81</v>
      </c>
      <c r="B128">
        <v>23</v>
      </c>
      <c r="C128" t="s">
        <v>100</v>
      </c>
      <c r="D128" t="s">
        <v>27</v>
      </c>
      <c r="G128">
        <v>0.5</v>
      </c>
      <c r="H128">
        <v>0.5</v>
      </c>
      <c r="I128">
        <v>6871</v>
      </c>
      <c r="J128">
        <v>9452</v>
      </c>
      <c r="L128">
        <v>14942</v>
      </c>
      <c r="M128">
        <v>5.6859999999999999</v>
      </c>
      <c r="N128">
        <v>8.2859999999999996</v>
      </c>
      <c r="O128">
        <v>2.6</v>
      </c>
      <c r="Q128">
        <v>1.4470000000000001</v>
      </c>
      <c r="R128">
        <v>1</v>
      </c>
      <c r="S128">
        <v>0</v>
      </c>
      <c r="T128">
        <v>0</v>
      </c>
      <c r="V128">
        <v>0</v>
      </c>
      <c r="Y128" s="10">
        <v>44874</v>
      </c>
      <c r="Z128">
        <v>0.32591435185185186</v>
      </c>
      <c r="AB128">
        <v>1</v>
      </c>
      <c r="AD128">
        <v>6.833609069021966</v>
      </c>
      <c r="AE128">
        <v>9.323863592342633</v>
      </c>
      <c r="AF128">
        <v>2.490254523320667</v>
      </c>
      <c r="AG128">
        <v>1.5331532569251896</v>
      </c>
      <c r="AK128">
        <v>6.6517077695922726</v>
      </c>
      <c r="AQ128">
        <v>0.71962460465858069</v>
      </c>
      <c r="AW128">
        <v>24.172396586629006</v>
      </c>
      <c r="BC128">
        <v>1.907544949409282</v>
      </c>
      <c r="BG128" s="3">
        <v>7.0687038299552665</v>
      </c>
      <c r="BH128" s="3">
        <v>9.2904354626082046</v>
      </c>
      <c r="BI128" s="3">
        <v>2.221731632652939</v>
      </c>
      <c r="BJ128" s="3">
        <v>1.5479168618851622</v>
      </c>
    </row>
    <row r="129" spans="1:62" x14ac:dyDescent="0.35">
      <c r="A129">
        <v>80</v>
      </c>
      <c r="B129">
        <v>22</v>
      </c>
      <c r="C129" t="s">
        <v>159</v>
      </c>
      <c r="D129" t="s">
        <v>27</v>
      </c>
      <c r="G129">
        <v>0.5</v>
      </c>
      <c r="H129">
        <v>0.5</v>
      </c>
      <c r="I129">
        <v>7817</v>
      </c>
      <c r="J129">
        <v>9819</v>
      </c>
      <c r="L129">
        <v>16556</v>
      </c>
      <c r="M129">
        <v>6.4119999999999999</v>
      </c>
      <c r="N129">
        <v>8.5969999999999995</v>
      </c>
      <c r="O129">
        <v>2.1850000000000001</v>
      </c>
      <c r="Q129">
        <v>1.6160000000000001</v>
      </c>
      <c r="R129">
        <v>1</v>
      </c>
      <c r="S129">
        <v>0</v>
      </c>
      <c r="T129">
        <v>0</v>
      </c>
      <c r="V129">
        <v>0</v>
      </c>
      <c r="Y129" s="10">
        <v>44882</v>
      </c>
      <c r="Z129">
        <v>0.26392361111111112</v>
      </c>
      <c r="AB129">
        <v>1</v>
      </c>
      <c r="AD129">
        <v>6.8647051482227335</v>
      </c>
      <c r="AE129">
        <v>9.3304054254652318</v>
      </c>
      <c r="AF129">
        <v>2.4657002772424983</v>
      </c>
      <c r="AG129">
        <v>1.6375823053847922</v>
      </c>
      <c r="AK129">
        <v>6.3667733932572466</v>
      </c>
      <c r="AQ129">
        <v>1.4780627370266988</v>
      </c>
      <c r="AW129">
        <v>27.092737341730555</v>
      </c>
      <c r="BC129">
        <v>2.3219057590852676</v>
      </c>
      <c r="BG129" s="3">
        <v>7.0904206561248184</v>
      </c>
      <c r="BH129" s="3">
        <v>9.2619566604067138</v>
      </c>
      <c r="BI129" s="3">
        <v>2.1715360042818959</v>
      </c>
      <c r="BJ129" s="3">
        <v>1.6568171720524925</v>
      </c>
    </row>
    <row r="130" spans="1:62" x14ac:dyDescent="0.35">
      <c r="A130">
        <v>49</v>
      </c>
      <c r="B130">
        <v>14</v>
      </c>
      <c r="C130" t="s">
        <v>119</v>
      </c>
      <c r="D130" t="s">
        <v>27</v>
      </c>
      <c r="G130">
        <v>0.5</v>
      </c>
      <c r="H130">
        <v>0.5</v>
      </c>
      <c r="I130">
        <v>2761</v>
      </c>
      <c r="J130">
        <v>6193</v>
      </c>
      <c r="L130">
        <v>1116</v>
      </c>
      <c r="M130">
        <v>2.5329999999999999</v>
      </c>
      <c r="N130">
        <v>5.5259999999999998</v>
      </c>
      <c r="O130">
        <v>2.992</v>
      </c>
      <c r="Q130">
        <v>1E-3</v>
      </c>
      <c r="R130">
        <v>1</v>
      </c>
      <c r="S130">
        <v>0</v>
      </c>
      <c r="T130">
        <v>0</v>
      </c>
      <c r="V130">
        <v>0</v>
      </c>
      <c r="Y130" s="10">
        <v>44875</v>
      </c>
      <c r="Z130">
        <v>8.5474537037037043E-2</v>
      </c>
      <c r="AB130">
        <v>3</v>
      </c>
      <c r="AC130" t="s">
        <v>112</v>
      </c>
      <c r="AD130">
        <v>2.8805133952913771</v>
      </c>
      <c r="AE130">
        <v>6.2076154835068182</v>
      </c>
      <c r="AF130">
        <v>3.3271020882154412</v>
      </c>
      <c r="AG130">
        <v>0.12569480392412458</v>
      </c>
      <c r="AK130">
        <v>45.658974673692654</v>
      </c>
      <c r="AQ130">
        <v>1.1979099051126809</v>
      </c>
      <c r="AW130">
        <v>72.937526769975989</v>
      </c>
      <c r="BC130">
        <v>0.41136714380739819</v>
      </c>
      <c r="BG130" s="3">
        <v>3.7326606962748938</v>
      </c>
      <c r="BH130" s="3">
        <v>6.1706560335884237</v>
      </c>
      <c r="BI130" s="3">
        <v>2.4379953373135299</v>
      </c>
      <c r="BJ130" s="3">
        <v>0.12543680103128169</v>
      </c>
    </row>
    <row r="131" spans="1:62" x14ac:dyDescent="0.35">
      <c r="A131">
        <v>34</v>
      </c>
      <c r="B131">
        <v>9</v>
      </c>
      <c r="C131" t="s">
        <v>119</v>
      </c>
      <c r="D131" t="s">
        <v>27</v>
      </c>
      <c r="G131">
        <v>0.5</v>
      </c>
      <c r="H131">
        <v>0.5</v>
      </c>
      <c r="I131">
        <v>5173</v>
      </c>
      <c r="J131">
        <v>6662</v>
      </c>
      <c r="L131">
        <v>1063</v>
      </c>
      <c r="M131">
        <v>4.3840000000000003</v>
      </c>
      <c r="N131">
        <v>5.9219999999999997</v>
      </c>
      <c r="O131">
        <v>1.538</v>
      </c>
      <c r="Q131">
        <v>0</v>
      </c>
      <c r="R131">
        <v>1</v>
      </c>
      <c r="S131">
        <v>0</v>
      </c>
      <c r="T131">
        <v>0</v>
      </c>
      <c r="V131">
        <v>0</v>
      </c>
      <c r="Y131" s="10">
        <v>44887</v>
      </c>
      <c r="Z131">
        <v>0.97328703703703701</v>
      </c>
      <c r="AB131">
        <v>1</v>
      </c>
      <c r="AD131">
        <v>4.8480717294989173</v>
      </c>
      <c r="AE131">
        <v>6.3773355412378141</v>
      </c>
      <c r="AF131">
        <v>1.5292638117388968</v>
      </c>
      <c r="AG131">
        <v>0.11883422666384756</v>
      </c>
      <c r="AK131">
        <v>0.2482782390819093</v>
      </c>
      <c r="AQ131">
        <v>0.93763338196095825</v>
      </c>
      <c r="AW131">
        <v>4.7920758422564518</v>
      </c>
      <c r="BC131">
        <v>1.0014008286109102</v>
      </c>
      <c r="BG131" s="3">
        <v>4.8540975634758752</v>
      </c>
      <c r="BH131" s="3">
        <v>6.3475770405986429</v>
      </c>
      <c r="BI131" s="3">
        <v>1.4934794771227677</v>
      </c>
      <c r="BJ131" s="3">
        <v>0.11943222430576073</v>
      </c>
    </row>
    <row r="132" spans="1:62" x14ac:dyDescent="0.35">
      <c r="A132">
        <v>25</v>
      </c>
      <c r="B132">
        <v>14</v>
      </c>
      <c r="C132" t="s">
        <v>119</v>
      </c>
      <c r="D132" t="s">
        <v>27</v>
      </c>
      <c r="G132">
        <v>0.3</v>
      </c>
      <c r="H132">
        <v>0.3</v>
      </c>
      <c r="I132">
        <v>3156</v>
      </c>
      <c r="J132">
        <v>3568</v>
      </c>
      <c r="L132">
        <v>800</v>
      </c>
      <c r="M132">
        <v>4.7270000000000003</v>
      </c>
      <c r="N132">
        <v>5.5019999999999998</v>
      </c>
      <c r="O132">
        <v>0.77500000000000002</v>
      </c>
      <c r="Q132">
        <v>0</v>
      </c>
      <c r="R132">
        <v>1</v>
      </c>
      <c r="S132">
        <v>0</v>
      </c>
      <c r="T132">
        <v>0</v>
      </c>
      <c r="V132">
        <v>0</v>
      </c>
      <c r="Y132" s="10">
        <v>44879</v>
      </c>
      <c r="Z132">
        <v>0.61653935185185182</v>
      </c>
      <c r="AB132">
        <v>1</v>
      </c>
      <c r="AD132">
        <v>5.4550795342096121</v>
      </c>
      <c r="AE132">
        <v>6.034089982032004</v>
      </c>
      <c r="AF132">
        <v>0.57901044782239186</v>
      </c>
      <c r="AG132">
        <v>0.15513873044797682</v>
      </c>
      <c r="AK132">
        <v>3.5222069181785689</v>
      </c>
      <c r="AQ132">
        <v>0.27259804357720285</v>
      </c>
      <c r="AW132">
        <v>25.914982228614509</v>
      </c>
      <c r="BC132">
        <v>6.8810555097056945</v>
      </c>
      <c r="BG132" s="3">
        <v>5.3606725445962775</v>
      </c>
      <c r="BH132" s="3">
        <v>6.0258767709390275</v>
      </c>
      <c r="BI132" s="3">
        <v>0.66520422634275</v>
      </c>
      <c r="BJ132" s="3">
        <v>0.14997867259111947</v>
      </c>
    </row>
    <row r="133" spans="1:62" x14ac:dyDescent="0.35">
      <c r="A133">
        <v>84</v>
      </c>
      <c r="B133">
        <v>24</v>
      </c>
      <c r="C133" t="s">
        <v>101</v>
      </c>
      <c r="D133" t="s">
        <v>27</v>
      </c>
      <c r="G133">
        <v>0.5</v>
      </c>
      <c r="H133">
        <v>0.5</v>
      </c>
      <c r="I133">
        <v>4301</v>
      </c>
      <c r="J133">
        <v>7800</v>
      </c>
      <c r="L133">
        <v>2872</v>
      </c>
      <c r="M133">
        <v>3.7149999999999999</v>
      </c>
      <c r="N133">
        <v>6.8869999999999996</v>
      </c>
      <c r="O133">
        <v>3.1720000000000002</v>
      </c>
      <c r="Q133">
        <v>0.184</v>
      </c>
      <c r="R133">
        <v>1</v>
      </c>
      <c r="S133">
        <v>0</v>
      </c>
      <c r="T133">
        <v>0</v>
      </c>
      <c r="V133">
        <v>0</v>
      </c>
      <c r="Y133" s="10">
        <v>44874</v>
      </c>
      <c r="Z133">
        <v>0.35357638888888893</v>
      </c>
      <c r="AB133">
        <v>1</v>
      </c>
      <c r="AD133">
        <v>4.3265819503556493</v>
      </c>
      <c r="AE133">
        <v>7.7231890902767066</v>
      </c>
      <c r="AF133">
        <v>3.3966071399210573</v>
      </c>
      <c r="AG133">
        <v>0.30421041646401786</v>
      </c>
      <c r="AK133">
        <v>0.53965819849906316</v>
      </c>
      <c r="AQ133">
        <v>0.69240460288277428</v>
      </c>
      <c r="AW133">
        <v>2.2840175861204468</v>
      </c>
      <c r="BC133">
        <v>2.0968705270299597</v>
      </c>
      <c r="BG133" s="3">
        <v>4.3382879135556482</v>
      </c>
      <c r="BH133" s="3">
        <v>7.6965434796188292</v>
      </c>
      <c r="BI133" s="3">
        <v>3.3582555660631814</v>
      </c>
      <c r="BJ133" s="3">
        <v>0.30105405954154096</v>
      </c>
    </row>
  </sheetData>
  <sortState ref="A2:BJ133">
    <sortCondition ref="C2:C13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C090-7D7B-4913-A38D-44F4648B2DDD}">
  <dimension ref="A1:K133"/>
  <sheetViews>
    <sheetView topLeftCell="A25" workbookViewId="0">
      <selection activeCell="P45" sqref="P45"/>
    </sheetView>
  </sheetViews>
  <sheetFormatPr defaultRowHeight="14.5" x14ac:dyDescent="0.35"/>
  <cols>
    <col min="2" max="2" width="23" customWidth="1"/>
    <col min="4" max="4" width="9.36328125" style="10" bestFit="1" customWidth="1"/>
    <col min="8" max="11" width="8.7265625" style="3"/>
  </cols>
  <sheetData>
    <row r="1" spans="1:11" x14ac:dyDescent="0.35">
      <c r="A1" t="s">
        <v>1</v>
      </c>
      <c r="B1" t="s">
        <v>2</v>
      </c>
      <c r="C1" t="s">
        <v>23</v>
      </c>
      <c r="D1" s="10" t="s">
        <v>24</v>
      </c>
      <c r="E1" t="s">
        <v>36</v>
      </c>
      <c r="F1" t="s">
        <v>37</v>
      </c>
      <c r="G1" t="s">
        <v>38</v>
      </c>
      <c r="H1" s="3" t="s">
        <v>57</v>
      </c>
      <c r="I1" s="3" t="s">
        <v>58</v>
      </c>
      <c r="J1" s="3" t="s">
        <v>59</v>
      </c>
      <c r="K1" s="3" t="s">
        <v>60</v>
      </c>
    </row>
    <row r="2" spans="1:11" x14ac:dyDescent="0.35">
      <c r="A2">
        <v>9</v>
      </c>
      <c r="B2" t="s">
        <v>169</v>
      </c>
      <c r="D2" s="10">
        <v>44882</v>
      </c>
      <c r="F2">
        <v>1</v>
      </c>
      <c r="H2" s="3">
        <v>3.2011256027323731</v>
      </c>
      <c r="I2" s="3">
        <v>7.3495454016201052</v>
      </c>
      <c r="J2" s="3">
        <v>4.1484197988877325</v>
      </c>
      <c r="K2" s="3">
        <v>0.37086968891775296</v>
      </c>
    </row>
    <row r="3" spans="1:11" x14ac:dyDescent="0.35">
      <c r="A3">
        <v>16</v>
      </c>
      <c r="B3" t="s">
        <v>95</v>
      </c>
      <c r="D3" s="10">
        <v>44874</v>
      </c>
      <c r="F3">
        <v>1</v>
      </c>
      <c r="H3" s="3">
        <v>5.0489374294888822</v>
      </c>
      <c r="I3" s="3">
        <v>7.7653376016809847</v>
      </c>
      <c r="J3" s="3">
        <v>2.7164001721921025</v>
      </c>
      <c r="K3" s="3">
        <v>0.97885625415214728</v>
      </c>
    </row>
    <row r="4" spans="1:11" x14ac:dyDescent="0.35">
      <c r="A4">
        <v>17</v>
      </c>
      <c r="B4" t="s">
        <v>177</v>
      </c>
      <c r="D4" s="10">
        <v>44883</v>
      </c>
      <c r="F4">
        <v>1</v>
      </c>
      <c r="H4" s="3">
        <v>5.0768151677313824</v>
      </c>
      <c r="I4" s="3">
        <v>8.7221404101332745</v>
      </c>
      <c r="J4" s="3">
        <v>3.6453252424018907</v>
      </c>
      <c r="K4" s="3">
        <v>1.602111175283659</v>
      </c>
    </row>
    <row r="5" spans="1:11" x14ac:dyDescent="0.35">
      <c r="A5">
        <v>18</v>
      </c>
      <c r="B5" t="s">
        <v>157</v>
      </c>
      <c r="D5" s="10">
        <v>44882</v>
      </c>
      <c r="F5">
        <v>1</v>
      </c>
      <c r="H5" s="3">
        <v>2.9978886922609274</v>
      </c>
      <c r="I5" s="3">
        <v>6.4161758117409722</v>
      </c>
      <c r="J5" s="3">
        <v>3.4182871194800439</v>
      </c>
      <c r="K5" s="3">
        <v>0.32462824590145684</v>
      </c>
    </row>
    <row r="6" spans="1:11" x14ac:dyDescent="0.35">
      <c r="A6">
        <v>12</v>
      </c>
      <c r="B6" t="s">
        <v>151</v>
      </c>
      <c r="D6" s="10">
        <v>44881</v>
      </c>
      <c r="F6">
        <v>1</v>
      </c>
      <c r="H6" s="3">
        <v>5.0054289743077103</v>
      </c>
      <c r="I6" s="3">
        <v>8.9211193165879337</v>
      </c>
      <c r="J6" s="3">
        <v>3.9156903422802238</v>
      </c>
      <c r="K6" s="3">
        <v>1.7845845247363876</v>
      </c>
    </row>
    <row r="7" spans="1:11" x14ac:dyDescent="0.35">
      <c r="A7">
        <v>28</v>
      </c>
      <c r="B7" t="s">
        <v>131</v>
      </c>
      <c r="D7" s="10">
        <v>44875</v>
      </c>
      <c r="F7">
        <v>3</v>
      </c>
      <c r="G7" t="s">
        <v>112</v>
      </c>
      <c r="H7" s="3">
        <v>2.8979041565359389</v>
      </c>
      <c r="I7" s="3">
        <v>6.3135659066062164</v>
      </c>
      <c r="J7" s="3">
        <v>3.4156617500702771</v>
      </c>
      <c r="K7" s="3">
        <v>0.39706224661625267</v>
      </c>
    </row>
    <row r="8" spans="1:11" x14ac:dyDescent="0.35">
      <c r="A8">
        <v>16</v>
      </c>
      <c r="B8" t="s">
        <v>131</v>
      </c>
      <c r="D8" s="10">
        <v>44888</v>
      </c>
      <c r="F8">
        <v>1</v>
      </c>
      <c r="H8" s="3">
        <v>3.6976009655905968</v>
      </c>
      <c r="I8" s="3">
        <v>6.8071805504702887</v>
      </c>
      <c r="J8" s="3">
        <v>3.1095795848796914</v>
      </c>
      <c r="K8" s="3">
        <v>0.4776826449485726</v>
      </c>
    </row>
    <row r="9" spans="1:11" x14ac:dyDescent="0.35">
      <c r="A9">
        <v>28</v>
      </c>
      <c r="B9" t="s">
        <v>131</v>
      </c>
      <c r="D9" s="10">
        <v>44879</v>
      </c>
      <c r="F9">
        <v>1</v>
      </c>
      <c r="H9" s="3">
        <v>4.0099900879353294</v>
      </c>
      <c r="I9" s="3">
        <v>6.6837549794864506</v>
      </c>
      <c r="J9" s="3">
        <v>2.6737648915511212</v>
      </c>
      <c r="K9" s="3">
        <v>0.45820612857406523</v>
      </c>
    </row>
    <row r="10" spans="1:11" x14ac:dyDescent="0.35">
      <c r="A10" t="s">
        <v>218</v>
      </c>
      <c r="B10" t="s">
        <v>92</v>
      </c>
      <c r="D10" s="10">
        <v>44873</v>
      </c>
      <c r="F10">
        <v>3</v>
      </c>
      <c r="G10" t="s">
        <v>112</v>
      </c>
      <c r="H10" s="3">
        <v>3.3047489126891261</v>
      </c>
      <c r="I10" s="3">
        <v>6.9136469919255665</v>
      </c>
      <c r="J10" s="3">
        <v>3.6088980792364405</v>
      </c>
      <c r="K10" s="3">
        <v>0.44319193901824316</v>
      </c>
    </row>
    <row r="11" spans="1:11" x14ac:dyDescent="0.35">
      <c r="A11">
        <v>26</v>
      </c>
      <c r="B11" t="s">
        <v>92</v>
      </c>
      <c r="D11" s="10">
        <v>44887</v>
      </c>
      <c r="F11">
        <v>1</v>
      </c>
      <c r="H11" s="3">
        <v>3.5681875486298509</v>
      </c>
      <c r="I11" s="3">
        <v>7.0440892180831014</v>
      </c>
      <c r="J11" s="3">
        <v>3.4759016694532505</v>
      </c>
      <c r="K11" s="3">
        <v>0.42483977017055213</v>
      </c>
    </row>
    <row r="12" spans="1:11" x14ac:dyDescent="0.35">
      <c r="A12">
        <v>28</v>
      </c>
      <c r="B12" t="s">
        <v>166</v>
      </c>
      <c r="D12" s="10">
        <v>44882</v>
      </c>
      <c r="F12">
        <v>1</v>
      </c>
      <c r="H12" s="3">
        <v>4.4314034571528005</v>
      </c>
      <c r="I12" s="3">
        <v>7.1466085238037769</v>
      </c>
      <c r="J12" s="3">
        <v>2.7152050666509768</v>
      </c>
      <c r="K12" s="3">
        <v>0.7778933941123426</v>
      </c>
    </row>
    <row r="13" spans="1:11" x14ac:dyDescent="0.35">
      <c r="A13">
        <v>21</v>
      </c>
      <c r="B13" t="s">
        <v>124</v>
      </c>
      <c r="D13" s="10">
        <v>44879</v>
      </c>
      <c r="F13">
        <v>1</v>
      </c>
      <c r="H13" s="3">
        <v>2.471321783535549</v>
      </c>
      <c r="I13" s="3">
        <v>5.6143948951809026</v>
      </c>
      <c r="J13" s="3">
        <v>3.1430731116453536</v>
      </c>
      <c r="K13" s="3">
        <v>0.2434617207645185</v>
      </c>
    </row>
    <row r="14" spans="1:11" x14ac:dyDescent="0.35">
      <c r="A14">
        <v>21</v>
      </c>
      <c r="B14" t="s">
        <v>124</v>
      </c>
      <c r="D14" s="10">
        <v>44875</v>
      </c>
      <c r="F14">
        <v>3</v>
      </c>
      <c r="G14" t="s">
        <v>112</v>
      </c>
      <c r="H14" s="3">
        <v>2.4939416167694084</v>
      </c>
      <c r="I14" s="3">
        <v>6.6383162732225092</v>
      </c>
      <c r="J14" s="3">
        <v>4.1443746564531008</v>
      </c>
      <c r="K14" s="3">
        <v>0.25500585381696972</v>
      </c>
    </row>
    <row r="15" spans="1:11" x14ac:dyDescent="0.35">
      <c r="A15">
        <v>12</v>
      </c>
      <c r="B15" t="s">
        <v>124</v>
      </c>
      <c r="D15" s="10">
        <v>44888</v>
      </c>
      <c r="F15">
        <v>1</v>
      </c>
      <c r="H15" s="3">
        <v>2.836370232576229</v>
      </c>
      <c r="I15" s="3">
        <v>6.5875344743240234</v>
      </c>
      <c r="J15" s="3">
        <v>3.7511642417477944</v>
      </c>
      <c r="K15" s="3">
        <v>0.24496189597069923</v>
      </c>
    </row>
    <row r="16" spans="1:11" x14ac:dyDescent="0.35">
      <c r="A16">
        <v>11</v>
      </c>
      <c r="B16" t="s">
        <v>171</v>
      </c>
      <c r="D16" s="10">
        <v>44882</v>
      </c>
      <c r="F16">
        <v>1</v>
      </c>
      <c r="H16" s="3">
        <v>3.039648023507266</v>
      </c>
      <c r="I16" s="3">
        <v>6.9274244682144195</v>
      </c>
      <c r="J16" s="3">
        <v>3.8877764447071534</v>
      </c>
      <c r="K16" s="3">
        <v>0.31754054455097169</v>
      </c>
    </row>
    <row r="17" spans="1:11" x14ac:dyDescent="0.35">
      <c r="A17">
        <v>9</v>
      </c>
      <c r="B17" t="s">
        <v>114</v>
      </c>
      <c r="D17" s="10">
        <v>44874</v>
      </c>
      <c r="F17">
        <v>3</v>
      </c>
      <c r="G17" t="s">
        <v>112</v>
      </c>
      <c r="H17" s="3">
        <v>3.7753922810472451</v>
      </c>
      <c r="I17" s="3">
        <v>7.143921548106146</v>
      </c>
      <c r="J17" s="3">
        <v>3.3685292670589004</v>
      </c>
      <c r="K17" s="3">
        <v>1.4405807470085148</v>
      </c>
    </row>
    <row r="18" spans="1:11" x14ac:dyDescent="0.35">
      <c r="A18">
        <v>28</v>
      </c>
      <c r="B18" t="s">
        <v>114</v>
      </c>
      <c r="D18" s="10">
        <v>44887</v>
      </c>
      <c r="F18">
        <v>1</v>
      </c>
      <c r="H18" s="3">
        <v>5.5535421623211771</v>
      </c>
      <c r="I18" s="3">
        <v>8.3101832746594386</v>
      </c>
      <c r="J18" s="3">
        <v>2.7566411123382619</v>
      </c>
      <c r="K18" s="3">
        <v>1.9203556892612661</v>
      </c>
    </row>
    <row r="19" spans="1:11" x14ac:dyDescent="0.35">
      <c r="A19">
        <v>9</v>
      </c>
      <c r="B19" t="s">
        <v>114</v>
      </c>
      <c r="D19" s="10">
        <v>44879</v>
      </c>
      <c r="F19">
        <v>1</v>
      </c>
      <c r="H19" s="3">
        <v>5.7300191881712514</v>
      </c>
      <c r="I19" s="3">
        <v>6.9876437899265831</v>
      </c>
      <c r="J19" s="3">
        <v>1.2576246017553308</v>
      </c>
      <c r="K19" s="3">
        <v>1.6248092090452313</v>
      </c>
    </row>
    <row r="20" spans="1:11" x14ac:dyDescent="0.35">
      <c r="A20">
        <v>17</v>
      </c>
      <c r="B20" t="s">
        <v>122</v>
      </c>
      <c r="D20" s="10">
        <v>44879</v>
      </c>
      <c r="F20">
        <v>1</v>
      </c>
      <c r="H20" s="3">
        <v>6.5349629943481018</v>
      </c>
      <c r="I20" s="3">
        <v>9.4499644756009555</v>
      </c>
      <c r="J20" s="3">
        <v>2.9150014812528537</v>
      </c>
      <c r="K20" s="3">
        <v>3.1246660261051016</v>
      </c>
    </row>
    <row r="21" spans="1:11" x14ac:dyDescent="0.35">
      <c r="A21">
        <v>17</v>
      </c>
      <c r="B21" t="s">
        <v>122</v>
      </c>
      <c r="D21" s="10">
        <v>44875</v>
      </c>
      <c r="F21">
        <v>1</v>
      </c>
      <c r="H21" s="3">
        <v>6.8366631389827841</v>
      </c>
      <c r="I21" s="3">
        <v>9.6123200099893218</v>
      </c>
      <c r="J21" s="3">
        <v>2.7756568710065372</v>
      </c>
      <c r="K21" s="3">
        <v>3.3016588142412555</v>
      </c>
    </row>
    <row r="22" spans="1:11" x14ac:dyDescent="0.35">
      <c r="A22">
        <v>11</v>
      </c>
      <c r="B22" t="s">
        <v>150</v>
      </c>
      <c r="D22" s="10">
        <v>44881</v>
      </c>
      <c r="F22">
        <v>1</v>
      </c>
      <c r="H22" s="3">
        <v>3.4440087549379905</v>
      </c>
      <c r="I22" s="3">
        <v>7.0162745738978334</v>
      </c>
      <c r="J22" s="3">
        <v>3.5722658189598429</v>
      </c>
      <c r="K22" s="3">
        <v>0.51568129979773392</v>
      </c>
    </row>
    <row r="23" spans="1:11" x14ac:dyDescent="0.35">
      <c r="A23">
        <v>22</v>
      </c>
      <c r="B23" t="s">
        <v>180</v>
      </c>
      <c r="D23" s="10">
        <v>44883</v>
      </c>
      <c r="F23">
        <v>1</v>
      </c>
      <c r="H23" s="3">
        <v>2.4472802723498983</v>
      </c>
      <c r="I23" s="3">
        <v>5.5815045075993943</v>
      </c>
      <c r="J23" s="3">
        <v>3.134224235249496</v>
      </c>
      <c r="K23" s="3">
        <v>0.23847132959109982</v>
      </c>
    </row>
    <row r="24" spans="1:11" x14ac:dyDescent="0.35">
      <c r="A24">
        <v>21</v>
      </c>
      <c r="B24" t="s">
        <v>179</v>
      </c>
      <c r="D24" s="10">
        <v>44883</v>
      </c>
      <c r="F24">
        <v>1</v>
      </c>
      <c r="H24" s="3">
        <v>3.9129017743167278</v>
      </c>
      <c r="I24" s="3">
        <v>6.8745423557145937</v>
      </c>
      <c r="J24" s="3">
        <v>2.9616405813978668</v>
      </c>
      <c r="K24" s="3">
        <v>0.50307341633065872</v>
      </c>
    </row>
    <row r="25" spans="1:11" x14ac:dyDescent="0.35">
      <c r="A25">
        <v>23</v>
      </c>
      <c r="B25" t="s">
        <v>160</v>
      </c>
      <c r="D25" s="10">
        <v>44882</v>
      </c>
      <c r="F25">
        <v>1</v>
      </c>
      <c r="H25" s="3">
        <v>3.7161951027022702</v>
      </c>
      <c r="I25" s="3">
        <v>7.501041855202673</v>
      </c>
      <c r="J25" s="3">
        <v>3.7848467525004028</v>
      </c>
      <c r="K25" s="3">
        <v>0.65336507338026217</v>
      </c>
    </row>
    <row r="26" spans="1:11" x14ac:dyDescent="0.35">
      <c r="A26">
        <v>26</v>
      </c>
      <c r="B26" t="s">
        <v>103</v>
      </c>
      <c r="D26" s="10">
        <v>44874</v>
      </c>
      <c r="F26">
        <v>3</v>
      </c>
      <c r="G26" t="s">
        <v>113</v>
      </c>
      <c r="H26" s="3">
        <v>44.884817947549983</v>
      </c>
      <c r="I26" s="3">
        <v>45.524105766486166</v>
      </c>
      <c r="J26" s="3">
        <v>0.63928781893618236</v>
      </c>
      <c r="K26" s="3">
        <v>0.93064544761044354</v>
      </c>
    </row>
    <row r="27" spans="1:11" x14ac:dyDescent="0.35">
      <c r="A27">
        <v>27</v>
      </c>
      <c r="B27" t="s">
        <v>216</v>
      </c>
      <c r="C27" t="s">
        <v>134</v>
      </c>
      <c r="D27" s="10">
        <v>44887</v>
      </c>
      <c r="F27">
        <v>1</v>
      </c>
      <c r="H27" s="3">
        <v>6.6219159047274649</v>
      </c>
      <c r="I27" s="3">
        <v>7.5064887865718504</v>
      </c>
      <c r="J27" s="3">
        <v>0.88457288184438498</v>
      </c>
      <c r="K27" s="3">
        <v>0.11413644916993232</v>
      </c>
    </row>
    <row r="28" spans="1:11" x14ac:dyDescent="0.35">
      <c r="A28">
        <v>27</v>
      </c>
      <c r="B28" t="s">
        <v>165</v>
      </c>
      <c r="D28" s="10">
        <v>44882</v>
      </c>
      <c r="F28">
        <v>1</v>
      </c>
      <c r="H28" s="3">
        <v>3.0421466349868265</v>
      </c>
      <c r="I28" s="3">
        <v>4.0734465035395342</v>
      </c>
      <c r="J28" s="3">
        <v>1.0312998685527079</v>
      </c>
      <c r="K28" s="3">
        <v>0.10736394882587835</v>
      </c>
    </row>
    <row r="29" spans="1:11" x14ac:dyDescent="0.35">
      <c r="A29">
        <v>13</v>
      </c>
      <c r="B29" t="s">
        <v>173</v>
      </c>
      <c r="D29" s="10">
        <v>44883</v>
      </c>
      <c r="F29">
        <v>1</v>
      </c>
      <c r="H29" s="3">
        <v>8.6169986217428782</v>
      </c>
      <c r="I29" s="3">
        <v>11.275925258908028</v>
      </c>
      <c r="J29" s="3">
        <v>2.6589266371651501</v>
      </c>
      <c r="K29" s="3">
        <v>0.13682481263653223</v>
      </c>
    </row>
    <row r="30" spans="1:11" x14ac:dyDescent="0.35">
      <c r="A30">
        <v>13</v>
      </c>
      <c r="B30" t="s">
        <v>211</v>
      </c>
      <c r="D30" s="10">
        <v>44886</v>
      </c>
      <c r="F30">
        <v>1</v>
      </c>
      <c r="H30" s="3">
        <v>8.8080098000637399</v>
      </c>
      <c r="I30" s="3">
        <v>11.364605268993508</v>
      </c>
      <c r="J30" s="3">
        <v>2.5565954689297676</v>
      </c>
      <c r="K30" s="3">
        <v>0.17193218566213206</v>
      </c>
    </row>
    <row r="31" spans="1:11" x14ac:dyDescent="0.35">
      <c r="A31">
        <v>11</v>
      </c>
      <c r="B31" t="s">
        <v>209</v>
      </c>
      <c r="D31" s="10">
        <v>44886</v>
      </c>
      <c r="F31">
        <v>1</v>
      </c>
      <c r="H31" s="3">
        <v>10.18875111199868</v>
      </c>
      <c r="I31" s="3">
        <v>12.15872626705027</v>
      </c>
      <c r="J31" s="3">
        <v>1.96997515505159</v>
      </c>
      <c r="K31" s="3">
        <v>0.22409181309924137</v>
      </c>
    </row>
    <row r="32" spans="1:11" x14ac:dyDescent="0.35">
      <c r="A32">
        <v>16</v>
      </c>
      <c r="B32" t="s">
        <v>176</v>
      </c>
      <c r="D32" s="10">
        <v>44883</v>
      </c>
      <c r="F32">
        <v>1</v>
      </c>
      <c r="H32" s="3">
        <v>10.884908727859715</v>
      </c>
      <c r="I32" s="3">
        <v>13.19465677438842</v>
      </c>
      <c r="J32" s="3">
        <v>2.3097480465287044</v>
      </c>
      <c r="K32" s="3">
        <v>0.33641984018446724</v>
      </c>
    </row>
    <row r="33" spans="1:11" x14ac:dyDescent="0.35">
      <c r="A33">
        <v>25</v>
      </c>
      <c r="B33" t="s">
        <v>128</v>
      </c>
      <c r="D33" s="10">
        <v>44875</v>
      </c>
      <c r="F33">
        <v>3</v>
      </c>
      <c r="G33" t="s">
        <v>112</v>
      </c>
      <c r="H33" s="3">
        <v>6.6652399210006763</v>
      </c>
      <c r="I33" s="3">
        <v>11.093161970052995</v>
      </c>
      <c r="J33" s="3">
        <v>4.4279220490523183</v>
      </c>
      <c r="K33" s="3">
        <v>0.15619074585815151</v>
      </c>
    </row>
    <row r="34" spans="1:11" x14ac:dyDescent="0.35">
      <c r="A34">
        <v>14</v>
      </c>
      <c r="B34" t="s">
        <v>128</v>
      </c>
      <c r="D34" s="10">
        <v>44888</v>
      </c>
      <c r="F34">
        <v>1</v>
      </c>
      <c r="H34" s="3">
        <v>8.5660112932816119</v>
      </c>
      <c r="I34" s="3">
        <v>11.348894576591434</v>
      </c>
      <c r="J34" s="3">
        <v>2.7828832833098218</v>
      </c>
      <c r="K34" s="3">
        <v>0.15097659991668017</v>
      </c>
    </row>
    <row r="35" spans="1:11" x14ac:dyDescent="0.35">
      <c r="A35">
        <v>25</v>
      </c>
      <c r="B35" t="s">
        <v>128</v>
      </c>
      <c r="D35" s="10">
        <v>44879</v>
      </c>
      <c r="F35">
        <v>1</v>
      </c>
      <c r="H35" s="3">
        <v>10.048724897237376</v>
      </c>
      <c r="I35" s="3">
        <v>11.288902439318406</v>
      </c>
      <c r="J35" s="3">
        <v>1.2401775420810308</v>
      </c>
      <c r="K35" s="3">
        <v>0.19151713833882114</v>
      </c>
    </row>
    <row r="36" spans="1:11" x14ac:dyDescent="0.35">
      <c r="A36">
        <v>18</v>
      </c>
      <c r="B36" t="s">
        <v>127</v>
      </c>
      <c r="D36" s="10">
        <v>44888</v>
      </c>
      <c r="F36">
        <v>1</v>
      </c>
      <c r="H36" s="3">
        <v>9.3892329196720947</v>
      </c>
      <c r="I36" s="3">
        <v>11.647896654442153</v>
      </c>
      <c r="J36" s="3">
        <v>2.2586637347700593</v>
      </c>
      <c r="K36" s="3">
        <v>0.19468026091316731</v>
      </c>
    </row>
    <row r="37" spans="1:11" x14ac:dyDescent="0.35">
      <c r="A37">
        <v>24</v>
      </c>
      <c r="B37" t="s">
        <v>127</v>
      </c>
      <c r="D37" s="10">
        <v>44875</v>
      </c>
      <c r="F37">
        <v>1</v>
      </c>
      <c r="H37" s="3">
        <v>9.8224084052276552</v>
      </c>
      <c r="I37" s="3">
        <v>11.229665538418264</v>
      </c>
      <c r="J37" s="3">
        <v>1.4072571331906092</v>
      </c>
      <c r="K37" s="3">
        <v>0.14581902956586823</v>
      </c>
    </row>
    <row r="38" spans="1:11" x14ac:dyDescent="0.35">
      <c r="A38">
        <v>24</v>
      </c>
      <c r="B38" t="s">
        <v>127</v>
      </c>
      <c r="D38" s="10">
        <v>44879</v>
      </c>
      <c r="F38">
        <v>1</v>
      </c>
      <c r="H38" s="3">
        <v>10.582869706891765</v>
      </c>
      <c r="I38" s="3">
        <v>11.340645669204161</v>
      </c>
      <c r="J38" s="3">
        <v>0.75777596231239475</v>
      </c>
      <c r="K38" s="3">
        <v>0.16855488087580595</v>
      </c>
    </row>
    <row r="39" spans="1:11" x14ac:dyDescent="0.35">
      <c r="A39">
        <v>29</v>
      </c>
      <c r="B39" t="s">
        <v>106</v>
      </c>
      <c r="D39" s="10">
        <v>44874</v>
      </c>
      <c r="F39">
        <v>1</v>
      </c>
      <c r="H39" s="3">
        <v>9.4025802429549401</v>
      </c>
      <c r="I39" s="3">
        <v>11.947729543671043</v>
      </c>
      <c r="J39" s="3">
        <v>2.545149300716103</v>
      </c>
      <c r="K39" s="3">
        <v>0.1685379777801313</v>
      </c>
    </row>
    <row r="40" spans="1:11" x14ac:dyDescent="0.35">
      <c r="A40">
        <v>13</v>
      </c>
      <c r="B40" t="s">
        <v>118</v>
      </c>
      <c r="D40" s="10">
        <v>44875</v>
      </c>
      <c r="F40">
        <v>1</v>
      </c>
      <c r="H40" s="3">
        <v>9.7801736993480048</v>
      </c>
      <c r="I40" s="3">
        <v>11.854033845706343</v>
      </c>
      <c r="J40" s="3">
        <v>2.0738601463583377</v>
      </c>
      <c r="K40" s="3">
        <v>0.21279658054787665</v>
      </c>
    </row>
    <row r="41" spans="1:11" x14ac:dyDescent="0.35">
      <c r="A41">
        <v>13</v>
      </c>
      <c r="B41" t="s">
        <v>118</v>
      </c>
      <c r="D41" s="10">
        <v>44879</v>
      </c>
      <c r="F41">
        <v>1</v>
      </c>
      <c r="H41" s="3">
        <v>10.477697007936561</v>
      </c>
      <c r="I41" s="3">
        <v>11.5008032855172</v>
      </c>
      <c r="J41" s="3">
        <v>1.0231062775806405</v>
      </c>
      <c r="K41" s="3">
        <v>0.25369583551395225</v>
      </c>
    </row>
    <row r="42" spans="1:11" x14ac:dyDescent="0.35">
      <c r="A42">
        <v>16</v>
      </c>
      <c r="B42" t="s">
        <v>155</v>
      </c>
      <c r="D42" s="10">
        <v>44882</v>
      </c>
      <c r="F42">
        <v>1</v>
      </c>
      <c r="H42" s="3">
        <v>9.9747107835716626</v>
      </c>
      <c r="I42" s="3">
        <v>12.133523002758889</v>
      </c>
      <c r="J42" s="3">
        <v>2.1588122191872259</v>
      </c>
      <c r="K42" s="3">
        <v>0.22028158579222257</v>
      </c>
    </row>
    <row r="43" spans="1:11" x14ac:dyDescent="0.35">
      <c r="A43">
        <v>9</v>
      </c>
      <c r="B43" t="s">
        <v>88</v>
      </c>
      <c r="D43" s="10">
        <v>44873</v>
      </c>
      <c r="F43">
        <v>3</v>
      </c>
      <c r="G43" t="s">
        <v>112</v>
      </c>
      <c r="H43" s="3">
        <v>6.7028924799553176</v>
      </c>
      <c r="I43" s="3">
        <v>11.056312750752973</v>
      </c>
      <c r="J43" s="3">
        <v>4.3534202707976544</v>
      </c>
      <c r="K43" s="3">
        <v>0.16904706760633725</v>
      </c>
    </row>
    <row r="44" spans="1:11" x14ac:dyDescent="0.35">
      <c r="A44">
        <v>18</v>
      </c>
      <c r="B44" t="s">
        <v>88</v>
      </c>
      <c r="D44" s="10">
        <v>44887</v>
      </c>
      <c r="F44">
        <v>1</v>
      </c>
      <c r="H44" s="3">
        <v>9.4878404460164383</v>
      </c>
      <c r="I44" s="3">
        <v>12.122347004933143</v>
      </c>
      <c r="J44" s="3">
        <v>2.634506558916704</v>
      </c>
      <c r="K44" s="3">
        <v>0.15492138378676829</v>
      </c>
    </row>
    <row r="45" spans="1:11" x14ac:dyDescent="0.35">
      <c r="A45">
        <v>26</v>
      </c>
      <c r="B45" t="s">
        <v>184</v>
      </c>
      <c r="D45" s="10">
        <v>44883</v>
      </c>
      <c r="F45">
        <v>1</v>
      </c>
      <c r="H45" s="3">
        <v>9.3427978462599413</v>
      </c>
      <c r="I45" s="3">
        <v>11.83001748191505</v>
      </c>
      <c r="J45" s="3">
        <v>2.4872196356551086</v>
      </c>
      <c r="K45" s="3">
        <v>0.16164038163932282</v>
      </c>
    </row>
    <row r="46" spans="1:11" x14ac:dyDescent="0.35">
      <c r="A46">
        <v>12</v>
      </c>
      <c r="B46" t="s">
        <v>172</v>
      </c>
      <c r="D46" s="10">
        <v>44883</v>
      </c>
      <c r="F46">
        <v>1</v>
      </c>
      <c r="H46" s="3">
        <v>9.4651808536726527</v>
      </c>
      <c r="I46" s="3">
        <v>11.44627117881897</v>
      </c>
      <c r="J46" s="3">
        <v>1.9810903251463161</v>
      </c>
      <c r="K46" s="3">
        <v>8.8994019833114391E-2</v>
      </c>
    </row>
    <row r="47" spans="1:11" x14ac:dyDescent="0.35">
      <c r="A47">
        <v>15</v>
      </c>
      <c r="B47" t="s">
        <v>175</v>
      </c>
      <c r="D47" s="10">
        <v>44883</v>
      </c>
      <c r="F47">
        <v>1</v>
      </c>
      <c r="H47" s="3">
        <v>2.5615894008013562</v>
      </c>
      <c r="I47" s="3">
        <v>4.5280741072710136</v>
      </c>
      <c r="J47" s="3">
        <v>1.9664847064696573</v>
      </c>
      <c r="K47" s="3">
        <v>0.10904110694909422</v>
      </c>
    </row>
    <row r="48" spans="1:11" x14ac:dyDescent="0.35">
      <c r="A48">
        <v>30</v>
      </c>
      <c r="B48" t="s">
        <v>168</v>
      </c>
      <c r="C48" t="s">
        <v>164</v>
      </c>
      <c r="D48" s="10">
        <v>44882</v>
      </c>
      <c r="F48">
        <v>1</v>
      </c>
      <c r="H48" s="3">
        <v>3.7436350271923278</v>
      </c>
      <c r="I48" s="3">
        <v>5.7565360005263582</v>
      </c>
      <c r="J48" s="3">
        <v>2.0129009733340304</v>
      </c>
      <c r="K48" s="3">
        <v>0.15629824692868066</v>
      </c>
    </row>
    <row r="49" spans="1:11" x14ac:dyDescent="0.35">
      <c r="A49">
        <v>18</v>
      </c>
      <c r="B49" t="s">
        <v>123</v>
      </c>
      <c r="D49" s="10">
        <v>44875</v>
      </c>
      <c r="F49">
        <v>3</v>
      </c>
      <c r="G49" t="s">
        <v>112</v>
      </c>
      <c r="H49" s="3">
        <v>3.1334247516765728</v>
      </c>
      <c r="I49" s="3">
        <v>6.0745614638005989</v>
      </c>
      <c r="J49" s="3">
        <v>2.9411367121240257</v>
      </c>
      <c r="K49" s="3">
        <v>0.42477175730757666</v>
      </c>
    </row>
    <row r="50" spans="1:11" x14ac:dyDescent="0.35">
      <c r="A50">
        <v>11</v>
      </c>
      <c r="B50" t="s">
        <v>123</v>
      </c>
      <c r="C50" t="s">
        <v>164</v>
      </c>
      <c r="D50" s="10">
        <v>44888</v>
      </c>
      <c r="F50">
        <v>2</v>
      </c>
      <c r="H50" s="3">
        <v>4.7289456270313766</v>
      </c>
      <c r="I50" s="3">
        <v>6.3220697543364963</v>
      </c>
      <c r="J50" s="3">
        <v>1.5931241273051191</v>
      </c>
      <c r="K50" s="3">
        <v>0.25632385116704942</v>
      </c>
    </row>
    <row r="51" spans="1:11" x14ac:dyDescent="0.35">
      <c r="A51">
        <v>18</v>
      </c>
      <c r="B51" t="s">
        <v>123</v>
      </c>
      <c r="D51" s="10">
        <v>44879</v>
      </c>
      <c r="F51">
        <v>1</v>
      </c>
      <c r="H51" s="3">
        <v>4.7801523716230552</v>
      </c>
      <c r="I51" s="3">
        <v>6.3486559668930074</v>
      </c>
      <c r="J51" s="3">
        <v>1.5685035952699513</v>
      </c>
      <c r="K51" s="3">
        <v>0.39482341789900077</v>
      </c>
    </row>
    <row r="52" spans="1:11" x14ac:dyDescent="0.35">
      <c r="A52">
        <v>10</v>
      </c>
      <c r="B52" t="s">
        <v>149</v>
      </c>
      <c r="D52" s="10">
        <v>44881</v>
      </c>
      <c r="F52">
        <v>1</v>
      </c>
      <c r="H52" s="3">
        <v>4.4252073451711738</v>
      </c>
      <c r="I52" s="3">
        <v>7.715295866378991</v>
      </c>
      <c r="J52" s="3">
        <v>3.2900885212078173</v>
      </c>
      <c r="K52" s="3">
        <v>0.26956470272060495</v>
      </c>
    </row>
    <row r="53" spans="1:11" x14ac:dyDescent="0.35">
      <c r="A53">
        <v>23</v>
      </c>
      <c r="B53" t="s">
        <v>126</v>
      </c>
      <c r="D53" s="10">
        <v>44875</v>
      </c>
      <c r="F53">
        <v>1</v>
      </c>
      <c r="H53" s="3">
        <v>5.3003136027489441</v>
      </c>
      <c r="I53" s="3">
        <v>6.9561675425207028</v>
      </c>
      <c r="J53" s="3">
        <v>1.6558539397717582</v>
      </c>
      <c r="K53" s="3">
        <v>0.14040096881616798</v>
      </c>
    </row>
    <row r="54" spans="1:11" x14ac:dyDescent="0.35">
      <c r="A54">
        <v>22</v>
      </c>
      <c r="B54" t="s">
        <v>126</v>
      </c>
      <c r="D54" s="10">
        <v>44888</v>
      </c>
      <c r="F54">
        <v>1</v>
      </c>
      <c r="H54" s="3">
        <v>5.4279423683584298</v>
      </c>
      <c r="I54" s="3">
        <v>7.3381099904453446</v>
      </c>
      <c r="J54" s="3">
        <v>1.9101676220869144</v>
      </c>
      <c r="K54" s="3">
        <v>0.14255479979306979</v>
      </c>
    </row>
    <row r="55" spans="1:11" x14ac:dyDescent="0.35">
      <c r="A55">
        <v>23</v>
      </c>
      <c r="B55" t="s">
        <v>126</v>
      </c>
      <c r="D55" s="10">
        <v>44879</v>
      </c>
      <c r="F55">
        <v>1</v>
      </c>
      <c r="H55" s="3">
        <v>6.2153042400433041</v>
      </c>
      <c r="I55" s="3">
        <v>7.2389680493716657</v>
      </c>
      <c r="J55" s="3">
        <v>1.0236638093283617</v>
      </c>
      <c r="K55" s="3">
        <v>0.16150280180476756</v>
      </c>
    </row>
    <row r="56" spans="1:11" x14ac:dyDescent="0.35">
      <c r="A56">
        <v>15</v>
      </c>
      <c r="B56" t="s">
        <v>217</v>
      </c>
      <c r="D56" s="10">
        <v>44888</v>
      </c>
      <c r="F56">
        <v>1</v>
      </c>
      <c r="H56" s="3">
        <v>8.4255630090494531</v>
      </c>
      <c r="I56" s="3">
        <v>10.326713697493549</v>
      </c>
      <c r="J56" s="3">
        <v>1.901150688444095</v>
      </c>
      <c r="K56" s="3">
        <v>2.1056315587835117</v>
      </c>
    </row>
    <row r="57" spans="1:11" x14ac:dyDescent="0.35">
      <c r="A57">
        <v>17</v>
      </c>
      <c r="B57" t="s">
        <v>96</v>
      </c>
      <c r="D57" s="10">
        <v>44874</v>
      </c>
      <c r="F57">
        <v>1</v>
      </c>
      <c r="H57" s="3">
        <v>4.576309165288948</v>
      </c>
      <c r="I57" s="3">
        <v>7.4068330219204555</v>
      </c>
      <c r="J57" s="3">
        <v>2.8305238566315079</v>
      </c>
      <c r="K57" s="3">
        <v>0.34671941695221498</v>
      </c>
    </row>
    <row r="58" spans="1:11" x14ac:dyDescent="0.35">
      <c r="A58">
        <v>11</v>
      </c>
      <c r="B58" t="s">
        <v>90</v>
      </c>
      <c r="D58" s="10">
        <v>44873</v>
      </c>
      <c r="F58">
        <v>3</v>
      </c>
      <c r="G58" t="s">
        <v>112</v>
      </c>
      <c r="H58" s="3">
        <v>3.4818016060891015</v>
      </c>
      <c r="I58" s="3">
        <v>7.6330784796882494</v>
      </c>
      <c r="J58" s="3">
        <v>4.1512768735991479</v>
      </c>
      <c r="K58" s="3">
        <v>0.33103945030507165</v>
      </c>
    </row>
    <row r="59" spans="1:11" x14ac:dyDescent="0.35">
      <c r="A59">
        <v>23</v>
      </c>
      <c r="B59" t="s">
        <v>90</v>
      </c>
      <c r="D59" s="10">
        <v>44887</v>
      </c>
      <c r="F59">
        <v>1</v>
      </c>
      <c r="H59" s="3">
        <v>4.7395659343623056</v>
      </c>
      <c r="I59" s="3">
        <v>7.6716314896035467</v>
      </c>
      <c r="J59" s="3">
        <v>2.932065555241242</v>
      </c>
      <c r="K59" s="3">
        <v>0.38415731026380873</v>
      </c>
    </row>
    <row r="60" spans="1:11" x14ac:dyDescent="0.35">
      <c r="A60">
        <v>17</v>
      </c>
      <c r="B60" t="s">
        <v>215</v>
      </c>
      <c r="D60" s="10">
        <v>44887</v>
      </c>
      <c r="F60">
        <v>1</v>
      </c>
      <c r="H60" s="3">
        <v>4.7529804925629229</v>
      </c>
      <c r="I60" s="3">
        <v>7.6476977645264892</v>
      </c>
      <c r="J60" s="3">
        <v>2.8947172719635659</v>
      </c>
      <c r="K60" s="3">
        <v>0.3837986487784848</v>
      </c>
    </row>
    <row r="61" spans="1:11" x14ac:dyDescent="0.35">
      <c r="A61">
        <v>27</v>
      </c>
      <c r="B61" t="s">
        <v>185</v>
      </c>
      <c r="D61" s="10">
        <v>44883</v>
      </c>
      <c r="F61">
        <v>1</v>
      </c>
      <c r="H61" s="3">
        <v>4.5124935224394287</v>
      </c>
      <c r="I61" s="3">
        <v>7.6729218594730195</v>
      </c>
      <c r="J61" s="3">
        <v>3.1604283370335913</v>
      </c>
      <c r="K61" s="3">
        <v>0.31389119616820838</v>
      </c>
    </row>
    <row r="62" spans="1:11" x14ac:dyDescent="0.35">
      <c r="A62">
        <v>14</v>
      </c>
      <c r="B62" t="s">
        <v>93</v>
      </c>
      <c r="D62" s="10">
        <v>44874</v>
      </c>
      <c r="F62">
        <v>3</v>
      </c>
      <c r="G62" t="s">
        <v>112</v>
      </c>
      <c r="H62" s="3">
        <v>6.1356410132220631</v>
      </c>
      <c r="I62" s="3">
        <v>8.9081920660797493</v>
      </c>
      <c r="J62" s="3">
        <v>2.7725510528576867</v>
      </c>
      <c r="K62" s="3">
        <v>1.26639018799327</v>
      </c>
    </row>
    <row r="63" spans="1:11" x14ac:dyDescent="0.35">
      <c r="A63">
        <v>22</v>
      </c>
      <c r="B63" t="s">
        <v>93</v>
      </c>
      <c r="D63" s="10">
        <v>44887</v>
      </c>
      <c r="F63">
        <v>1</v>
      </c>
      <c r="H63" s="3">
        <v>6.8561915818739552</v>
      </c>
      <c r="I63" s="3">
        <v>8.8300237833331252</v>
      </c>
      <c r="J63" s="3">
        <v>1.9738322014591709</v>
      </c>
      <c r="K63" s="3">
        <v>1.3314335303593658</v>
      </c>
    </row>
    <row r="64" spans="1:11" x14ac:dyDescent="0.35">
      <c r="A64">
        <v>12</v>
      </c>
      <c r="B64" t="s">
        <v>117</v>
      </c>
      <c r="D64" s="10">
        <v>44875</v>
      </c>
      <c r="F64">
        <v>3</v>
      </c>
      <c r="G64" t="s">
        <v>112</v>
      </c>
      <c r="H64" s="3">
        <v>7.2142910974361207</v>
      </c>
      <c r="I64" s="3">
        <v>8.5291617310475729</v>
      </c>
      <c r="J64" s="3">
        <v>1.3148706336114526</v>
      </c>
      <c r="K64" s="3">
        <v>1.6303676749837281</v>
      </c>
    </row>
    <row r="65" spans="1:11" x14ac:dyDescent="0.35">
      <c r="A65">
        <v>30</v>
      </c>
      <c r="B65" t="s">
        <v>117</v>
      </c>
      <c r="D65" s="10">
        <v>44887</v>
      </c>
      <c r="F65">
        <v>1</v>
      </c>
      <c r="H65" s="3">
        <v>7.9307935120162441</v>
      </c>
      <c r="I65" s="3">
        <v>9.6581306709993129</v>
      </c>
      <c r="J65" s="3">
        <v>1.7273371589830688</v>
      </c>
      <c r="K65" s="3">
        <v>1.665757272036319</v>
      </c>
    </row>
    <row r="66" spans="1:11" x14ac:dyDescent="0.35">
      <c r="A66">
        <v>12</v>
      </c>
      <c r="B66" t="s">
        <v>117</v>
      </c>
      <c r="D66" s="10">
        <v>44879</v>
      </c>
      <c r="F66">
        <v>1</v>
      </c>
      <c r="H66" s="3">
        <v>7.9775680461588756</v>
      </c>
      <c r="I66" s="3">
        <v>8.9251402867597527</v>
      </c>
      <c r="J66" s="3">
        <v>0.94757224060087708</v>
      </c>
      <c r="K66" s="3">
        <v>1.5393242505499614</v>
      </c>
    </row>
    <row r="67" spans="1:11" x14ac:dyDescent="0.35">
      <c r="A67">
        <v>26</v>
      </c>
      <c r="B67" t="s">
        <v>129</v>
      </c>
      <c r="D67" s="10">
        <v>44875</v>
      </c>
      <c r="F67">
        <v>3</v>
      </c>
      <c r="G67" t="s">
        <v>112</v>
      </c>
      <c r="H67" s="3">
        <v>3.0678367378399405</v>
      </c>
      <c r="I67" s="3">
        <v>7.5642736918446865</v>
      </c>
      <c r="J67" s="3">
        <v>4.4964369540047464</v>
      </c>
      <c r="K67" s="3">
        <v>1.2750460909605308</v>
      </c>
    </row>
    <row r="68" spans="1:11" x14ac:dyDescent="0.35">
      <c r="A68">
        <v>26</v>
      </c>
      <c r="B68" t="s">
        <v>129</v>
      </c>
      <c r="D68" s="10">
        <v>44879</v>
      </c>
      <c r="F68">
        <v>1</v>
      </c>
      <c r="H68" s="3">
        <v>9.0533108488581853</v>
      </c>
      <c r="I68" s="3">
        <v>10.219542355012859</v>
      </c>
      <c r="J68" s="3">
        <v>1.1662315061546744</v>
      </c>
      <c r="K68" s="3">
        <v>1.948946843420154</v>
      </c>
    </row>
    <row r="69" spans="1:11" x14ac:dyDescent="0.35">
      <c r="A69">
        <v>15</v>
      </c>
      <c r="B69" t="s">
        <v>213</v>
      </c>
      <c r="D69" s="10">
        <v>44886</v>
      </c>
      <c r="F69">
        <v>1</v>
      </c>
      <c r="H69" s="3">
        <v>6.6726995893440861</v>
      </c>
      <c r="I69" s="3">
        <v>8.6883361308769462</v>
      </c>
      <c r="J69" s="3">
        <v>2.0156365415328596</v>
      </c>
      <c r="K69" s="3">
        <v>1.1699846246085492</v>
      </c>
    </row>
    <row r="70" spans="1:11" x14ac:dyDescent="0.35">
      <c r="A70">
        <v>27</v>
      </c>
      <c r="B70" t="s">
        <v>130</v>
      </c>
      <c r="D70" s="10">
        <v>44875</v>
      </c>
      <c r="F70">
        <v>1</v>
      </c>
      <c r="H70" s="3">
        <v>4.4933822810012867</v>
      </c>
      <c r="I70" s="3">
        <v>6.8383900954474184</v>
      </c>
      <c r="J70" s="3">
        <v>2.3450078144461313</v>
      </c>
      <c r="K70" s="3">
        <v>0.30474881155707467</v>
      </c>
    </row>
    <row r="71" spans="1:11" x14ac:dyDescent="0.35">
      <c r="A71">
        <v>27</v>
      </c>
      <c r="B71" t="s">
        <v>130</v>
      </c>
      <c r="D71" s="10">
        <v>44879</v>
      </c>
      <c r="F71">
        <v>1</v>
      </c>
      <c r="H71" s="3">
        <v>5.345766177815225</v>
      </c>
      <c r="I71" s="3">
        <v>7.5609259242163471</v>
      </c>
      <c r="J71" s="3">
        <v>2.2151597464011217</v>
      </c>
      <c r="K71" s="3">
        <v>0.41314162329084447</v>
      </c>
    </row>
    <row r="72" spans="1:11" x14ac:dyDescent="0.35">
      <c r="A72">
        <v>25</v>
      </c>
      <c r="B72" t="s">
        <v>162</v>
      </c>
      <c r="D72" s="10">
        <v>44882</v>
      </c>
      <c r="F72">
        <v>1</v>
      </c>
      <c r="H72" s="3">
        <v>4.3628036459276558</v>
      </c>
      <c r="I72" s="3">
        <v>7.4302489543544805</v>
      </c>
      <c r="J72" s="3">
        <v>3.0674453084268247</v>
      </c>
      <c r="K72" s="3">
        <v>0.316107100305144</v>
      </c>
    </row>
    <row r="73" spans="1:11" x14ac:dyDescent="0.35">
      <c r="A73">
        <v>24</v>
      </c>
      <c r="B73" t="s">
        <v>161</v>
      </c>
      <c r="D73" s="10">
        <v>44882</v>
      </c>
      <c r="F73">
        <v>1</v>
      </c>
      <c r="H73" s="3">
        <v>4.5225748191681525</v>
      </c>
      <c r="I73" s="3">
        <v>7.3646131522435745</v>
      </c>
      <c r="J73" s="3">
        <v>2.842038333075422</v>
      </c>
      <c r="K73" s="3">
        <v>0.33509281066885854</v>
      </c>
    </row>
    <row r="74" spans="1:11" x14ac:dyDescent="0.35">
      <c r="A74">
        <v>18</v>
      </c>
      <c r="B74" t="s">
        <v>97</v>
      </c>
      <c r="D74" s="10">
        <v>44874</v>
      </c>
      <c r="F74">
        <v>1</v>
      </c>
      <c r="H74" s="3">
        <v>4.6460571960222712</v>
      </c>
      <c r="I74" s="3">
        <v>7.432509701281683</v>
      </c>
      <c r="J74" s="3">
        <v>2.7864525052594113</v>
      </c>
      <c r="K74" s="3">
        <v>0.38159207004732276</v>
      </c>
    </row>
    <row r="75" spans="1:11" x14ac:dyDescent="0.35">
      <c r="A75">
        <v>29</v>
      </c>
      <c r="B75" t="s">
        <v>167</v>
      </c>
      <c r="D75" s="10">
        <v>44882</v>
      </c>
      <c r="F75">
        <v>1</v>
      </c>
      <c r="H75" s="3">
        <v>5.8662459603264487</v>
      </c>
      <c r="I75" s="3">
        <v>8.562935367925558</v>
      </c>
      <c r="J75" s="3">
        <v>2.6966894075991097</v>
      </c>
      <c r="K75" s="3">
        <v>1.0108545383390237</v>
      </c>
    </row>
    <row r="76" spans="1:11" x14ac:dyDescent="0.35">
      <c r="A76">
        <v>12</v>
      </c>
      <c r="B76" t="s">
        <v>91</v>
      </c>
      <c r="D76" s="10">
        <v>44873</v>
      </c>
      <c r="F76">
        <v>3</v>
      </c>
      <c r="G76" t="s">
        <v>112</v>
      </c>
      <c r="H76" s="3">
        <v>5.5547325894221444</v>
      </c>
      <c r="I76" s="3">
        <v>9.2429578290723526</v>
      </c>
      <c r="J76" s="3">
        <v>3.6882252396502073</v>
      </c>
      <c r="K76" s="3">
        <v>1.317197352648624</v>
      </c>
    </row>
    <row r="77" spans="1:11" x14ac:dyDescent="0.35">
      <c r="A77">
        <v>24</v>
      </c>
      <c r="B77" t="s">
        <v>91</v>
      </c>
      <c r="D77" s="10">
        <v>44887</v>
      </c>
      <c r="F77">
        <v>1</v>
      </c>
      <c r="H77" s="3">
        <v>7.1968255418967679</v>
      </c>
      <c r="I77" s="3">
        <v>9.1904656829936098</v>
      </c>
      <c r="J77" s="3">
        <v>1.9936401410968423</v>
      </c>
      <c r="K77" s="3">
        <v>1.3663261691458799</v>
      </c>
    </row>
    <row r="78" spans="1:11" x14ac:dyDescent="0.35">
      <c r="A78">
        <v>16</v>
      </c>
      <c r="B78" t="s">
        <v>214</v>
      </c>
      <c r="D78" s="10">
        <v>44886</v>
      </c>
      <c r="F78">
        <v>1</v>
      </c>
      <c r="H78" s="3">
        <v>7.7094533017060627</v>
      </c>
      <c r="I78" s="3">
        <v>9.4374617257888431</v>
      </c>
      <c r="J78" s="3">
        <v>1.7280084240827804</v>
      </c>
      <c r="K78" s="3">
        <v>1.6829217859768215</v>
      </c>
    </row>
    <row r="79" spans="1:11" x14ac:dyDescent="0.35">
      <c r="A79">
        <v>24</v>
      </c>
      <c r="B79" t="s">
        <v>182</v>
      </c>
      <c r="D79" s="10">
        <v>44883</v>
      </c>
      <c r="F79">
        <v>1</v>
      </c>
      <c r="H79" s="3">
        <v>5.6666332729009845</v>
      </c>
      <c r="I79" s="3">
        <v>9.0104181207517904</v>
      </c>
      <c r="J79" s="3">
        <v>3.3437848478508059</v>
      </c>
      <c r="K79" s="3">
        <v>0.15507155455034882</v>
      </c>
    </row>
    <row r="80" spans="1:11" x14ac:dyDescent="0.35">
      <c r="A80">
        <v>29</v>
      </c>
      <c r="B80" t="s">
        <v>187</v>
      </c>
      <c r="D80" s="10">
        <v>44883</v>
      </c>
      <c r="F80">
        <v>1</v>
      </c>
      <c r="H80" s="3">
        <v>3.8784815534819024</v>
      </c>
      <c r="I80" s="3">
        <v>7.4782408081462304</v>
      </c>
      <c r="J80" s="3">
        <v>3.5997592546643276</v>
      </c>
      <c r="K80" s="3">
        <v>0.25866439064239016</v>
      </c>
    </row>
    <row r="81" spans="1:11" x14ac:dyDescent="0.35">
      <c r="A81">
        <v>28</v>
      </c>
      <c r="B81" t="s">
        <v>105</v>
      </c>
      <c r="D81" s="10">
        <v>44874</v>
      </c>
      <c r="F81">
        <v>1</v>
      </c>
      <c r="H81" s="3">
        <v>4.2358607355556614</v>
      </c>
      <c r="I81" s="3">
        <v>7.8433365710613163</v>
      </c>
      <c r="J81" s="3">
        <v>3.607475835505654</v>
      </c>
      <c r="K81" s="3">
        <v>0.27946865091040851</v>
      </c>
    </row>
    <row r="82" spans="1:11" x14ac:dyDescent="0.35">
      <c r="A82">
        <v>30</v>
      </c>
      <c r="B82" t="s">
        <v>133</v>
      </c>
      <c r="D82" s="10">
        <v>44875</v>
      </c>
      <c r="F82">
        <v>1</v>
      </c>
      <c r="H82" s="3">
        <v>4.9281513121153271</v>
      </c>
      <c r="I82" s="3">
        <v>7.7052123942001636</v>
      </c>
      <c r="J82" s="3">
        <v>2.7770610820848374</v>
      </c>
      <c r="K82" s="3">
        <v>0.25381904050989257</v>
      </c>
    </row>
    <row r="83" spans="1:11" x14ac:dyDescent="0.35">
      <c r="A83">
        <v>30</v>
      </c>
      <c r="B83" t="s">
        <v>133</v>
      </c>
      <c r="D83" s="10">
        <v>44880</v>
      </c>
      <c r="F83">
        <v>1</v>
      </c>
      <c r="H83" s="3">
        <v>5.3142971812774471</v>
      </c>
      <c r="I83" s="3">
        <v>7.9699438366465785</v>
      </c>
      <c r="J83" s="3">
        <v>2.6556466553691318</v>
      </c>
      <c r="K83" s="3">
        <v>0.29635231379730637</v>
      </c>
    </row>
    <row r="84" spans="1:11" x14ac:dyDescent="0.35">
      <c r="A84">
        <v>12</v>
      </c>
      <c r="B84" t="s">
        <v>210</v>
      </c>
      <c r="D84" s="10">
        <v>44886</v>
      </c>
      <c r="F84">
        <v>1</v>
      </c>
      <c r="H84" s="3">
        <v>6.4063247907889753</v>
      </c>
      <c r="I84" s="3">
        <v>8.634724586704337</v>
      </c>
      <c r="J84" s="3">
        <v>2.2283997959153621</v>
      </c>
      <c r="K84" s="3">
        <v>0.76695158981453937</v>
      </c>
    </row>
    <row r="85" spans="1:11" x14ac:dyDescent="0.35">
      <c r="A85">
        <v>16</v>
      </c>
      <c r="B85" t="s">
        <v>121</v>
      </c>
      <c r="D85" s="10">
        <v>44875</v>
      </c>
      <c r="F85">
        <v>1</v>
      </c>
      <c r="H85" s="3">
        <v>7.015042661462715</v>
      </c>
      <c r="I85" s="3">
        <v>8.7499328452267822</v>
      </c>
      <c r="J85" s="3">
        <v>1.7348901837640671</v>
      </c>
      <c r="K85" s="3">
        <v>1.3526533611276654</v>
      </c>
    </row>
    <row r="86" spans="1:11" x14ac:dyDescent="0.35">
      <c r="A86">
        <v>16</v>
      </c>
      <c r="B86" t="s">
        <v>121</v>
      </c>
      <c r="D86" s="10">
        <v>44879</v>
      </c>
      <c r="F86">
        <v>1</v>
      </c>
      <c r="H86" s="3">
        <v>7.2678593610831967</v>
      </c>
      <c r="I86" s="3">
        <v>8.7436283216049695</v>
      </c>
      <c r="J86" s="3">
        <v>1.4757689605217741</v>
      </c>
      <c r="K86" s="3">
        <v>1.2617991388153169</v>
      </c>
    </row>
    <row r="87" spans="1:11" x14ac:dyDescent="0.35">
      <c r="A87">
        <v>17</v>
      </c>
      <c r="B87" t="s">
        <v>156</v>
      </c>
      <c r="D87" s="10">
        <v>44882</v>
      </c>
      <c r="F87">
        <v>1</v>
      </c>
      <c r="H87" s="3">
        <v>7.0536865636623221</v>
      </c>
      <c r="I87" s="3">
        <v>9.5188739429551212</v>
      </c>
      <c r="J87" s="3">
        <v>2.4651873792927992</v>
      </c>
      <c r="K87" s="3">
        <v>1.5246646684184477</v>
      </c>
    </row>
    <row r="88" spans="1:11" x14ac:dyDescent="0.35">
      <c r="A88">
        <v>14</v>
      </c>
      <c r="B88" t="s">
        <v>153</v>
      </c>
      <c r="D88" s="10">
        <v>44881</v>
      </c>
      <c r="F88">
        <v>1</v>
      </c>
      <c r="H88" s="3">
        <v>6.1592335411719006</v>
      </c>
      <c r="I88" s="3">
        <v>8.9164310450085846</v>
      </c>
      <c r="J88" s="3">
        <v>2.7571975038366836</v>
      </c>
      <c r="K88" s="3">
        <v>1.4253509656497259</v>
      </c>
    </row>
    <row r="89" spans="1:11" x14ac:dyDescent="0.35">
      <c r="A89">
        <v>13</v>
      </c>
      <c r="B89" t="s">
        <v>152</v>
      </c>
      <c r="D89" s="10">
        <v>44881</v>
      </c>
      <c r="F89">
        <v>1</v>
      </c>
      <c r="H89" s="3">
        <v>4.2530439479674262</v>
      </c>
      <c r="I89" s="3">
        <v>8.6084116022452584</v>
      </c>
      <c r="J89" s="3">
        <v>4.3553676542778321</v>
      </c>
      <c r="K89" s="3">
        <v>0.38347896490289218</v>
      </c>
    </row>
    <row r="90" spans="1:11" x14ac:dyDescent="0.35">
      <c r="A90">
        <v>15</v>
      </c>
      <c r="B90" t="s">
        <v>94</v>
      </c>
      <c r="D90" s="10">
        <v>44874</v>
      </c>
      <c r="F90">
        <v>3</v>
      </c>
      <c r="G90" t="s">
        <v>112</v>
      </c>
      <c r="H90" s="3">
        <v>4.2909763122889881</v>
      </c>
      <c r="I90" s="3">
        <v>7.5516882507696428</v>
      </c>
      <c r="J90" s="3">
        <v>3.2607119384806547</v>
      </c>
      <c r="K90" s="3">
        <v>0.33954125040271105</v>
      </c>
    </row>
    <row r="91" spans="1:11" x14ac:dyDescent="0.35">
      <c r="A91">
        <v>25</v>
      </c>
      <c r="B91" t="s">
        <v>94</v>
      </c>
      <c r="D91" s="10">
        <v>44887</v>
      </c>
      <c r="F91">
        <v>1</v>
      </c>
      <c r="H91" s="3">
        <v>4.6801586051881436</v>
      </c>
      <c r="I91" s="3">
        <v>7.5696738207752823</v>
      </c>
      <c r="J91" s="3">
        <v>2.8895152155871382</v>
      </c>
      <c r="K91" s="3">
        <v>0.33384222760836535</v>
      </c>
    </row>
    <row r="92" spans="1:11" x14ac:dyDescent="0.35">
      <c r="A92">
        <v>23</v>
      </c>
      <c r="B92" t="s">
        <v>181</v>
      </c>
      <c r="D92" s="10">
        <v>44883</v>
      </c>
      <c r="F92">
        <v>1</v>
      </c>
      <c r="H92" s="3">
        <v>4.527366457368057</v>
      </c>
      <c r="I92" s="3">
        <v>7.7566908695391152</v>
      </c>
      <c r="J92" s="3">
        <v>3.2293244121710591</v>
      </c>
      <c r="K92" s="3">
        <v>0.35997030174789985</v>
      </c>
    </row>
    <row r="93" spans="1:11" x14ac:dyDescent="0.35">
      <c r="A93">
        <v>10</v>
      </c>
      <c r="B93" t="s">
        <v>170</v>
      </c>
      <c r="D93" s="10">
        <v>44882</v>
      </c>
      <c r="F93">
        <v>1</v>
      </c>
      <c r="H93" s="3">
        <v>6.185486231411133</v>
      </c>
      <c r="I93" s="3">
        <v>9.1845079070344013</v>
      </c>
      <c r="J93" s="3">
        <v>2.9990216756232697</v>
      </c>
      <c r="K93" s="3">
        <v>1.1871559351742516</v>
      </c>
    </row>
    <row r="94" spans="1:11" x14ac:dyDescent="0.35">
      <c r="A94">
        <v>10</v>
      </c>
      <c r="B94" t="s">
        <v>208</v>
      </c>
      <c r="D94" s="10">
        <v>44886</v>
      </c>
      <c r="F94">
        <v>1</v>
      </c>
      <c r="H94" s="3">
        <v>6.547656743259763</v>
      </c>
      <c r="I94" s="3">
        <v>9.0291523759742436</v>
      </c>
      <c r="J94" s="3">
        <v>2.4814956327144806</v>
      </c>
      <c r="K94" s="3">
        <v>1.2304959409182015</v>
      </c>
    </row>
    <row r="95" spans="1:11" x14ac:dyDescent="0.35">
      <c r="A95">
        <v>14</v>
      </c>
      <c r="B95" t="s">
        <v>174</v>
      </c>
      <c r="D95" s="10">
        <v>44883</v>
      </c>
      <c r="F95">
        <v>1</v>
      </c>
      <c r="H95" s="3">
        <v>6.9733268416304721</v>
      </c>
      <c r="I95" s="3">
        <v>9.7011614663247308</v>
      </c>
      <c r="J95" s="3">
        <v>2.72783462469426</v>
      </c>
      <c r="K95" s="3">
        <v>1.5925255535316007</v>
      </c>
    </row>
    <row r="96" spans="1:11" x14ac:dyDescent="0.35">
      <c r="A96">
        <v>22</v>
      </c>
      <c r="B96" t="s">
        <v>99</v>
      </c>
      <c r="D96" s="10">
        <v>44874</v>
      </c>
      <c r="F96">
        <v>1</v>
      </c>
      <c r="H96" s="3">
        <v>5.5942402152221389</v>
      </c>
      <c r="I96" s="3">
        <v>8.6640213793239322</v>
      </c>
      <c r="J96" s="3">
        <v>3.0697811641017934</v>
      </c>
      <c r="K96" s="3">
        <v>0.1530107380808497</v>
      </c>
    </row>
    <row r="97" spans="1:11" x14ac:dyDescent="0.35">
      <c r="A97">
        <v>28</v>
      </c>
      <c r="B97" t="s">
        <v>186</v>
      </c>
      <c r="D97" s="10">
        <v>44883</v>
      </c>
      <c r="F97">
        <v>1</v>
      </c>
      <c r="H97" s="3">
        <v>5.1737017152664464</v>
      </c>
      <c r="I97" s="3">
        <v>7.8306322303795799</v>
      </c>
      <c r="J97" s="3">
        <v>2.6569305151131326</v>
      </c>
      <c r="K97" s="3">
        <v>0.56126835854112433</v>
      </c>
    </row>
    <row r="98" spans="1:11" x14ac:dyDescent="0.35">
      <c r="A98">
        <v>9</v>
      </c>
      <c r="B98" t="s">
        <v>148</v>
      </c>
      <c r="D98" s="10">
        <v>44881</v>
      </c>
      <c r="F98">
        <v>1</v>
      </c>
      <c r="H98" s="3">
        <v>4.2393239857223977</v>
      </c>
      <c r="I98" s="3">
        <v>7.7565526562772753</v>
      </c>
      <c r="J98" s="3">
        <v>3.5172286705548772</v>
      </c>
      <c r="K98" s="3">
        <v>0.23408484503303342</v>
      </c>
    </row>
    <row r="99" spans="1:11" x14ac:dyDescent="0.35">
      <c r="A99">
        <v>22</v>
      </c>
      <c r="B99" t="s">
        <v>125</v>
      </c>
      <c r="D99" s="10">
        <v>44875</v>
      </c>
      <c r="F99">
        <v>3</v>
      </c>
      <c r="G99" t="s">
        <v>112</v>
      </c>
      <c r="H99" s="3">
        <v>3.0698242534107476</v>
      </c>
      <c r="I99" s="3">
        <v>6.6871027471147899</v>
      </c>
      <c r="J99" s="3">
        <v>3.6172784937040423</v>
      </c>
      <c r="K99" s="3">
        <v>0.21862744592612543</v>
      </c>
    </row>
    <row r="100" spans="1:11" x14ac:dyDescent="0.35">
      <c r="A100">
        <v>13</v>
      </c>
      <c r="B100" t="s">
        <v>125</v>
      </c>
      <c r="D100" s="10">
        <v>44888</v>
      </c>
      <c r="F100">
        <v>1</v>
      </c>
      <c r="H100" s="3">
        <v>4.051734593159475</v>
      </c>
      <c r="I100" s="3">
        <v>7.4807618506521658</v>
      </c>
      <c r="J100" s="3">
        <v>3.4290272574926903</v>
      </c>
      <c r="K100" s="3">
        <v>0.25866600859787592</v>
      </c>
    </row>
    <row r="101" spans="1:11" x14ac:dyDescent="0.35">
      <c r="A101">
        <v>22</v>
      </c>
      <c r="B101" t="s">
        <v>125</v>
      </c>
      <c r="D101" s="10">
        <v>44879</v>
      </c>
      <c r="F101">
        <v>1</v>
      </c>
      <c r="H101" s="3">
        <v>4.3627741017535779</v>
      </c>
      <c r="I101" s="3">
        <v>7.3383479035966825</v>
      </c>
      <c r="J101" s="3">
        <v>2.9755738018431037</v>
      </c>
      <c r="K101" s="3">
        <v>0.27296005151288638</v>
      </c>
    </row>
    <row r="102" spans="1:11" x14ac:dyDescent="0.35">
      <c r="A102">
        <v>27</v>
      </c>
      <c r="B102" t="s">
        <v>104</v>
      </c>
      <c r="D102" s="10">
        <v>44874</v>
      </c>
      <c r="F102">
        <v>1</v>
      </c>
      <c r="H102" s="3">
        <v>6.7492285842886446</v>
      </c>
      <c r="I102" s="3">
        <v>9.5743323325266783</v>
      </c>
      <c r="J102" s="3">
        <v>2.8251037482380341</v>
      </c>
      <c r="K102" s="3">
        <v>0.25997051056672055</v>
      </c>
    </row>
    <row r="103" spans="1:11" x14ac:dyDescent="0.35">
      <c r="A103">
        <v>25</v>
      </c>
      <c r="B103" t="s">
        <v>102</v>
      </c>
      <c r="D103" s="10">
        <v>44874</v>
      </c>
      <c r="F103">
        <v>1</v>
      </c>
      <c r="H103" s="3">
        <v>6.3682970318220313</v>
      </c>
      <c r="I103" s="3">
        <v>8.4590924100824409</v>
      </c>
      <c r="J103" s="3">
        <v>2.0907953782604092</v>
      </c>
      <c r="K103" s="3">
        <v>0.71662408467346073</v>
      </c>
    </row>
    <row r="104" spans="1:11" x14ac:dyDescent="0.35">
      <c r="A104">
        <v>26</v>
      </c>
      <c r="B104" t="s">
        <v>163</v>
      </c>
      <c r="C104" t="s">
        <v>164</v>
      </c>
      <c r="D104" s="10">
        <v>44882</v>
      </c>
      <c r="F104">
        <v>1</v>
      </c>
      <c r="H104" s="3">
        <v>6.7854834307433727</v>
      </c>
      <c r="I104" s="3">
        <v>8.5990350590865567</v>
      </c>
      <c r="J104" s="3">
        <v>1.8135516283431827</v>
      </c>
      <c r="K104" s="3">
        <v>1.4060164364604311</v>
      </c>
    </row>
    <row r="105" spans="1:11" x14ac:dyDescent="0.35">
      <c r="A105">
        <v>18</v>
      </c>
      <c r="B105" t="s">
        <v>178</v>
      </c>
      <c r="D105" s="10">
        <v>44883</v>
      </c>
      <c r="F105">
        <v>1</v>
      </c>
      <c r="H105" s="3">
        <v>6.7153876558682608</v>
      </c>
      <c r="I105" s="3">
        <v>9.0249256029420089</v>
      </c>
      <c r="J105" s="3">
        <v>2.3095379470737476</v>
      </c>
      <c r="K105" s="3">
        <v>1.4606137739893161</v>
      </c>
    </row>
    <row r="106" spans="1:11" x14ac:dyDescent="0.35">
      <c r="A106">
        <v>11</v>
      </c>
      <c r="B106" t="s">
        <v>116</v>
      </c>
      <c r="D106" s="10">
        <v>44875</v>
      </c>
      <c r="F106">
        <v>3</v>
      </c>
      <c r="G106" t="s">
        <v>112</v>
      </c>
      <c r="H106" s="3">
        <v>4.3055620595600228</v>
      </c>
      <c r="I106" s="3">
        <v>7.3247764563734901</v>
      </c>
      <c r="J106" s="3">
        <v>3.0192143968134673</v>
      </c>
      <c r="K106" s="3">
        <v>1.1277780397258221</v>
      </c>
    </row>
    <row r="107" spans="1:11" x14ac:dyDescent="0.35">
      <c r="A107">
        <v>29</v>
      </c>
      <c r="B107" t="s">
        <v>116</v>
      </c>
      <c r="D107" s="10">
        <v>44887</v>
      </c>
      <c r="F107">
        <v>1</v>
      </c>
      <c r="H107" s="3">
        <v>7.429184853586027</v>
      </c>
      <c r="I107" s="3">
        <v>8.9980385333740678</v>
      </c>
      <c r="J107" s="3">
        <v>1.5688536797880417</v>
      </c>
      <c r="K107" s="3">
        <v>1.7094627358907926</v>
      </c>
    </row>
    <row r="108" spans="1:11" x14ac:dyDescent="0.35">
      <c r="A108">
        <v>11</v>
      </c>
      <c r="B108" t="s">
        <v>116</v>
      </c>
      <c r="D108" s="10">
        <v>44879</v>
      </c>
      <c r="F108">
        <v>1</v>
      </c>
      <c r="H108" s="3">
        <v>7.4997361776773506</v>
      </c>
      <c r="I108" s="3">
        <v>9.6051941652582116</v>
      </c>
      <c r="J108" s="3">
        <v>2.1054579875808606</v>
      </c>
      <c r="K108" s="3">
        <v>1.4424011638053242</v>
      </c>
    </row>
    <row r="109" spans="1:11" x14ac:dyDescent="0.35">
      <c r="A109">
        <v>25</v>
      </c>
      <c r="B109" t="s">
        <v>183</v>
      </c>
      <c r="D109" s="10">
        <v>44883</v>
      </c>
      <c r="F109">
        <v>1</v>
      </c>
      <c r="H109" s="3">
        <v>4.6943682695666551</v>
      </c>
      <c r="I109" s="3">
        <v>7.9401403217508992</v>
      </c>
      <c r="J109" s="3">
        <v>3.2457720521842437</v>
      </c>
      <c r="K109" s="3">
        <v>0.37335124581803203</v>
      </c>
    </row>
    <row r="110" spans="1:11" x14ac:dyDescent="0.35">
      <c r="A110">
        <v>10</v>
      </c>
      <c r="B110" t="s">
        <v>115</v>
      </c>
      <c r="D110" s="10">
        <v>44874</v>
      </c>
      <c r="F110">
        <v>1</v>
      </c>
      <c r="H110" s="3">
        <v>4.7423186062448686</v>
      </c>
      <c r="I110" s="3">
        <v>7.2158692772806212</v>
      </c>
      <c r="J110" s="3">
        <v>2.4735506710357522</v>
      </c>
      <c r="K110" s="3">
        <v>0.40717596001569306</v>
      </c>
    </row>
    <row r="111" spans="1:11" x14ac:dyDescent="0.35">
      <c r="A111">
        <v>21</v>
      </c>
      <c r="B111" t="s">
        <v>115</v>
      </c>
      <c r="D111" s="10">
        <v>44888</v>
      </c>
      <c r="F111">
        <v>1</v>
      </c>
      <c r="H111" s="3">
        <v>5.0381172626183428</v>
      </c>
      <c r="I111" s="3">
        <v>7.8010200003880099</v>
      </c>
      <c r="J111" s="3">
        <v>2.7629027377696671</v>
      </c>
      <c r="K111" s="3">
        <v>0.38728533474603255</v>
      </c>
    </row>
    <row r="112" spans="1:11" x14ac:dyDescent="0.35">
      <c r="A112">
        <v>10</v>
      </c>
      <c r="B112" t="s">
        <v>115</v>
      </c>
      <c r="D112" s="10">
        <v>44879</v>
      </c>
      <c r="F112">
        <v>1</v>
      </c>
      <c r="H112" s="3">
        <v>6.1051627521610801</v>
      </c>
      <c r="I112" s="3">
        <v>7.8311405691752753</v>
      </c>
      <c r="J112" s="3">
        <v>1.7259778170141948</v>
      </c>
      <c r="K112" s="3">
        <v>0.44478997814623611</v>
      </c>
    </row>
    <row r="113" spans="1:11" x14ac:dyDescent="0.35">
      <c r="A113">
        <v>29</v>
      </c>
      <c r="B113" t="s">
        <v>132</v>
      </c>
      <c r="D113" s="10">
        <v>44875</v>
      </c>
      <c r="F113">
        <v>1</v>
      </c>
      <c r="H113" s="3">
        <v>4.9549827723212214</v>
      </c>
      <c r="I113" s="3">
        <v>7.3356178950162185</v>
      </c>
      <c r="J113" s="3">
        <v>2.3806351226949976</v>
      </c>
      <c r="K113" s="3">
        <v>0.37327437989614032</v>
      </c>
    </row>
    <row r="114" spans="1:11" x14ac:dyDescent="0.35">
      <c r="A114">
        <v>29</v>
      </c>
      <c r="B114" t="s">
        <v>132</v>
      </c>
      <c r="D114" s="10">
        <v>44879</v>
      </c>
      <c r="F114">
        <v>1</v>
      </c>
      <c r="H114" s="3">
        <v>5.2778593958126514</v>
      </c>
      <c r="I114" s="3">
        <v>7.6069199063370156</v>
      </c>
      <c r="J114" s="3">
        <v>2.3290605105243642</v>
      </c>
      <c r="K114" s="3">
        <v>0.40488553071987265</v>
      </c>
    </row>
    <row r="115" spans="1:11" x14ac:dyDescent="0.35">
      <c r="A115">
        <v>14</v>
      </c>
      <c r="B115" t="s">
        <v>212</v>
      </c>
      <c r="D115" s="10">
        <v>44886</v>
      </c>
      <c r="F115">
        <v>1</v>
      </c>
      <c r="H115" s="3">
        <v>4.8713160595469374</v>
      </c>
      <c r="I115" s="3">
        <v>7.7616222958932823</v>
      </c>
      <c r="J115" s="3">
        <v>2.8903062363463454</v>
      </c>
      <c r="K115" s="3">
        <v>0.40065573858870968</v>
      </c>
    </row>
    <row r="116" spans="1:11" x14ac:dyDescent="0.35">
      <c r="A116">
        <v>10</v>
      </c>
      <c r="B116" t="s">
        <v>89</v>
      </c>
      <c r="D116" s="10">
        <v>44873</v>
      </c>
      <c r="F116">
        <v>3</v>
      </c>
      <c r="G116" t="s">
        <v>112</v>
      </c>
      <c r="H116" s="3">
        <v>3.7461612750223976</v>
      </c>
      <c r="I116" s="3">
        <v>7.9024413801569704</v>
      </c>
      <c r="J116" s="3">
        <v>4.1562801051345719</v>
      </c>
      <c r="K116" s="3">
        <v>0.38556297069172929</v>
      </c>
    </row>
    <row r="117" spans="1:11" x14ac:dyDescent="0.35">
      <c r="A117">
        <v>21</v>
      </c>
      <c r="B117" t="s">
        <v>89</v>
      </c>
      <c r="D117" s="10">
        <v>44887</v>
      </c>
      <c r="F117">
        <v>1</v>
      </c>
      <c r="H117" s="3">
        <v>5.1420026803808172</v>
      </c>
      <c r="I117" s="3">
        <v>7.8166698635705147</v>
      </c>
      <c r="J117" s="3">
        <v>2.6746671831896975</v>
      </c>
      <c r="K117" s="3">
        <v>0.40854629126583625</v>
      </c>
    </row>
    <row r="118" spans="1:11" x14ac:dyDescent="0.35">
      <c r="A118">
        <v>30</v>
      </c>
      <c r="B118" t="s">
        <v>107</v>
      </c>
      <c r="D118" s="10">
        <v>44874</v>
      </c>
      <c r="F118">
        <v>1</v>
      </c>
      <c r="H118" s="3">
        <v>5.0796655828888779</v>
      </c>
      <c r="I118" s="3">
        <v>7.8559326779177665</v>
      </c>
      <c r="J118" s="3">
        <v>2.7762670950288886</v>
      </c>
      <c r="K118" s="3">
        <v>0.39773021753805149</v>
      </c>
    </row>
    <row r="119" spans="1:11" x14ac:dyDescent="0.35">
      <c r="A119">
        <v>30</v>
      </c>
      <c r="B119" t="s">
        <v>188</v>
      </c>
      <c r="D119" s="10">
        <v>44883</v>
      </c>
      <c r="F119">
        <v>1</v>
      </c>
      <c r="H119" s="3">
        <v>4.5039947024802132</v>
      </c>
      <c r="I119" s="3">
        <v>7.5835370498494221</v>
      </c>
      <c r="J119" s="3">
        <v>3.079542347369209</v>
      </c>
      <c r="K119" s="3">
        <v>0.38741340158628002</v>
      </c>
    </row>
    <row r="120" spans="1:11" x14ac:dyDescent="0.35">
      <c r="A120">
        <v>9</v>
      </c>
      <c r="B120" t="s">
        <v>207</v>
      </c>
      <c r="D120" s="10">
        <v>44886</v>
      </c>
      <c r="F120">
        <v>1</v>
      </c>
      <c r="H120" s="3">
        <v>4.6677022297161432</v>
      </c>
      <c r="I120" s="3">
        <v>7.7558782018747889</v>
      </c>
      <c r="J120" s="3">
        <v>3.0881759721586461</v>
      </c>
      <c r="K120" s="3">
        <v>0.21466413977072651</v>
      </c>
    </row>
    <row r="121" spans="1:11" x14ac:dyDescent="0.35">
      <c r="A121">
        <v>21</v>
      </c>
      <c r="B121" t="s">
        <v>158</v>
      </c>
      <c r="D121" s="10">
        <v>44882</v>
      </c>
      <c r="F121">
        <v>1</v>
      </c>
      <c r="H121" s="3">
        <v>4.3127921706473895</v>
      </c>
      <c r="I121" s="3">
        <v>7.5399545093112827</v>
      </c>
      <c r="J121" s="3">
        <v>3.2271623386638923</v>
      </c>
      <c r="K121" s="3">
        <v>0.20921904589525506</v>
      </c>
    </row>
    <row r="122" spans="1:11" x14ac:dyDescent="0.35">
      <c r="A122">
        <v>15</v>
      </c>
      <c r="B122" t="s">
        <v>120</v>
      </c>
      <c r="D122" s="10">
        <v>44875</v>
      </c>
      <c r="F122">
        <v>3</v>
      </c>
      <c r="G122" t="s">
        <v>112</v>
      </c>
      <c r="H122" s="3">
        <v>3.510555831237208</v>
      </c>
      <c r="I122" s="3">
        <v>6.7891108288895587</v>
      </c>
      <c r="J122" s="3">
        <v>3.2785549976523511</v>
      </c>
      <c r="K122" s="3">
        <v>0.21584101468342248</v>
      </c>
    </row>
    <row r="123" spans="1:11" x14ac:dyDescent="0.35">
      <c r="A123">
        <v>10</v>
      </c>
      <c r="B123" t="s">
        <v>120</v>
      </c>
      <c r="D123" s="10">
        <v>44888</v>
      </c>
      <c r="F123">
        <v>1</v>
      </c>
      <c r="H123" s="3">
        <v>4.5922055483234976</v>
      </c>
      <c r="I123" s="3">
        <v>7.7533119279347353</v>
      </c>
      <c r="J123" s="3">
        <v>3.1611063796112373</v>
      </c>
      <c r="K123" s="3">
        <v>0.2405765799300027</v>
      </c>
    </row>
    <row r="124" spans="1:11" x14ac:dyDescent="0.35">
      <c r="A124">
        <v>15</v>
      </c>
      <c r="B124" t="s">
        <v>120</v>
      </c>
      <c r="D124" s="10">
        <v>44879</v>
      </c>
      <c r="F124">
        <v>1</v>
      </c>
      <c r="H124" s="3">
        <v>5.1710304338817732</v>
      </c>
      <c r="I124" s="3">
        <v>7.5683178142000251</v>
      </c>
      <c r="J124" s="3">
        <v>2.3972873803182519</v>
      </c>
      <c r="K124" s="3">
        <v>0.25283582587114262</v>
      </c>
    </row>
    <row r="125" spans="1:11" x14ac:dyDescent="0.35">
      <c r="A125">
        <v>15</v>
      </c>
      <c r="B125" t="s">
        <v>154</v>
      </c>
      <c r="D125" s="10">
        <v>44882</v>
      </c>
      <c r="F125">
        <v>1</v>
      </c>
      <c r="H125" s="3">
        <v>5.8733272311625928</v>
      </c>
      <c r="I125" s="3">
        <v>8.1250508024142221</v>
      </c>
      <c r="J125" s="3">
        <v>2.2517235712516293</v>
      </c>
      <c r="K125" s="3">
        <v>0.83156166199087422</v>
      </c>
    </row>
    <row r="126" spans="1:11" x14ac:dyDescent="0.35">
      <c r="A126">
        <v>21</v>
      </c>
      <c r="B126" t="s">
        <v>98</v>
      </c>
      <c r="D126" s="10">
        <v>44874</v>
      </c>
      <c r="F126">
        <v>1</v>
      </c>
      <c r="H126" s="3">
        <v>7.6676589470218488</v>
      </c>
      <c r="I126" s="3">
        <v>9.8441796986437247</v>
      </c>
      <c r="J126" s="3">
        <v>2.1765207516218759</v>
      </c>
      <c r="K126" s="3">
        <v>1.5804477017797227</v>
      </c>
    </row>
    <row r="127" spans="1:11" x14ac:dyDescent="0.35">
      <c r="A127">
        <v>17</v>
      </c>
      <c r="B127" t="s">
        <v>100</v>
      </c>
      <c r="D127" s="10">
        <v>44888</v>
      </c>
      <c r="F127">
        <v>1</v>
      </c>
      <c r="H127" s="3">
        <v>7.0502822852315665</v>
      </c>
      <c r="I127" s="3">
        <v>8.9904153116488565</v>
      </c>
      <c r="J127" s="3">
        <v>1.9401330264172909</v>
      </c>
      <c r="K127" s="3">
        <v>1.5796926327208833</v>
      </c>
    </row>
    <row r="128" spans="1:11" x14ac:dyDescent="0.35">
      <c r="A128">
        <v>23</v>
      </c>
      <c r="B128" t="s">
        <v>100</v>
      </c>
      <c r="D128" s="10">
        <v>44874</v>
      </c>
      <c r="F128">
        <v>1</v>
      </c>
      <c r="H128" s="3">
        <v>7.0687038299552665</v>
      </c>
      <c r="I128" s="3">
        <v>9.2904354626082046</v>
      </c>
      <c r="J128" s="3">
        <v>2.221731632652939</v>
      </c>
      <c r="K128" s="3">
        <v>1.5479168618851622</v>
      </c>
    </row>
    <row r="129" spans="1:11" x14ac:dyDescent="0.35">
      <c r="A129">
        <v>22</v>
      </c>
      <c r="B129" t="s">
        <v>159</v>
      </c>
      <c r="D129" s="10">
        <v>44882</v>
      </c>
      <c r="F129">
        <v>1</v>
      </c>
      <c r="H129" s="3">
        <v>7.0904206561248184</v>
      </c>
      <c r="I129" s="3">
        <v>9.2619566604067138</v>
      </c>
      <c r="J129" s="3">
        <v>2.1715360042818959</v>
      </c>
      <c r="K129" s="3">
        <v>1.6568171720524925</v>
      </c>
    </row>
    <row r="130" spans="1:11" x14ac:dyDescent="0.35">
      <c r="A130">
        <v>14</v>
      </c>
      <c r="B130" t="s">
        <v>119</v>
      </c>
      <c r="D130" s="10">
        <v>44875</v>
      </c>
      <c r="F130">
        <v>3</v>
      </c>
      <c r="G130" t="s">
        <v>112</v>
      </c>
      <c r="H130" s="3">
        <v>3.7326606962748938</v>
      </c>
      <c r="I130" s="3">
        <v>6.1706560335884237</v>
      </c>
      <c r="J130" s="3">
        <v>2.4379953373135299</v>
      </c>
      <c r="K130" s="3">
        <v>0.12543680103128169</v>
      </c>
    </row>
    <row r="131" spans="1:11" x14ac:dyDescent="0.35">
      <c r="A131">
        <v>9</v>
      </c>
      <c r="B131" t="s">
        <v>119</v>
      </c>
      <c r="D131" s="10">
        <v>44887</v>
      </c>
      <c r="F131">
        <v>1</v>
      </c>
      <c r="H131" s="3">
        <v>4.8540975634758752</v>
      </c>
      <c r="I131" s="3">
        <v>6.3475770405986429</v>
      </c>
      <c r="J131" s="3">
        <v>1.4934794771227677</v>
      </c>
      <c r="K131" s="3">
        <v>0.11943222430576073</v>
      </c>
    </row>
    <row r="132" spans="1:11" x14ac:dyDescent="0.35">
      <c r="A132">
        <v>14</v>
      </c>
      <c r="B132" t="s">
        <v>119</v>
      </c>
      <c r="D132" s="10">
        <v>44879</v>
      </c>
      <c r="F132">
        <v>1</v>
      </c>
      <c r="H132" s="3">
        <v>5.3606725445962775</v>
      </c>
      <c r="I132" s="3">
        <v>6.0258767709390275</v>
      </c>
      <c r="J132" s="3">
        <v>0.66520422634275</v>
      </c>
      <c r="K132" s="3">
        <v>0.14997867259111947</v>
      </c>
    </row>
    <row r="133" spans="1:11" x14ac:dyDescent="0.35">
      <c r="A133">
        <v>24</v>
      </c>
      <c r="B133" t="s">
        <v>101</v>
      </c>
      <c r="D133" s="10">
        <v>44874</v>
      </c>
      <c r="F133">
        <v>1</v>
      </c>
      <c r="H133" s="3">
        <v>4.3382879135556482</v>
      </c>
      <c r="I133" s="3">
        <v>7.6965434796188292</v>
      </c>
      <c r="J133" s="3">
        <v>3.3582555660631814</v>
      </c>
      <c r="K133" s="3">
        <v>0.30105405954154096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4320-615E-4B48-B764-3F209A68E051}">
  <dimension ref="A2:D18"/>
  <sheetViews>
    <sheetView workbookViewId="0">
      <selection activeCell="J53" sqref="J53"/>
    </sheetView>
  </sheetViews>
  <sheetFormatPr defaultRowHeight="14.5" x14ac:dyDescent="0.35"/>
  <cols>
    <col min="1" max="1" width="9.36328125" bestFit="1" customWidth="1"/>
  </cols>
  <sheetData>
    <row r="2" spans="1:3" x14ac:dyDescent="0.35">
      <c r="A2" t="s">
        <v>109</v>
      </c>
    </row>
    <row r="3" spans="1:3" x14ac:dyDescent="0.35">
      <c r="A3" t="s">
        <v>108</v>
      </c>
    </row>
    <row r="5" spans="1:3" x14ac:dyDescent="0.35">
      <c r="A5" s="8">
        <v>44876</v>
      </c>
    </row>
    <row r="6" spans="1:3" x14ac:dyDescent="0.35">
      <c r="A6" t="s">
        <v>110</v>
      </c>
    </row>
    <row r="7" spans="1:3" x14ac:dyDescent="0.35">
      <c r="A7" t="s">
        <v>111</v>
      </c>
    </row>
    <row r="9" spans="1:3" x14ac:dyDescent="0.35">
      <c r="A9" s="8">
        <v>44879</v>
      </c>
    </row>
    <row r="10" spans="1:3" x14ac:dyDescent="0.35">
      <c r="A10" t="s">
        <v>135</v>
      </c>
    </row>
    <row r="11" spans="1:3" x14ac:dyDescent="0.35">
      <c r="B11" t="s">
        <v>136</v>
      </c>
    </row>
    <row r="12" spans="1:3" x14ac:dyDescent="0.35">
      <c r="B12" t="s">
        <v>141</v>
      </c>
    </row>
    <row r="13" spans="1:3" x14ac:dyDescent="0.35">
      <c r="C13" t="s">
        <v>145</v>
      </c>
    </row>
    <row r="14" spans="1:3" x14ac:dyDescent="0.35">
      <c r="C14" t="s">
        <v>146</v>
      </c>
    </row>
    <row r="15" spans="1:3" x14ac:dyDescent="0.35">
      <c r="B15" t="s">
        <v>142</v>
      </c>
    </row>
    <row r="16" spans="1:3" x14ac:dyDescent="0.35">
      <c r="C16" t="s">
        <v>143</v>
      </c>
    </row>
    <row r="17" spans="3:4" x14ac:dyDescent="0.35">
      <c r="C17" t="s">
        <v>144</v>
      </c>
    </row>
    <row r="18" spans="3:4" x14ac:dyDescent="0.35">
      <c r="D18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4328-D873-4DEF-A75B-BF6DF3EFB59B}">
  <dimension ref="A1:BJ140"/>
  <sheetViews>
    <sheetView topLeftCell="A22" zoomScale="74" zoomScaleNormal="74" workbookViewId="0">
      <selection activeCell="A53" sqref="A53:XFD5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0.13096964008956977</v>
      </c>
      <c r="N14" s="3">
        <f>((H14*$H$21)+$H$22)*1000/L14</f>
        <v>0.16552497640610375</v>
      </c>
      <c r="O14" s="3">
        <f>N14-M14</f>
        <v>3.4555336316533986E-2</v>
      </c>
      <c r="P14" s="3">
        <f>((J14*$J$21)+$J$22)*1000/L14</f>
        <v>1.1789220291318233E-2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1077</v>
      </c>
      <c r="G15">
        <f>6*H36/1000</f>
        <v>1.2000000000000001E-3</v>
      </c>
      <c r="H15" s="2">
        <f>AVERAGE(J36:J37) - (B16*H36/0.5)</f>
        <v>2250.4</v>
      </c>
      <c r="I15">
        <f>0.3*H36/1000</f>
        <v>5.9999999999999995E-5</v>
      </c>
      <c r="J15" s="2">
        <f>AVERAGE(L36:L37) - (C16*H36/0.5)</f>
        <v>1096.4000000000001</v>
      </c>
      <c r="L15">
        <v>0.2</v>
      </c>
      <c r="M15" s="3">
        <f t="shared" ref="M15:M19" si="0">((F15*$F$21)+$F$22)*1000/L15</f>
        <v>2.9539495932235571</v>
      </c>
      <c r="N15" s="3">
        <f t="shared" ref="N15:N19" si="1">((H15*$H$21)+$H$22)*1000/L15</f>
        <v>5.8650199159685945</v>
      </c>
      <c r="O15" s="3">
        <f t="shared" ref="O15:O19" si="2">N15-M15</f>
        <v>2.9110703227450374</v>
      </c>
      <c r="P15" s="3">
        <f t="shared" ref="P15:P19" si="3">((J15*$J$21)+$J$22)*1000/L15</f>
        <v>0.30855609345439922</v>
      </c>
    </row>
    <row r="16" spans="1:16" x14ac:dyDescent="0.35">
      <c r="A16">
        <f>AVERAGE(I33:I34)</f>
        <v>92.5</v>
      </c>
      <c r="B16">
        <f>AVERAGE(J33:J34)</f>
        <v>306.5</v>
      </c>
      <c r="C16">
        <f>AVERAGE(L33:L34)</f>
        <v>144</v>
      </c>
      <c r="E16">
        <f>3*G39/1000</f>
        <v>1.7999999999999997E-3</v>
      </c>
      <c r="F16" s="2">
        <f>AVERAGE(I39:I40) - (A16*G39/0.5)</f>
        <v>3665</v>
      </c>
      <c r="G16">
        <f>6*H39/1000</f>
        <v>3.5999999999999995E-3</v>
      </c>
      <c r="H16" s="2">
        <f>AVERAGE(J39:J40) - (B16*H39/0.5)</f>
        <v>7644.2</v>
      </c>
      <c r="I16">
        <f>0.3*H39/1000</f>
        <v>1.7999999999999998E-4</v>
      </c>
      <c r="J16" s="2">
        <f>AVERAGE(L39:L40) - (C16*H39/0.5)</f>
        <v>3425.7</v>
      </c>
      <c r="L16">
        <v>0.6</v>
      </c>
      <c r="M16" s="3">
        <f t="shared" si="0"/>
        <v>3.0884715839631141</v>
      </c>
      <c r="N16" s="3">
        <f t="shared" si="1"/>
        <v>6.3101913285488536</v>
      </c>
      <c r="O16" s="3">
        <f t="shared" si="2"/>
        <v>3.2217197445857395</v>
      </c>
      <c r="P16" s="3">
        <f t="shared" si="3"/>
        <v>0.3004891865150543</v>
      </c>
    </row>
    <row r="17" spans="1:62" x14ac:dyDescent="0.35">
      <c r="E17">
        <f>9*G42/1000</f>
        <v>2.9970000000000005E-3</v>
      </c>
      <c r="F17" s="2">
        <f>AVERAGE(I42:I43) - (A16*G42/0.5)</f>
        <v>5595.3950000000004</v>
      </c>
      <c r="G17">
        <f>18*H42/1000</f>
        <v>5.9940000000000011E-3</v>
      </c>
      <c r="H17" s="2">
        <f>AVERAGE(J42:J43) - (B16*H42/0.5)</f>
        <v>11417.870999999999</v>
      </c>
      <c r="I17">
        <f>0.9*H42/1000</f>
        <v>2.9970000000000002E-4</v>
      </c>
      <c r="J17" s="2">
        <f>AVERAGE(L42:L43) - (C16*H42/0.5)</f>
        <v>5305.5959999999995</v>
      </c>
      <c r="L17">
        <v>0.33300000000000002</v>
      </c>
      <c r="M17" s="3">
        <f t="shared" si="0"/>
        <v>8.3922827378040132</v>
      </c>
      <c r="N17" s="3">
        <f t="shared" si="1"/>
        <v>16.859846140269394</v>
      </c>
      <c r="O17" s="3">
        <f t="shared" si="2"/>
        <v>8.4675634024653803</v>
      </c>
      <c r="P17" s="3">
        <f t="shared" si="3"/>
        <v>0.82882013423891643</v>
      </c>
    </row>
    <row r="18" spans="1:62" x14ac:dyDescent="0.35">
      <c r="E18">
        <f>9*G45/1000</f>
        <v>4.2030000000000001E-3</v>
      </c>
      <c r="F18" s="2">
        <f>AVERAGE(I45:I46) - (A16*G45/0.5)</f>
        <v>8549.1049999999996</v>
      </c>
      <c r="G18">
        <f>18*H45/1000</f>
        <v>8.4060000000000003E-3</v>
      </c>
      <c r="H18" s="2">
        <f>AVERAGE(J45:J46) - (B16*H45/0.5)</f>
        <v>17223.728999999999</v>
      </c>
      <c r="I18">
        <f>0.9*H45/1000</f>
        <v>4.2030000000000002E-4</v>
      </c>
      <c r="J18" s="2">
        <f>AVERAGE(L45:L46) - (B16*H45/0.5)</f>
        <v>8596.2289999999994</v>
      </c>
      <c r="L18">
        <v>0.46700000000000003</v>
      </c>
      <c r="M18" s="3">
        <f t="shared" si="0"/>
        <v>9.0691599039968622</v>
      </c>
      <c r="N18" s="3">
        <f t="shared" si="1"/>
        <v>18.045112472725521</v>
      </c>
      <c r="O18" s="3">
        <f t="shared" si="2"/>
        <v>8.9759525687286583</v>
      </c>
      <c r="P18" s="3">
        <f t="shared" si="3"/>
        <v>0.9497213766794792</v>
      </c>
    </row>
    <row r="19" spans="1:62" x14ac:dyDescent="0.35">
      <c r="E19">
        <f>9*G48/1000</f>
        <v>5.3999999999999994E-3</v>
      </c>
      <c r="F19" s="2">
        <f>AVERAGE(I48:I49) - (A16*G48/0.5)</f>
        <v>11061.5</v>
      </c>
      <c r="G19">
        <f>18*H48/1000</f>
        <v>1.0799999999999999E-2</v>
      </c>
      <c r="H19" s="2">
        <f>AVERAGE(J48:J49) - (B16*H48/0.5)</f>
        <v>22362.7</v>
      </c>
      <c r="I19">
        <f>0.9*H48/1000</f>
        <v>5.4000000000000001E-4</v>
      </c>
      <c r="J19" s="2">
        <f>AVERAGE(L48:L49) - (C16*H48/0.5)</f>
        <v>10345.700000000001</v>
      </c>
      <c r="L19">
        <v>0.6</v>
      </c>
      <c r="M19" s="3">
        <f t="shared" si="0"/>
        <v>9.1011908067956053</v>
      </c>
      <c r="N19" s="3">
        <f t="shared" si="1"/>
        <v>18.194537403335659</v>
      </c>
      <c r="O19" s="3">
        <f t="shared" si="2"/>
        <v>9.0933465965400533</v>
      </c>
      <c r="P19" s="3">
        <f t="shared" si="3"/>
        <v>0.88763945273925393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4.8774846666659847E-7</v>
      </c>
      <c r="G21" s="5"/>
      <c r="H21" s="5">
        <f>SLOPE(G13:G19,H13:H19)</f>
        <v>4.8446564832503861E-7</v>
      </c>
      <c r="I21" s="5"/>
      <c r="J21" s="5">
        <f>SLOPE(I13:I19,J13:J19)</f>
        <v>5.0908982620595342E-8</v>
      </c>
    </row>
    <row r="22" spans="1:62" x14ac:dyDescent="0.35">
      <c r="D22" t="s">
        <v>34</v>
      </c>
      <c r="F22" s="5">
        <f>INTERCEPT(E13:E19,F13:F19)</f>
        <v>6.5484820044784883E-5</v>
      </c>
      <c r="G22" s="5"/>
      <c r="H22" s="5">
        <f>INTERCEPT(G13:G19,H13:H19)</f>
        <v>8.2762488203051883E-5</v>
      </c>
      <c r="I22" s="5"/>
      <c r="J22" s="5">
        <f>INTERCEPT(I13:I19,J13:J19)</f>
        <v>5.8946101456591163E-6</v>
      </c>
    </row>
    <row r="23" spans="1:62" x14ac:dyDescent="0.35">
      <c r="D23" t="s">
        <v>35</v>
      </c>
      <c r="F23" s="4">
        <f>RSQ(E13:E19,F13:F19)</f>
        <v>0.99758646530202288</v>
      </c>
      <c r="G23" s="4"/>
      <c r="H23" s="4">
        <f>RSQ(G13:G19,H13:H19)</f>
        <v>0.99771267912634132</v>
      </c>
      <c r="I23" s="4"/>
      <c r="J23" s="4">
        <f>RSQ(I13:I19,J13:J19)</f>
        <v>0.99455086911738444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3427</v>
      </c>
      <c r="J25">
        <v>12853</v>
      </c>
      <c r="L25">
        <v>4882</v>
      </c>
      <c r="M25">
        <v>5.0730000000000004</v>
      </c>
      <c r="N25">
        <v>18.613</v>
      </c>
      <c r="O25">
        <v>13.539</v>
      </c>
      <c r="Q25">
        <v>0.65800000000000003</v>
      </c>
      <c r="R25">
        <v>1</v>
      </c>
      <c r="S25">
        <v>0</v>
      </c>
      <c r="T25">
        <v>0</v>
      </c>
      <c r="V25">
        <v>0</v>
      </c>
      <c r="Y25" s="1">
        <v>44873</v>
      </c>
      <c r="Z25" s="6">
        <v>0.60423611111111108</v>
      </c>
      <c r="AB25">
        <v>1</v>
      </c>
      <c r="AD25" s="3">
        <f t="shared" ref="AD25:AD36" si="4">((I25*$F$21)+$F$22)*1000/G25</f>
        <v>5.7899960510373933</v>
      </c>
      <c r="AE25" s="3">
        <f t="shared" ref="AE25:AE36" si="5">((J25*$H$21)+$H$22)*1000/H25</f>
        <v>21.031998220415911</v>
      </c>
      <c r="AF25" s="3">
        <f t="shared" ref="AF25:AF36" si="6">AE25-AD25</f>
        <v>15.242002169378518</v>
      </c>
      <c r="AG25" s="3">
        <f t="shared" ref="AG25:AG36" si="7">((L25*$J$21)+$J$22)*1000/H25</f>
        <v>0.84810754433135183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5786</v>
      </c>
      <c r="J26">
        <v>12899</v>
      </c>
      <c r="L26">
        <v>4982</v>
      </c>
      <c r="M26">
        <v>8.09</v>
      </c>
      <c r="N26">
        <v>18.677</v>
      </c>
      <c r="O26">
        <v>10.587</v>
      </c>
      <c r="Q26">
        <v>0.67500000000000004</v>
      </c>
      <c r="R26">
        <v>1</v>
      </c>
      <c r="S26">
        <v>0</v>
      </c>
      <c r="T26">
        <v>0</v>
      </c>
      <c r="V26">
        <v>0</v>
      </c>
      <c r="Y26" s="1">
        <v>44873</v>
      </c>
      <c r="Z26" s="6">
        <v>0.61089120370370364</v>
      </c>
      <c r="AB26">
        <v>1</v>
      </c>
      <c r="AD26" s="3">
        <f t="shared" si="4"/>
        <v>9.6253248272590799</v>
      </c>
      <c r="AE26" s="3">
        <f t="shared" si="5"/>
        <v>21.106282953159084</v>
      </c>
      <c r="AF26" s="3">
        <f t="shared" si="6"/>
        <v>11.480958125900004</v>
      </c>
      <c r="AG26" s="3">
        <f t="shared" si="7"/>
        <v>0.86507720520488385</v>
      </c>
      <c r="AH26" s="3"/>
      <c r="AK26">
        <f>ABS(100*(AD26-AD27)/(AVERAGE(AD26:AD27)))</f>
        <v>1.708182362255936</v>
      </c>
      <c r="AQ26">
        <f>ABS(100*(AE26-AE27)/(AVERAGE(AE26:AE27)))</f>
        <v>0.29116916440297574</v>
      </c>
      <c r="AW26">
        <f>ABS(100*(AF26-AF27)/(AVERAGE(AF26:AF27)))</f>
        <v>1.9987065262819161</v>
      </c>
      <c r="BC26">
        <f>ABS(100*(AG26-AG27)/(AVERAGE(AG26:AG27)))</f>
        <v>0.83996068314232009</v>
      </c>
      <c r="BG26" s="3">
        <f>AVERAGE(AD26:AD27)</f>
        <v>9.7082420665924012</v>
      </c>
      <c r="BH26" s="3">
        <f>AVERAGE(AE26:AE27)</f>
        <v>21.075600128765167</v>
      </c>
      <c r="BI26" s="3">
        <f>AVERAGE(AF26:AF27)</f>
        <v>11.367358062172764</v>
      </c>
      <c r="BJ26" s="3">
        <f>AVERAGE(AG26:AG27)</f>
        <v>0.86872568229269309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5888</v>
      </c>
      <c r="J27">
        <v>12861</v>
      </c>
      <c r="L27">
        <v>5025</v>
      </c>
      <c r="M27">
        <v>8.2210000000000001</v>
      </c>
      <c r="N27">
        <v>18.623999999999999</v>
      </c>
      <c r="O27">
        <v>10.404</v>
      </c>
      <c r="Q27">
        <v>0.68300000000000005</v>
      </c>
      <c r="R27">
        <v>1</v>
      </c>
      <c r="S27">
        <v>0</v>
      </c>
      <c r="T27">
        <v>0</v>
      </c>
      <c r="V27">
        <v>0</v>
      </c>
      <c r="Y27" s="1">
        <v>44873</v>
      </c>
      <c r="Z27" s="6">
        <v>0.61789351851851848</v>
      </c>
      <c r="AB27">
        <v>1</v>
      </c>
      <c r="AD27" s="3">
        <f t="shared" si="4"/>
        <v>9.7911593059257225</v>
      </c>
      <c r="AE27" s="3">
        <f t="shared" si="5"/>
        <v>21.044917304371246</v>
      </c>
      <c r="AF27" s="3">
        <f t="shared" si="6"/>
        <v>11.253757998445524</v>
      </c>
      <c r="AG27" s="3">
        <f t="shared" si="7"/>
        <v>0.87237415938050233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3508</v>
      </c>
      <c r="J28">
        <v>1579</v>
      </c>
      <c r="L28">
        <v>387</v>
      </c>
      <c r="M28">
        <v>3.1059999999999999</v>
      </c>
      <c r="N28">
        <v>1.6160000000000001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44873</v>
      </c>
      <c r="Z28" s="6">
        <v>0.63049768518518523</v>
      </c>
      <c r="AB28">
        <v>1</v>
      </c>
      <c r="AD28" s="3">
        <f t="shared" si="4"/>
        <v>3.5530128822224247</v>
      </c>
      <c r="AE28" s="3">
        <f t="shared" si="5"/>
        <v>1.6954674938165757</v>
      </c>
      <c r="AF28" s="3">
        <f t="shared" si="6"/>
        <v>-1.857545388405849</v>
      </c>
      <c r="AG28" s="3">
        <f t="shared" si="7"/>
        <v>5.1192772839659027E-2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800</v>
      </c>
      <c r="J29">
        <v>1383</v>
      </c>
      <c r="L29">
        <v>353</v>
      </c>
      <c r="M29">
        <v>1.0289999999999999</v>
      </c>
      <c r="N29">
        <v>1.45</v>
      </c>
      <c r="O29">
        <v>0.42199999999999999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44873</v>
      </c>
      <c r="Z29" s="6">
        <v>0.63692129629629635</v>
      </c>
      <c r="AB29">
        <v>1</v>
      </c>
      <c r="AD29" s="3">
        <f t="shared" si="4"/>
        <v>0.91136718675612738</v>
      </c>
      <c r="AE29" s="3">
        <f t="shared" si="5"/>
        <v>1.5055569596731606</v>
      </c>
      <c r="AF29" s="3">
        <f t="shared" si="6"/>
        <v>0.59418977291703323</v>
      </c>
      <c r="AG29" s="3">
        <f t="shared" si="7"/>
        <v>4.7730962021458545E-2</v>
      </c>
      <c r="AH29" s="3"/>
      <c r="AK29">
        <f>ABS(100*(AD29-AD30)/(AVERAGE(AD29:AD30)))</f>
        <v>18.473927167817994</v>
      </c>
      <c r="AQ29">
        <f>ABS(100*(AE29-AE30)/(AVERAGE(AE29:AE30)))</f>
        <v>1.596085100672554</v>
      </c>
      <c r="AW29">
        <f>ABS(100*(AF29-AF30)/(AVERAGE(AF29:AF30)))</f>
        <v>26.099027976903102</v>
      </c>
      <c r="BC29">
        <f>ABS(100*(AG29-AG30)/(AVERAGE(AG29:AG30)))</f>
        <v>5.7044160553062682</v>
      </c>
      <c r="BG29" s="3">
        <f>AVERAGE(AD29:AD30)</f>
        <v>0.83430292902280478</v>
      </c>
      <c r="BH29" s="3">
        <f>AVERAGE(AE29:AE30)</f>
        <v>1.5176686008812865</v>
      </c>
      <c r="BI29" s="3">
        <f>AVERAGE(AF29:AF30)</f>
        <v>0.68336567185848174</v>
      </c>
      <c r="BJ29" s="3">
        <f>AVERAGE(AG29:AG30)</f>
        <v>4.6407328473323066E-2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642</v>
      </c>
      <c r="J30">
        <v>1408</v>
      </c>
      <c r="L30">
        <v>327</v>
      </c>
      <c r="M30">
        <v>0.90800000000000003</v>
      </c>
      <c r="N30">
        <v>1.4710000000000001</v>
      </c>
      <c r="O30">
        <v>0.56399999999999995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44873</v>
      </c>
      <c r="Z30" s="6">
        <v>0.64378472222222227</v>
      </c>
      <c r="AB30">
        <v>1</v>
      </c>
      <c r="AD30" s="3">
        <f t="shared" si="4"/>
        <v>0.75723867128948219</v>
      </c>
      <c r="AE30" s="3">
        <f t="shared" si="5"/>
        <v>1.5297802420894124</v>
      </c>
      <c r="AF30" s="3">
        <f t="shared" si="6"/>
        <v>0.77254157079993024</v>
      </c>
      <c r="AG30" s="3">
        <f t="shared" si="7"/>
        <v>4.5083694925187587E-2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44873</v>
      </c>
      <c r="Z31" s="6">
        <v>0.64787037037037043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169</v>
      </c>
      <c r="J32">
        <v>373</v>
      </c>
      <c r="L32">
        <v>131</v>
      </c>
      <c r="M32">
        <v>0.54500000000000004</v>
      </c>
      <c r="N32">
        <v>0.59399999999999997</v>
      </c>
      <c r="O32">
        <v>4.9000000000000002E-2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44873</v>
      </c>
      <c r="Z32" s="6">
        <v>0.65893518518518512</v>
      </c>
      <c r="AB32">
        <v>1</v>
      </c>
      <c r="AD32" s="3">
        <f t="shared" si="4"/>
        <v>0.29582862182288</v>
      </c>
      <c r="AE32" s="3">
        <f t="shared" si="5"/>
        <v>0.52693635005658257</v>
      </c>
      <c r="AF32" s="3">
        <f t="shared" si="6"/>
        <v>0.23110772823370257</v>
      </c>
      <c r="AG32" s="3">
        <f t="shared" si="7"/>
        <v>2.512737373791421E-2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91</v>
      </c>
      <c r="J33">
        <v>333</v>
      </c>
      <c r="L33">
        <v>127</v>
      </c>
      <c r="M33">
        <v>0.48499999999999999</v>
      </c>
      <c r="N33">
        <v>0.56100000000000005</v>
      </c>
      <c r="O33">
        <v>7.5999999999999998E-2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44873</v>
      </c>
      <c r="Z33" s="6">
        <v>0.66484953703703698</v>
      </c>
      <c r="AB33">
        <v>1</v>
      </c>
      <c r="AD33" s="3">
        <f t="shared" si="4"/>
        <v>0.21973986102289067</v>
      </c>
      <c r="AE33" s="3">
        <f t="shared" si="5"/>
        <v>0.48817909819057947</v>
      </c>
      <c r="AF33" s="3">
        <f t="shared" si="6"/>
        <v>0.2684392371676888</v>
      </c>
      <c r="AG33" s="3">
        <f t="shared" si="7"/>
        <v>2.4720101876949448E-2</v>
      </c>
      <c r="AH33" s="3"/>
      <c r="AK33">
        <f>ABS(100*(AD33-AD34)/(AVERAGE(AD33:AD34)))</f>
        <v>1.3229881113897231</v>
      </c>
      <c r="AQ33">
        <f>ABS(100*(AE33-AE34)/(AVERAGE(AE33:AE34)))</f>
        <v>11.103370843429403</v>
      </c>
      <c r="AW33">
        <f>ABS(100*(AF33-AF34)/(AVERAGE(AF33:AF34)))</f>
        <v>22.494821465143989</v>
      </c>
      <c r="BC33">
        <f>ABS(100*(AG33-AG34)/(AVERAGE(AG33:AG34)))</f>
        <v>13.087633226074725</v>
      </c>
      <c r="BG33" s="3">
        <f>AVERAGE(AD33:AD34)</f>
        <v>0.22120310642289048</v>
      </c>
      <c r="BH33" s="3">
        <f>AVERAGE(AE33:AE34)</f>
        <v>0.46250241882935245</v>
      </c>
      <c r="BI33" s="3">
        <f>AVERAGE(AF33:AF34)</f>
        <v>0.24129931240646196</v>
      </c>
      <c r="BJ33" s="3">
        <f>AVERAGE(AG33:AG34)</f>
        <v>2.6451007286049689E-2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94</v>
      </c>
      <c r="J34">
        <v>280</v>
      </c>
      <c r="L34">
        <v>161</v>
      </c>
      <c r="M34">
        <v>0.48699999999999999</v>
      </c>
      <c r="N34">
        <v>0.51600000000000001</v>
      </c>
      <c r="O34">
        <v>2.9000000000000001E-2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44873</v>
      </c>
      <c r="Z34" s="6">
        <v>0.67108796296296302</v>
      </c>
      <c r="AB34">
        <v>1</v>
      </c>
      <c r="AD34" s="3">
        <f t="shared" si="4"/>
        <v>0.22266635182289027</v>
      </c>
      <c r="AE34" s="3">
        <f t="shared" si="5"/>
        <v>0.43682573946812542</v>
      </c>
      <c r="AF34" s="3">
        <f t="shared" si="6"/>
        <v>0.21415938764523515</v>
      </c>
      <c r="AG34" s="3">
        <f t="shared" si="7"/>
        <v>2.8181912695149934E-2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442</v>
      </c>
      <c r="J35">
        <v>2369</v>
      </c>
      <c r="L35">
        <v>1164</v>
      </c>
      <c r="M35">
        <v>1.8839999999999999</v>
      </c>
      <c r="N35">
        <v>5.7130000000000001</v>
      </c>
      <c r="O35">
        <v>3.8290000000000002</v>
      </c>
      <c r="Q35">
        <v>1.4E-2</v>
      </c>
      <c r="R35">
        <v>1</v>
      </c>
      <c r="S35">
        <v>0</v>
      </c>
      <c r="T35">
        <v>0</v>
      </c>
      <c r="V35">
        <v>0</v>
      </c>
      <c r="Y35" s="1">
        <v>44873</v>
      </c>
      <c r="Z35" s="6">
        <v>0.68246527777777777</v>
      </c>
      <c r="AB35">
        <v>1</v>
      </c>
      <c r="AD35" s="3">
        <f t="shared" si="4"/>
        <v>1.405348211557107</v>
      </c>
      <c r="AE35" s="3">
        <f t="shared" si="5"/>
        <v>6.1523080454253414</v>
      </c>
      <c r="AF35" s="3">
        <f t="shared" si="6"/>
        <v>4.7469598338682344</v>
      </c>
      <c r="AG35" s="3">
        <f t="shared" si="7"/>
        <v>0.32576332958016052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1071</v>
      </c>
      <c r="J36">
        <v>2373</v>
      </c>
      <c r="L36">
        <v>1151</v>
      </c>
      <c r="M36">
        <v>3.0920000000000001</v>
      </c>
      <c r="N36">
        <v>5.7220000000000004</v>
      </c>
      <c r="O36">
        <v>2.6309999999999998</v>
      </c>
      <c r="Q36">
        <v>1.0999999999999999E-2</v>
      </c>
      <c r="R36">
        <v>1</v>
      </c>
      <c r="S36">
        <v>0</v>
      </c>
      <c r="T36">
        <v>0</v>
      </c>
      <c r="V36">
        <v>0</v>
      </c>
      <c r="Y36" s="1">
        <v>44873</v>
      </c>
      <c r="Z36" s="6">
        <v>0.68869212962962967</v>
      </c>
      <c r="AB36">
        <v>1</v>
      </c>
      <c r="AD36" s="3">
        <f t="shared" si="4"/>
        <v>2.9393171392235589</v>
      </c>
      <c r="AE36" s="3">
        <f t="shared" si="5"/>
        <v>6.1619973583918428</v>
      </c>
      <c r="AF36" s="3">
        <f t="shared" si="6"/>
        <v>3.222680219168284</v>
      </c>
      <c r="AG36" s="3">
        <f t="shared" si="7"/>
        <v>0.32245424570982173</v>
      </c>
      <c r="AH36" s="3"/>
      <c r="AJ36">
        <f>ABS(100*((AVERAGE(AD36:AD37))-3)/3)</f>
        <v>1.472768651895932</v>
      </c>
      <c r="AK36">
        <f>ABS(100*(AD36-AD37)/(AVERAGE(AD36:AD37)))</f>
        <v>6.8895935810498559</v>
      </c>
      <c r="AP36">
        <f>ABS(100*((AVERAGE(AE36:AE37))-6)/6)</f>
        <v>2.6999559731973801</v>
      </c>
      <c r="AQ36">
        <f>ABS(100*(AE36-AE37)/(AVERAGE(AE36:AE37)))</f>
        <v>0</v>
      </c>
      <c r="AV36">
        <f>ABS(100*((AVERAGE(AF36:AF37))-3)/3)</f>
        <v>3.9271432944988285</v>
      </c>
      <c r="AW36">
        <f>ABS(100*(AF36-AF37)/(AVERAGE(AF36:AF37)))</f>
        <v>6.7268868689520209</v>
      </c>
      <c r="BB36">
        <f>ABS(100*((AVERAGE(AG36:AG37))-0.3)/0.3)</f>
        <v>7.7392934830435678</v>
      </c>
      <c r="BC36">
        <f>ABS(100*(AG36-AG37)/(AVERAGE(AG36:AG37)))</f>
        <v>0.47252010826122381</v>
      </c>
      <c r="BG36" s="3">
        <f>AVERAGE(AD36:AD37)</f>
        <v>3.044183059556878</v>
      </c>
      <c r="BH36" s="3">
        <f>AVERAGE(AE36:AE37)</f>
        <v>6.1619973583918428</v>
      </c>
      <c r="BI36" s="3">
        <f>AVERAGE(AF36:AF37)</f>
        <v>3.1178142988349649</v>
      </c>
      <c r="BJ36" s="3">
        <f>AVERAGE(AG36:AG37)</f>
        <v>0.32321788044913069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1157</v>
      </c>
      <c r="J37">
        <v>2373</v>
      </c>
      <c r="L37">
        <v>1157</v>
      </c>
      <c r="M37">
        <v>3.2559999999999998</v>
      </c>
      <c r="N37">
        <v>5.7220000000000004</v>
      </c>
      <c r="O37">
        <v>2.4660000000000002</v>
      </c>
      <c r="Q37">
        <v>1.2E-2</v>
      </c>
      <c r="R37">
        <v>1</v>
      </c>
      <c r="S37">
        <v>0</v>
      </c>
      <c r="T37">
        <v>0</v>
      </c>
      <c r="V37">
        <v>0</v>
      </c>
      <c r="Y37" s="1">
        <v>44873</v>
      </c>
      <c r="Z37" s="6">
        <v>0.69542824074074072</v>
      </c>
      <c r="AB37">
        <v>1</v>
      </c>
      <c r="AD37" s="3">
        <f t="shared" ref="AD37:AD55" si="8">((I37*$F$21)+$F$22)*1000/G37</f>
        <v>3.1490489798901966</v>
      </c>
      <c r="AE37" s="3">
        <f t="shared" ref="AE37:AE55" si="9">((J37*$H$21)+$H$22)*1000/H37</f>
        <v>6.1619973583918428</v>
      </c>
      <c r="AF37" s="3">
        <f t="shared" ref="AF37:AF100" si="10">AE37-AD37</f>
        <v>3.0129483785016462</v>
      </c>
      <c r="AG37" s="3">
        <f t="shared" ref="AG37:AG55" si="11">((L37*$J$21)+$J$22)*1000/H37</f>
        <v>0.32398151518843959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3830</v>
      </c>
      <c r="J38">
        <v>8073</v>
      </c>
      <c r="L38">
        <v>3580</v>
      </c>
      <c r="M38">
        <v>2.794</v>
      </c>
      <c r="N38">
        <v>5.9320000000000004</v>
      </c>
      <c r="O38">
        <v>3.137</v>
      </c>
      <c r="Q38">
        <v>0.215</v>
      </c>
      <c r="R38">
        <v>1</v>
      </c>
      <c r="S38">
        <v>0</v>
      </c>
      <c r="T38">
        <v>0</v>
      </c>
      <c r="V38">
        <v>0</v>
      </c>
      <c r="Y38" s="1">
        <v>44873</v>
      </c>
      <c r="Z38" s="6">
        <v>0.70857638888888885</v>
      </c>
      <c r="AB38">
        <v>1</v>
      </c>
      <c r="AD38" s="3">
        <f t="shared" si="8"/>
        <v>3.2226024122964287</v>
      </c>
      <c r="AE38" s="3">
        <f t="shared" si="9"/>
        <v>6.6564227785518151</v>
      </c>
      <c r="AF38" s="3">
        <f t="shared" si="10"/>
        <v>3.4338203662553863</v>
      </c>
      <c r="AG38" s="3">
        <f t="shared" si="11"/>
        <v>0.3135812798789841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3753</v>
      </c>
      <c r="J39">
        <v>8006</v>
      </c>
      <c r="L39">
        <v>3545</v>
      </c>
      <c r="M39">
        <v>2.7450000000000001</v>
      </c>
      <c r="N39">
        <v>5.8840000000000003</v>
      </c>
      <c r="O39">
        <v>3.1389999999999998</v>
      </c>
      <c r="Q39">
        <v>0.21199999999999999</v>
      </c>
      <c r="R39">
        <v>1</v>
      </c>
      <c r="S39">
        <v>0</v>
      </c>
      <c r="T39">
        <v>0</v>
      </c>
      <c r="V39">
        <v>0</v>
      </c>
      <c r="Y39" s="1">
        <v>44873</v>
      </c>
      <c r="Z39" s="6">
        <v>0.7157175925925926</v>
      </c>
      <c r="AB39">
        <v>1</v>
      </c>
      <c r="AD39" s="3">
        <f t="shared" si="8"/>
        <v>3.1600080257408814</v>
      </c>
      <c r="AE39" s="3">
        <f t="shared" si="9"/>
        <v>6.6023241144888525</v>
      </c>
      <c r="AF39" s="3">
        <f t="shared" si="10"/>
        <v>3.4423160887479711</v>
      </c>
      <c r="AG39" s="3">
        <f t="shared" si="11"/>
        <v>0.31061158922611598</v>
      </c>
      <c r="AH39" s="3"/>
      <c r="AJ39">
        <f>ABS(100*((AVERAGE(AD39:AD40))-3)/3)</f>
        <v>5.9568350098811491</v>
      </c>
      <c r="AK39">
        <f>ABS(100*(AD39-AD40)/(AVERAGE(AD39:AD40)))</f>
        <v>1.1763925409694425</v>
      </c>
      <c r="AP39">
        <f>ABS(100*((AVERAGE(AE39:AE40))-6)/6)</f>
        <v>10.119479516201698</v>
      </c>
      <c r="AQ39">
        <f>ABS(100*(AE39-AE40)/(AVERAGE(AE39:AE40)))</f>
        <v>0.14664848594557833</v>
      </c>
      <c r="AV39">
        <f>ABS(100*((AVERAGE(AF39:AF40))-3)/3)</f>
        <v>14.282124022522261</v>
      </c>
      <c r="AW39">
        <f>ABS(100*(AF39-AF40)/(AVERAGE(AF39:AF40)))</f>
        <v>0.80808018989760866</v>
      </c>
      <c r="BB39">
        <f>ABS(100*((AVERAGE(AG39:AG40))-0.3)/0.3)</f>
        <v>5.0503245032619271</v>
      </c>
      <c r="BC39">
        <f>ABS(100*(AG39-AG40)/(AVERAGE(AG39:AG40)))</f>
        <v>2.8807680541902796</v>
      </c>
      <c r="BG39" s="3">
        <f>AVERAGE(AD39:AD40)</f>
        <v>3.1787050502964345</v>
      </c>
      <c r="BH39" s="3">
        <f>AVERAGE(AE39:AE40)</f>
        <v>6.6071687709721019</v>
      </c>
      <c r="BI39" s="3">
        <f>AVERAGE(AF39:AF40)</f>
        <v>3.4284637206756678</v>
      </c>
      <c r="BJ39" s="3">
        <f>AVERAGE(AG39:AG40)</f>
        <v>0.31515097350978577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3799</v>
      </c>
      <c r="J40">
        <v>8018</v>
      </c>
      <c r="L40">
        <v>3652</v>
      </c>
      <c r="M40">
        <v>2.774</v>
      </c>
      <c r="N40">
        <v>5.8929999999999998</v>
      </c>
      <c r="O40">
        <v>3.1179999999999999</v>
      </c>
      <c r="Q40">
        <v>0.222</v>
      </c>
      <c r="R40">
        <v>1</v>
      </c>
      <c r="S40">
        <v>0</v>
      </c>
      <c r="T40">
        <v>0</v>
      </c>
      <c r="V40">
        <v>0</v>
      </c>
      <c r="Y40" s="1">
        <v>44873</v>
      </c>
      <c r="Z40" s="6">
        <v>0.72337962962962965</v>
      </c>
      <c r="AB40">
        <v>1</v>
      </c>
      <c r="AD40" s="3">
        <f t="shared" si="8"/>
        <v>3.1974020748519876</v>
      </c>
      <c r="AE40" s="3">
        <f t="shared" si="9"/>
        <v>6.6120134274553521</v>
      </c>
      <c r="AF40" s="3">
        <f t="shared" si="10"/>
        <v>3.4146113526033646</v>
      </c>
      <c r="AG40" s="3">
        <f t="shared" si="11"/>
        <v>0.31969035779345556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4471</v>
      </c>
      <c r="J41">
        <v>11444</v>
      </c>
      <c r="L41">
        <v>5354</v>
      </c>
      <c r="M41">
        <v>5.774</v>
      </c>
      <c r="N41">
        <v>14.976000000000001</v>
      </c>
      <c r="O41">
        <v>9.202</v>
      </c>
      <c r="Q41">
        <v>0.66700000000000004</v>
      </c>
      <c r="R41">
        <v>1</v>
      </c>
      <c r="S41">
        <v>0</v>
      </c>
      <c r="T41">
        <v>0</v>
      </c>
      <c r="V41">
        <v>0</v>
      </c>
      <c r="Y41" s="1">
        <v>44873</v>
      </c>
      <c r="Z41" s="6">
        <v>0.73664351851851861</v>
      </c>
      <c r="AB41">
        <v>1</v>
      </c>
      <c r="AD41" s="3">
        <f t="shared" si="8"/>
        <v>6.745370013546987</v>
      </c>
      <c r="AE41" s="3">
        <f t="shared" si="9"/>
        <v>16.897859962867248</v>
      </c>
      <c r="AF41" s="3">
        <f t="shared" si="10"/>
        <v>10.152489949320261</v>
      </c>
      <c r="AG41" s="3">
        <f t="shared" si="11"/>
        <v>0.83622012941839818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5618</v>
      </c>
      <c r="J42">
        <v>11641</v>
      </c>
      <c r="L42">
        <v>5365</v>
      </c>
      <c r="M42">
        <v>7.0949999999999998</v>
      </c>
      <c r="N42">
        <v>15.226000000000001</v>
      </c>
      <c r="O42">
        <v>8.1310000000000002</v>
      </c>
      <c r="Q42">
        <v>0.66800000000000004</v>
      </c>
      <c r="R42">
        <v>1</v>
      </c>
      <c r="S42">
        <v>0</v>
      </c>
      <c r="T42">
        <v>0</v>
      </c>
      <c r="V42">
        <v>0</v>
      </c>
      <c r="Y42" s="1">
        <v>44873</v>
      </c>
      <c r="Z42" s="6">
        <v>0.74365740740740749</v>
      </c>
      <c r="AB42">
        <v>1</v>
      </c>
      <c r="AD42" s="3">
        <f t="shared" si="8"/>
        <v>8.4253925098430482</v>
      </c>
      <c r="AE42" s="3">
        <f t="shared" si="9"/>
        <v>17.184465766831309</v>
      </c>
      <c r="AF42" s="3">
        <f t="shared" si="10"/>
        <v>8.7590732569882608</v>
      </c>
      <c r="AG42" s="3">
        <f t="shared" si="11"/>
        <v>0.83790180752298249</v>
      </c>
      <c r="AH42" s="3"/>
      <c r="AJ42">
        <f>ABS(100*((AVERAGE(AD42:AD43))-9)/9)</f>
        <v>5.7498199540296309</v>
      </c>
      <c r="AK42">
        <f>ABS(100*(AD42-AD43)/(AVERAGE(AD42:AD43)))</f>
        <v>1.3468572984611309</v>
      </c>
      <c r="AP42">
        <f>ABS(100*((AVERAGE(AE42:AE43))-18)/18)</f>
        <v>4.6843134294853037</v>
      </c>
      <c r="AQ42">
        <f>ABS(100*(AE42-AE43)/(AVERAGE(AE42:AE43)))</f>
        <v>0.32222962491203888</v>
      </c>
      <c r="AV42">
        <f>ABS(100*((AVERAGE(AF42:AF43))-9)/9)</f>
        <v>3.6188069049410152</v>
      </c>
      <c r="AW42">
        <f>ABS(100*(AF42-AF43)/(AVERAGE(AF42:AF43)))</f>
        <v>1.9544126057259654</v>
      </c>
      <c r="BB42">
        <f>ABS(100*((AVERAGE(AG42:AG43))-0.9)/0.9)</f>
        <v>6.2797865295946487</v>
      </c>
      <c r="BC42">
        <f>ABS(100*(AG42-AG43)/(AVERAGE(AG42:AG43)))</f>
        <v>1.3231140040332958</v>
      </c>
      <c r="BG42" s="3">
        <f>AVERAGE(AD42:AD43)</f>
        <v>8.4825162041373332</v>
      </c>
      <c r="BH42" s="3">
        <f>AVERAGE(AE42:AE43)</f>
        <v>17.156823582692645</v>
      </c>
      <c r="BI42" s="3">
        <f>AVERAGE(AF42:AF43)</f>
        <v>8.6743073785553086</v>
      </c>
      <c r="BJ42" s="3">
        <f>AVERAGE(AG42:AG43)</f>
        <v>0.84348192123364818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5696</v>
      </c>
      <c r="J43">
        <v>11603</v>
      </c>
      <c r="L43">
        <v>5438</v>
      </c>
      <c r="M43">
        <v>7.1840000000000002</v>
      </c>
      <c r="N43">
        <v>15.178000000000001</v>
      </c>
      <c r="O43">
        <v>7.9939999999999998</v>
      </c>
      <c r="Q43">
        <v>0.68</v>
      </c>
      <c r="R43">
        <v>1</v>
      </c>
      <c r="S43">
        <v>0</v>
      </c>
      <c r="T43">
        <v>0</v>
      </c>
      <c r="V43">
        <v>0</v>
      </c>
      <c r="Y43" s="1">
        <v>44873</v>
      </c>
      <c r="Z43" s="6">
        <v>0.75114583333333329</v>
      </c>
      <c r="AB43">
        <v>1</v>
      </c>
      <c r="AD43" s="3">
        <f t="shared" si="8"/>
        <v>8.53963989843162</v>
      </c>
      <c r="AE43" s="3">
        <f t="shared" si="9"/>
        <v>17.129181398553978</v>
      </c>
      <c r="AF43" s="3">
        <f t="shared" si="10"/>
        <v>8.5895415001223583</v>
      </c>
      <c r="AG43" s="3">
        <f t="shared" si="11"/>
        <v>0.84906203494431398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8768</v>
      </c>
      <c r="J44">
        <v>17252</v>
      </c>
      <c r="L44">
        <v>8700</v>
      </c>
      <c r="M44">
        <v>7.6459999999999999</v>
      </c>
      <c r="N44">
        <v>15.946</v>
      </c>
      <c r="O44">
        <v>8.3000000000000007</v>
      </c>
      <c r="Q44">
        <v>0.85</v>
      </c>
      <c r="R44">
        <v>1</v>
      </c>
      <c r="S44">
        <v>0</v>
      </c>
      <c r="T44">
        <v>0</v>
      </c>
      <c r="V44">
        <v>0</v>
      </c>
      <c r="Y44" s="1">
        <v>44873</v>
      </c>
      <c r="Z44" s="6">
        <v>0.76539351851851845</v>
      </c>
      <c r="AB44">
        <v>1</v>
      </c>
      <c r="AD44" s="3">
        <f t="shared" si="8"/>
        <v>9.2977802479176024</v>
      </c>
      <c r="AE44" s="3">
        <f t="shared" si="9"/>
        <v>18.074440798943503</v>
      </c>
      <c r="AF44" s="3">
        <f t="shared" si="10"/>
        <v>8.7766605510259001</v>
      </c>
      <c r="AG44" s="3">
        <f t="shared" si="11"/>
        <v>0.96103374506389416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8612</v>
      </c>
      <c r="J45">
        <v>17476</v>
      </c>
      <c r="L45">
        <v>8744</v>
      </c>
      <c r="M45">
        <v>7.5179999999999998</v>
      </c>
      <c r="N45">
        <v>16.149999999999999</v>
      </c>
      <c r="O45">
        <v>8.6319999999999997</v>
      </c>
      <c r="Q45">
        <v>0.85499999999999998</v>
      </c>
      <c r="R45">
        <v>1</v>
      </c>
      <c r="S45">
        <v>0</v>
      </c>
      <c r="T45">
        <v>0</v>
      </c>
      <c r="V45">
        <v>0</v>
      </c>
      <c r="Y45" s="1">
        <v>44873</v>
      </c>
      <c r="Z45" s="6">
        <v>0.77306712962962953</v>
      </c>
      <c r="AB45">
        <v>1</v>
      </c>
      <c r="AD45" s="3">
        <f t="shared" si="8"/>
        <v>9.1348492826071332</v>
      </c>
      <c r="AE45" s="3">
        <f t="shared" si="9"/>
        <v>18.306818326191486</v>
      </c>
      <c r="AF45" s="3">
        <f t="shared" si="10"/>
        <v>9.1719690435843528</v>
      </c>
      <c r="AG45" s="3">
        <f t="shared" si="11"/>
        <v>0.96583030873692666</v>
      </c>
      <c r="AH45" s="3"/>
      <c r="AJ45">
        <f>ABS(100*((AVERAGE(AD45:AD46))-9)/9)</f>
        <v>1.7710374481131552</v>
      </c>
      <c r="AK45">
        <f>ABS(100*(AD45-AD46)/(AVERAGE(AD45:AD46)))</f>
        <v>0.53593260450098867</v>
      </c>
      <c r="AP45">
        <f>ABS(100*((AVERAGE(AE45:AE46))-18)/18)</f>
        <v>1.9004995286042714</v>
      </c>
      <c r="AQ45">
        <f>ABS(100*(AE45-AE46)/(AVERAGE(AE45:AE46)))</f>
        <v>0.38459727457942156</v>
      </c>
      <c r="AV45">
        <f>ABS(100*((AVERAGE(AF45:AF46))-9)/9)</f>
        <v>2.0299616090954071</v>
      </c>
      <c r="AW45">
        <f>ABS(100*(AF45-AF46)/(AVERAGE(AF45:AF46)))</f>
        <v>0.23364599237000616</v>
      </c>
      <c r="BB45">
        <f>ABS(100*((AVERAGE(AG45:AG46))-0.9)/0.9)</f>
        <v>8.9920647806559995</v>
      </c>
      <c r="BC45">
        <f>ABS(100*(AG45-AG46)/(AVERAGE(AG45:AG46)))</f>
        <v>3.0783636138735515</v>
      </c>
      <c r="BG45" s="3">
        <f>AVERAGE(AD45:AD46)</f>
        <v>9.159393370330184</v>
      </c>
      <c r="BH45" s="3">
        <f>AVERAGE(AE45:AE46)</f>
        <v>18.342089915148769</v>
      </c>
      <c r="BI45" s="3">
        <f>AVERAGE(AF45:AF46)</f>
        <v>9.1826965448185867</v>
      </c>
      <c r="BJ45" s="3">
        <f>AVERAGE(AG45:AG46)</f>
        <v>0.98092858302590402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8659</v>
      </c>
      <c r="J46">
        <v>17544</v>
      </c>
      <c r="L46">
        <v>9021</v>
      </c>
      <c r="M46">
        <v>7.556</v>
      </c>
      <c r="N46">
        <v>16.210999999999999</v>
      </c>
      <c r="O46">
        <v>8.6549999999999994</v>
      </c>
      <c r="Q46">
        <v>0.88600000000000001</v>
      </c>
      <c r="R46">
        <v>1</v>
      </c>
      <c r="S46">
        <v>0</v>
      </c>
      <c r="T46">
        <v>0</v>
      </c>
      <c r="V46">
        <v>0</v>
      </c>
      <c r="Y46" s="1">
        <v>44873</v>
      </c>
      <c r="Z46" s="6">
        <v>0.78099537037037037</v>
      </c>
      <c r="AB46">
        <v>1</v>
      </c>
      <c r="AD46" s="3">
        <f t="shared" si="8"/>
        <v>9.1839374580532347</v>
      </c>
      <c r="AE46" s="3">
        <f t="shared" si="9"/>
        <v>18.377361504106055</v>
      </c>
      <c r="AF46" s="3">
        <f t="shared" si="10"/>
        <v>9.1934240460528205</v>
      </c>
      <c r="AG46" s="3">
        <f t="shared" si="11"/>
        <v>0.9960268573148815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11348</v>
      </c>
      <c r="J47">
        <v>22715</v>
      </c>
      <c r="L47">
        <v>10580</v>
      </c>
      <c r="M47">
        <v>7.601</v>
      </c>
      <c r="N47">
        <v>16.268999999999998</v>
      </c>
      <c r="O47">
        <v>8.6679999999999993</v>
      </c>
      <c r="Q47">
        <v>0.82499999999999996</v>
      </c>
      <c r="R47">
        <v>1</v>
      </c>
      <c r="S47">
        <v>0</v>
      </c>
      <c r="T47">
        <v>0</v>
      </c>
      <c r="V47">
        <v>0</v>
      </c>
      <c r="Y47" s="1">
        <v>44873</v>
      </c>
      <c r="Z47" s="6">
        <v>0.79532407407407402</v>
      </c>
      <c r="AB47">
        <v>1</v>
      </c>
      <c r="AD47" s="3">
        <f t="shared" si="8"/>
        <v>9.3340906996289075</v>
      </c>
      <c r="AE47" s="3">
        <f t="shared" si="9"/>
        <v>18.478999483177173</v>
      </c>
      <c r="AF47" s="3">
        <f t="shared" si="10"/>
        <v>9.1449087835482654</v>
      </c>
      <c r="AG47" s="3">
        <f t="shared" si="11"/>
        <v>0.90751941045259654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11126</v>
      </c>
      <c r="J48">
        <v>22674</v>
      </c>
      <c r="L48">
        <v>10377</v>
      </c>
      <c r="M48">
        <v>7.4589999999999996</v>
      </c>
      <c r="N48">
        <v>16.239999999999998</v>
      </c>
      <c r="O48">
        <v>8.7810000000000006</v>
      </c>
      <c r="Q48">
        <v>0.80800000000000005</v>
      </c>
      <c r="R48">
        <v>1</v>
      </c>
      <c r="S48">
        <v>0</v>
      </c>
      <c r="T48">
        <v>0</v>
      </c>
      <c r="V48">
        <v>0</v>
      </c>
      <c r="Y48" s="1">
        <v>44873</v>
      </c>
      <c r="Z48" s="6">
        <v>0.80329861111111101</v>
      </c>
      <c r="AB48">
        <v>1</v>
      </c>
      <c r="AD48" s="3">
        <f t="shared" si="8"/>
        <v>9.1536237669622658</v>
      </c>
      <c r="AE48" s="3">
        <f t="shared" si="9"/>
        <v>18.445894330541627</v>
      </c>
      <c r="AF48" s="3">
        <f t="shared" si="10"/>
        <v>9.2922705635793612</v>
      </c>
      <c r="AG48" s="3">
        <f t="shared" si="11"/>
        <v>0.89029520466596168</v>
      </c>
      <c r="AH48" s="3"/>
      <c r="AJ48">
        <f>ABS(100*((AVERAGE(AD48:AD49))-9)/9)</f>
        <v>2.1269363680991895</v>
      </c>
      <c r="AK48">
        <f>ABS(100*(AD48-AD49)/(AVERAGE(AD48:AD49)))</f>
        <v>0.82251683837881051</v>
      </c>
      <c r="AP48">
        <f>ABS(100*((AVERAGE(AE48:AE49))-18)/18)</f>
        <v>2.7306380319938879</v>
      </c>
      <c r="AQ48">
        <f>ABS(100*(AE48-AE49)/(AVERAGE(AE48:AE49)))</f>
        <v>0.49342107012652731</v>
      </c>
      <c r="AV48">
        <f>ABS(100*((AVERAGE(AF48:AF49))-9)/9)</f>
        <v>3.3343396958886058</v>
      </c>
      <c r="AW48">
        <f>ABS(100*(AF48-AF49)/(AVERAGE(AF48:AF49)))</f>
        <v>0.16817059983539248</v>
      </c>
      <c r="BB48">
        <f>ABS(100*((AVERAGE(AG48:AG49))-0.9)/0.9)</f>
        <v>0.25569330377615984</v>
      </c>
      <c r="BC48">
        <f>ABS(100*(AG48-AG49)/(AVERAGE(AG48:AG49)))</f>
        <v>2.6612032743218603</v>
      </c>
      <c r="BG48" s="3">
        <f>AVERAGE(AD48:AD49)</f>
        <v>9.1914242731289271</v>
      </c>
      <c r="BH48" s="3">
        <f>AVERAGE(AE48:AE49)</f>
        <v>18.4915148457589</v>
      </c>
      <c r="BI48" s="3">
        <f>AVERAGE(AF48:AF49)</f>
        <v>9.3000905726299745</v>
      </c>
      <c r="BJ48" s="3">
        <f>AVERAGE(AG48:AG49)</f>
        <v>0.90230123973398546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11219</v>
      </c>
      <c r="J49">
        <v>22787</v>
      </c>
      <c r="L49">
        <v>10660</v>
      </c>
      <c r="M49">
        <v>7.5179999999999998</v>
      </c>
      <c r="N49">
        <v>16.318999999999999</v>
      </c>
      <c r="O49">
        <v>8.8010000000000002</v>
      </c>
      <c r="Q49">
        <v>0.83199999999999996</v>
      </c>
      <c r="R49">
        <v>1</v>
      </c>
      <c r="S49">
        <v>0</v>
      </c>
      <c r="T49">
        <v>0</v>
      </c>
      <c r="V49">
        <v>0</v>
      </c>
      <c r="Y49" s="1">
        <v>44873</v>
      </c>
      <c r="Z49" s="6">
        <v>0.81157407407407411</v>
      </c>
      <c r="AB49">
        <v>1</v>
      </c>
      <c r="AD49" s="3">
        <f t="shared" si="8"/>
        <v>9.2292247792955884</v>
      </c>
      <c r="AE49" s="3">
        <f t="shared" si="9"/>
        <v>18.537135360976176</v>
      </c>
      <c r="AF49" s="3">
        <f t="shared" si="10"/>
        <v>9.3079105816805878</v>
      </c>
      <c r="AG49" s="3">
        <f t="shared" si="11"/>
        <v>0.91430727480200924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5649</v>
      </c>
      <c r="J50">
        <v>12711</v>
      </c>
      <c r="L50">
        <v>4870</v>
      </c>
      <c r="M50">
        <v>7.915</v>
      </c>
      <c r="N50">
        <v>18.411999999999999</v>
      </c>
      <c r="O50">
        <v>10.497999999999999</v>
      </c>
      <c r="Q50">
        <v>0.65600000000000003</v>
      </c>
      <c r="R50">
        <v>1</v>
      </c>
      <c r="S50">
        <v>0</v>
      </c>
      <c r="T50">
        <v>0</v>
      </c>
      <c r="V50">
        <v>0</v>
      </c>
      <c r="Y50" s="1">
        <v>44873</v>
      </c>
      <c r="Z50" s="6">
        <v>0.82501157407407411</v>
      </c>
      <c r="AB50">
        <v>1</v>
      </c>
      <c r="AD50" s="3">
        <f t="shared" si="8"/>
        <v>9.4025863608146647</v>
      </c>
      <c r="AE50" s="3">
        <f t="shared" si="9"/>
        <v>20.802684480208725</v>
      </c>
      <c r="AF50" s="3">
        <f t="shared" si="10"/>
        <v>11.400098119394061</v>
      </c>
      <c r="AG50" s="3">
        <f t="shared" si="11"/>
        <v>0.84607118502652834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5476</v>
      </c>
      <c r="J51">
        <v>12816</v>
      </c>
      <c r="L51">
        <v>4785</v>
      </c>
      <c r="M51">
        <v>7.6929999999999996</v>
      </c>
      <c r="N51">
        <v>18.559999999999999</v>
      </c>
      <c r="O51">
        <v>10.867000000000001</v>
      </c>
      <c r="Q51">
        <v>0.64100000000000001</v>
      </c>
      <c r="R51">
        <v>1</v>
      </c>
      <c r="S51">
        <v>0</v>
      </c>
      <c r="T51">
        <v>0</v>
      </c>
      <c r="V51">
        <v>0</v>
      </c>
      <c r="Y51" s="1">
        <v>44873</v>
      </c>
      <c r="Z51" s="6">
        <v>0.83211805555555562</v>
      </c>
      <c r="AB51">
        <v>1</v>
      </c>
      <c r="AD51" s="3">
        <f t="shared" si="8"/>
        <v>9.1213180783702601</v>
      </c>
      <c r="AE51" s="3">
        <f t="shared" si="9"/>
        <v>20.972247457122489</v>
      </c>
      <c r="AF51" s="3">
        <f t="shared" si="10"/>
        <v>11.850929378752229</v>
      </c>
      <c r="AG51" s="3">
        <f t="shared" si="11"/>
        <v>0.83164697328402604</v>
      </c>
      <c r="AH51" s="3"/>
      <c r="AI51">
        <f>100*(AVERAGE(I51:I52))/(AVERAGE(I$51:I$52))</f>
        <v>100</v>
      </c>
      <c r="AK51">
        <f>ABS(100*(AD51-AD52)/(AVERAGE(AD51:AD52)))</f>
        <v>1.0285038479511901</v>
      </c>
      <c r="AO51">
        <f>100*(AVERAGE(J51:J52))/(AVERAGE(J$51:J$52))</f>
        <v>100</v>
      </c>
      <c r="AQ51">
        <f>ABS(100*(AE51-AE52)/(AVERAGE(AE51:AE52)))</f>
        <v>1.0449456253028024</v>
      </c>
      <c r="AU51">
        <f>100*(((AVERAGE(J51:J52))-(AVERAGE(I51:I52)))/((AVERAGE(J$51:J$52))-(AVERAGE($I$51:I52))))</f>
        <v>100</v>
      </c>
      <c r="AW51">
        <f>ABS(100*(AF51-AF52)/(AVERAGE(AF51:AF52)))</f>
        <v>2.6704879990796377</v>
      </c>
      <c r="BA51">
        <f>100*(AVERAGE(L51:L52))/(AVERAGE(L$51:L$52))</f>
        <v>100</v>
      </c>
      <c r="BC51">
        <f>ABS(100*(AG51-AG52)/(AVERAGE(AG51:AG52)))</f>
        <v>0.49091929888804792</v>
      </c>
      <c r="BG51" s="3">
        <f>AVERAGE(AD51:AD52)</f>
        <v>9.1684670968146982</v>
      </c>
      <c r="BH51" s="3">
        <f>AVERAGE(AE51:AE52)</f>
        <v>20.863242686249354</v>
      </c>
      <c r="BI51" s="3">
        <f>AVERAGE(AF51:AF52)</f>
        <v>11.694775589434656</v>
      </c>
      <c r="BJ51" s="3">
        <f>AVERAGE(AG51:AG52)</f>
        <v>0.82961061397920233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5534</v>
      </c>
      <c r="J52">
        <v>12681</v>
      </c>
      <c r="L52">
        <v>4761</v>
      </c>
      <c r="M52">
        <v>7.7670000000000003</v>
      </c>
      <c r="N52">
        <v>18.37</v>
      </c>
      <c r="O52">
        <v>10.603</v>
      </c>
      <c r="Q52">
        <v>0.63700000000000001</v>
      </c>
      <c r="R52">
        <v>1</v>
      </c>
      <c r="S52">
        <v>0</v>
      </c>
      <c r="T52">
        <v>0</v>
      </c>
      <c r="V52">
        <v>0</v>
      </c>
      <c r="Y52" s="1">
        <v>44873</v>
      </c>
      <c r="Z52" s="6">
        <v>0.83966435185185195</v>
      </c>
      <c r="AB52">
        <v>1</v>
      </c>
      <c r="AD52" s="3">
        <f t="shared" si="8"/>
        <v>9.215616115259138</v>
      </c>
      <c r="AE52" s="3">
        <f t="shared" si="9"/>
        <v>20.754237915376219</v>
      </c>
      <c r="AF52" s="3">
        <f t="shared" si="10"/>
        <v>11.538621800117081</v>
      </c>
      <c r="AG52" s="3">
        <f t="shared" si="11"/>
        <v>0.82757425467437851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5218</v>
      </c>
      <c r="J53">
        <v>8133</v>
      </c>
      <c r="L53">
        <v>3549</v>
      </c>
      <c r="M53">
        <v>4.4180000000000001</v>
      </c>
      <c r="N53">
        <v>7.1689999999999996</v>
      </c>
      <c r="O53">
        <v>2.7509999999999999</v>
      </c>
      <c r="Q53">
        <v>0.255</v>
      </c>
      <c r="R53">
        <v>1</v>
      </c>
      <c r="S53">
        <v>0</v>
      </c>
      <c r="T53">
        <v>0</v>
      </c>
      <c r="V53">
        <v>0</v>
      </c>
      <c r="Y53" s="1">
        <v>44873</v>
      </c>
      <c r="Z53" s="6">
        <v>0.85310185185185183</v>
      </c>
      <c r="AB53">
        <v>1</v>
      </c>
      <c r="AD53" s="3">
        <f t="shared" si="8"/>
        <v>5.2211126382221913</v>
      </c>
      <c r="AE53" s="3">
        <f t="shared" si="9"/>
        <v>8.0458432120611807</v>
      </c>
      <c r="AF53" s="3">
        <f t="shared" si="10"/>
        <v>2.8247305738389894</v>
      </c>
      <c r="AG53" s="3">
        <f t="shared" si="11"/>
        <v>0.37314117893230397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3504</v>
      </c>
      <c r="J54">
        <v>7864</v>
      </c>
      <c r="L54">
        <v>3434</v>
      </c>
      <c r="M54">
        <v>3.1030000000000002</v>
      </c>
      <c r="N54">
        <v>6.9409999999999998</v>
      </c>
      <c r="O54">
        <v>3.8370000000000002</v>
      </c>
      <c r="Q54">
        <v>0.24299999999999999</v>
      </c>
      <c r="R54">
        <v>1</v>
      </c>
      <c r="S54">
        <v>0</v>
      </c>
      <c r="T54">
        <v>0</v>
      </c>
      <c r="V54">
        <v>0</v>
      </c>
      <c r="Y54" s="1">
        <v>44873</v>
      </c>
      <c r="Z54" s="6">
        <v>0.8601388888888889</v>
      </c>
      <c r="AB54">
        <v>1</v>
      </c>
      <c r="AD54" s="3">
        <f t="shared" si="8"/>
        <v>3.5491108944890919</v>
      </c>
      <c r="AE54" s="3">
        <f t="shared" si="9"/>
        <v>7.7852006932623112</v>
      </c>
      <c r="AF54" s="3">
        <f t="shared" si="10"/>
        <v>4.2360897987732198</v>
      </c>
      <c r="AG54" s="3">
        <f t="shared" si="11"/>
        <v>0.36143211292956701</v>
      </c>
      <c r="AH54" s="3"/>
      <c r="AK54">
        <f>ABS(100*(AD54-AD55)/(AVERAGE(AD54:AD55)))</f>
        <v>0.16477815307460988</v>
      </c>
      <c r="AQ54">
        <f>ABS(100*(AE54-AE55)/(AVERAGE(AE54:AE55)))</f>
        <v>0.2991462172017284</v>
      </c>
      <c r="AW54">
        <f>ABS(100*(AF54-AF55)/(AVERAGE(AF54:AF55)))</f>
        <v>0.68949623565015961</v>
      </c>
      <c r="BC54">
        <f>ABS(100*(AG54-AG55)/(AVERAGE(AG54:AG55)))</f>
        <v>0.36554977577748687</v>
      </c>
      <c r="BG54" s="3">
        <f>AVERAGE(AD54:AD55)</f>
        <v>3.5520373852890916</v>
      </c>
      <c r="BH54" s="3">
        <f>AVERAGE(AE54:AE55)</f>
        <v>7.77357351770251</v>
      </c>
      <c r="BI54" s="3">
        <f>AVERAGE(AF54:AF55)</f>
        <v>4.2215361324134193</v>
      </c>
      <c r="BJ54" s="3">
        <f>AVERAGE(AG54:AG55)</f>
        <v>0.36209392970363474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3510</v>
      </c>
      <c r="J55">
        <v>7840</v>
      </c>
      <c r="L55">
        <v>3447</v>
      </c>
      <c r="M55">
        <v>3.1070000000000002</v>
      </c>
      <c r="N55">
        <v>6.9210000000000003</v>
      </c>
      <c r="O55">
        <v>3.8130000000000002</v>
      </c>
      <c r="Q55">
        <v>0.24399999999999999</v>
      </c>
      <c r="R55">
        <v>1</v>
      </c>
      <c r="S55">
        <v>0</v>
      </c>
      <c r="T55">
        <v>0</v>
      </c>
      <c r="V55">
        <v>0</v>
      </c>
      <c r="Y55" s="1">
        <v>44873</v>
      </c>
      <c r="Z55" s="6">
        <v>0.867650462962963</v>
      </c>
      <c r="AB55">
        <v>1</v>
      </c>
      <c r="AD55" s="3">
        <f t="shared" si="8"/>
        <v>3.5549638760890909</v>
      </c>
      <c r="AE55" s="3">
        <f t="shared" si="9"/>
        <v>7.7619463421427088</v>
      </c>
      <c r="AF55" s="3">
        <f t="shared" si="10"/>
        <v>4.2069824660536179</v>
      </c>
      <c r="AG55" s="3">
        <f t="shared" si="11"/>
        <v>0.36275574647770253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88</v>
      </c>
      <c r="D56" t="s">
        <v>27</v>
      </c>
      <c r="G56">
        <v>0.5</v>
      </c>
      <c r="H56">
        <v>0.5</v>
      </c>
      <c r="I56">
        <v>1391</v>
      </c>
      <c r="J56">
        <v>7243</v>
      </c>
      <c r="L56">
        <v>1186</v>
      </c>
      <c r="M56">
        <v>1.482</v>
      </c>
      <c r="N56">
        <v>6.415</v>
      </c>
      <c r="O56">
        <v>4.9329999999999998</v>
      </c>
      <c r="Q56">
        <v>8.0000000000000002E-3</v>
      </c>
      <c r="R56">
        <v>1</v>
      </c>
      <c r="S56">
        <v>0</v>
      </c>
      <c r="T56">
        <v>0</v>
      </c>
      <c r="V56">
        <v>0</v>
      </c>
      <c r="Y56" s="1">
        <v>44873</v>
      </c>
      <c r="Z56" s="6">
        <v>0.87962962962962965</v>
      </c>
      <c r="AB56">
        <v>3</v>
      </c>
      <c r="AC56" t="s">
        <v>112</v>
      </c>
      <c r="AD56" s="3">
        <f t="shared" ref="AD56:AD87" si="12">((I56*$F$21)+$F$22)*1000/G56</f>
        <v>1.4878858743560468</v>
      </c>
      <c r="AE56" s="3">
        <f t="shared" ref="AE56:AE87" si="13">((J56*$H$21)+$H$22)*1000/H56</f>
        <v>7.1834943580426129</v>
      </c>
      <c r="AF56" s="3">
        <f t="shared" si="10"/>
        <v>5.6956084836865664</v>
      </c>
      <c r="AG56" s="3">
        <f t="shared" ref="AG56:AG87" si="14">((L56*$J$21)+$J$22)*1000/H56</f>
        <v>0.13254532706737041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88</v>
      </c>
      <c r="D57" t="s">
        <v>27</v>
      </c>
      <c r="G57">
        <v>0.5</v>
      </c>
      <c r="H57">
        <v>0.5</v>
      </c>
      <c r="I57">
        <v>4885</v>
      </c>
      <c r="J57">
        <v>11404</v>
      </c>
      <c r="L57">
        <v>1576</v>
      </c>
      <c r="M57">
        <v>4.1630000000000003</v>
      </c>
      <c r="N57">
        <v>9.94</v>
      </c>
      <c r="O57">
        <v>5.7770000000000001</v>
      </c>
      <c r="Q57">
        <v>4.9000000000000002E-2</v>
      </c>
      <c r="R57">
        <v>1</v>
      </c>
      <c r="S57">
        <v>0</v>
      </c>
      <c r="T57">
        <v>0</v>
      </c>
      <c r="V57">
        <v>0</v>
      </c>
      <c r="Y57" s="1">
        <v>44873</v>
      </c>
      <c r="Z57" s="6">
        <v>0.88681712962962955</v>
      </c>
      <c r="AB57">
        <v>3</v>
      </c>
      <c r="AC57" t="s">
        <v>112</v>
      </c>
      <c r="AD57" s="3">
        <f t="shared" si="12"/>
        <v>4.8962721594222369</v>
      </c>
      <c r="AE57" s="3">
        <f t="shared" si="13"/>
        <v>11.215217483403585</v>
      </c>
      <c r="AF57" s="3">
        <f t="shared" si="10"/>
        <v>6.3189453239813478</v>
      </c>
      <c r="AG57" s="3">
        <f t="shared" si="14"/>
        <v>0.17225433351143474</v>
      </c>
      <c r="AH57" s="3"/>
      <c r="AK57">
        <f>ABS(100*(AD57-AD58)/(AVERAGE(AD57:AD58)))</f>
        <v>53.905692980625695</v>
      </c>
      <c r="AQ57">
        <f>ABS(100*(AE57-AE58)/(AVERAGE(AE57:AE58)))</f>
        <v>2.8744616081847147</v>
      </c>
      <c r="AW57">
        <f>ABS(100*(AF57-AF58)/(AVERAGE(AF57:AF58)))</f>
        <v>90.297969454879237</v>
      </c>
      <c r="BC57">
        <f>ABS(100*(AG57-AG58)/(AVERAGE(AG57:AG58)))</f>
        <v>3.7945241529611287</v>
      </c>
      <c r="BG57" s="3">
        <f>AVERAGE(AD57:AD58)</f>
        <v>6.7028924799553176</v>
      </c>
      <c r="BH57" s="3">
        <f>AVERAGE(AE57:AE58)</f>
        <v>11.056312750752973</v>
      </c>
      <c r="BI57" s="3">
        <f>AVERAGE(AF57:AF58)</f>
        <v>4.3534202707976544</v>
      </c>
      <c r="BJ57" s="3">
        <f>AVERAGE(AG57:AG58)</f>
        <v>0.16904706760633725</v>
      </c>
    </row>
    <row r="58" spans="1:62" x14ac:dyDescent="0.35">
      <c r="A58">
        <v>34</v>
      </c>
      <c r="B58">
        <v>9</v>
      </c>
      <c r="C58" t="s">
        <v>88</v>
      </c>
      <c r="D58" t="s">
        <v>27</v>
      </c>
      <c r="G58">
        <v>0.5</v>
      </c>
      <c r="H58">
        <v>0.5</v>
      </c>
      <c r="I58">
        <v>8589</v>
      </c>
      <c r="J58">
        <v>11076</v>
      </c>
      <c r="L58">
        <v>1513</v>
      </c>
      <c r="M58">
        <v>7.0039999999999996</v>
      </c>
      <c r="N58">
        <v>9.6620000000000008</v>
      </c>
      <c r="O58">
        <v>2.657</v>
      </c>
      <c r="Q58">
        <v>4.2000000000000003E-2</v>
      </c>
      <c r="R58">
        <v>1</v>
      </c>
      <c r="S58">
        <v>0</v>
      </c>
      <c r="T58">
        <v>0</v>
      </c>
      <c r="V58">
        <v>0</v>
      </c>
      <c r="Y58" s="1">
        <v>44873</v>
      </c>
      <c r="Z58" s="6">
        <v>0.89449074074074064</v>
      </c>
      <c r="AB58">
        <v>3</v>
      </c>
      <c r="AC58" t="s">
        <v>112</v>
      </c>
      <c r="AD58" s="3">
        <f t="shared" si="12"/>
        <v>8.5095128004883982</v>
      </c>
      <c r="AE58" s="3">
        <f t="shared" si="13"/>
        <v>10.897408018102359</v>
      </c>
      <c r="AF58" s="3">
        <f t="shared" si="10"/>
        <v>2.387895217613961</v>
      </c>
      <c r="AG58" s="3">
        <f t="shared" si="14"/>
        <v>0.16583980170123974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89</v>
      </c>
      <c r="D59" t="s">
        <v>27</v>
      </c>
      <c r="G59">
        <v>0.5</v>
      </c>
      <c r="H59">
        <v>0.5</v>
      </c>
      <c r="I59">
        <v>3717</v>
      </c>
      <c r="J59">
        <v>7802</v>
      </c>
      <c r="L59">
        <v>3693</v>
      </c>
      <c r="M59">
        <v>3.2669999999999999</v>
      </c>
      <c r="N59">
        <v>6.8890000000000002</v>
      </c>
      <c r="O59">
        <v>3.6219999999999999</v>
      </c>
      <c r="Q59">
        <v>0.27</v>
      </c>
      <c r="R59">
        <v>1</v>
      </c>
      <c r="S59">
        <v>0</v>
      </c>
      <c r="T59">
        <v>0</v>
      </c>
      <c r="V59">
        <v>0</v>
      </c>
      <c r="Y59" s="1">
        <v>44873</v>
      </c>
      <c r="Z59" s="6">
        <v>0.90714120370370377</v>
      </c>
      <c r="AB59">
        <v>3</v>
      </c>
      <c r="AC59" t="s">
        <v>112</v>
      </c>
      <c r="AD59" s="3">
        <f t="shared" si="12"/>
        <v>3.7568917412890626</v>
      </c>
      <c r="AE59" s="3">
        <f t="shared" si="13"/>
        <v>7.7251269528700064</v>
      </c>
      <c r="AF59" s="3">
        <f t="shared" si="10"/>
        <v>3.9682352115809438</v>
      </c>
      <c r="AG59" s="3">
        <f t="shared" si="14"/>
        <v>0.38780296592703545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89</v>
      </c>
      <c r="D60" t="s">
        <v>27</v>
      </c>
      <c r="G60">
        <v>0.5</v>
      </c>
      <c r="H60">
        <v>0.5</v>
      </c>
      <c r="I60">
        <v>2547</v>
      </c>
      <c r="J60">
        <v>7955</v>
      </c>
      <c r="L60">
        <v>3669</v>
      </c>
      <c r="M60">
        <v>2.3690000000000002</v>
      </c>
      <c r="N60">
        <v>7.0179999999999998</v>
      </c>
      <c r="O60">
        <v>4.649</v>
      </c>
      <c r="Q60">
        <v>0.26800000000000002</v>
      </c>
      <c r="R60">
        <v>1</v>
      </c>
      <c r="S60">
        <v>0</v>
      </c>
      <c r="T60">
        <v>0</v>
      </c>
      <c r="V60">
        <v>0</v>
      </c>
      <c r="Y60" s="1">
        <v>44873</v>
      </c>
      <c r="Z60" s="6">
        <v>0.91402777777777777</v>
      </c>
      <c r="AB60">
        <v>3</v>
      </c>
      <c r="AC60" t="s">
        <v>112</v>
      </c>
      <c r="AD60" s="3">
        <f t="shared" si="12"/>
        <v>2.6155603292892224</v>
      </c>
      <c r="AE60" s="3">
        <f t="shared" si="13"/>
        <v>7.8733734412574679</v>
      </c>
      <c r="AF60" s="3">
        <f t="shared" si="10"/>
        <v>5.257813111968245</v>
      </c>
      <c r="AG60" s="3">
        <f t="shared" si="14"/>
        <v>0.3853593347612469</v>
      </c>
      <c r="AH60" s="3"/>
      <c r="AK60">
        <f>ABS(100*(AD60-AD61)/(AVERAGE(AD60:AD61)))</f>
        <v>60.360505740715361</v>
      </c>
      <c r="AQ60">
        <f>ABS(100*(AE60-AE61)/(AVERAGE(AE60:AE61)))</f>
        <v>0.73566983925984419</v>
      </c>
      <c r="AW60">
        <f>ABS(100*(AF60-AF61)/(AVERAGE(AF60:AF61)))</f>
        <v>53.005715638503979</v>
      </c>
      <c r="BC60">
        <f>ABS(100*(AG60-AG61)/(AVERAGE(AG60:AG61)))</f>
        <v>0.10563043962288549</v>
      </c>
      <c r="BG60" s="3">
        <f>AVERAGE(AD60:AD61)</f>
        <v>3.7461612750223976</v>
      </c>
      <c r="BH60" s="3">
        <f>AVERAGE(AE60:AE61)</f>
        <v>7.9024413801569704</v>
      </c>
      <c r="BI60" s="3">
        <f>AVERAGE(AF60:AF61)</f>
        <v>4.1562801051345719</v>
      </c>
      <c r="BJ60" s="3">
        <f>AVERAGE(AG60:AG61)</f>
        <v>0.38556297069172929</v>
      </c>
    </row>
    <row r="61" spans="1:62" x14ac:dyDescent="0.35">
      <c r="A61">
        <v>37</v>
      </c>
      <c r="B61">
        <v>10</v>
      </c>
      <c r="C61" t="s">
        <v>89</v>
      </c>
      <c r="D61" t="s">
        <v>27</v>
      </c>
      <c r="G61">
        <v>0.5</v>
      </c>
      <c r="H61">
        <v>0.5</v>
      </c>
      <c r="I61">
        <v>4865</v>
      </c>
      <c r="J61">
        <v>8015</v>
      </c>
      <c r="L61">
        <v>3673</v>
      </c>
      <c r="M61">
        <v>4.1470000000000002</v>
      </c>
      <c r="N61">
        <v>7.069</v>
      </c>
      <c r="O61">
        <v>2.9209999999999998</v>
      </c>
      <c r="Q61">
        <v>0.26800000000000002</v>
      </c>
      <c r="R61">
        <v>1</v>
      </c>
      <c r="S61">
        <v>0</v>
      </c>
      <c r="T61">
        <v>0</v>
      </c>
      <c r="V61">
        <v>0</v>
      </c>
      <c r="Y61" s="1">
        <v>44873</v>
      </c>
      <c r="Z61" s="6">
        <v>0.92158564814814825</v>
      </c>
      <c r="AB61">
        <v>3</v>
      </c>
      <c r="AC61" t="s">
        <v>112</v>
      </c>
      <c r="AD61" s="3">
        <f t="shared" si="12"/>
        <v>4.8767622207555723</v>
      </c>
      <c r="AE61" s="3">
        <f t="shared" si="13"/>
        <v>7.9315093190564721</v>
      </c>
      <c r="AF61" s="3">
        <f t="shared" si="10"/>
        <v>3.0547470983008997</v>
      </c>
      <c r="AG61" s="3">
        <f t="shared" si="14"/>
        <v>0.38576660662221163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90</v>
      </c>
      <c r="D62" t="s">
        <v>27</v>
      </c>
      <c r="G62">
        <v>0.5</v>
      </c>
      <c r="H62">
        <v>0.5</v>
      </c>
      <c r="I62">
        <v>2801</v>
      </c>
      <c r="J62">
        <v>7818</v>
      </c>
      <c r="L62">
        <v>3223</v>
      </c>
      <c r="M62">
        <v>2.5640000000000001</v>
      </c>
      <c r="N62">
        <v>6.9020000000000001</v>
      </c>
      <c r="O62">
        <v>4.3380000000000001</v>
      </c>
      <c r="Q62">
        <v>0.221</v>
      </c>
      <c r="R62">
        <v>1</v>
      </c>
      <c r="S62">
        <v>0</v>
      </c>
      <c r="T62">
        <v>0</v>
      </c>
      <c r="V62">
        <v>0</v>
      </c>
      <c r="Y62" s="1">
        <v>44873</v>
      </c>
      <c r="Z62" s="6">
        <v>0.93413194444444436</v>
      </c>
      <c r="AB62">
        <v>3</v>
      </c>
      <c r="AC62" t="s">
        <v>112</v>
      </c>
      <c r="AD62" s="3">
        <f t="shared" si="12"/>
        <v>2.8633365503558545</v>
      </c>
      <c r="AE62" s="3">
        <f t="shared" si="13"/>
        <v>7.7406298536164071</v>
      </c>
      <c r="AF62" s="3">
        <f t="shared" si="10"/>
        <v>4.8772933032605525</v>
      </c>
      <c r="AG62" s="3">
        <f t="shared" si="14"/>
        <v>0.33994852226367578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90</v>
      </c>
      <c r="D63" t="s">
        <v>27</v>
      </c>
      <c r="G63">
        <v>0.5</v>
      </c>
      <c r="H63">
        <v>0.5</v>
      </c>
      <c r="I63">
        <v>2381</v>
      </c>
      <c r="J63">
        <v>7732</v>
      </c>
      <c r="L63">
        <v>3110</v>
      </c>
      <c r="M63">
        <v>2.2410000000000001</v>
      </c>
      <c r="N63">
        <v>6.8289999999999997</v>
      </c>
      <c r="O63">
        <v>4.5880000000000001</v>
      </c>
      <c r="Q63">
        <v>0.20899999999999999</v>
      </c>
      <c r="R63">
        <v>1</v>
      </c>
      <c r="S63">
        <v>0</v>
      </c>
      <c r="T63">
        <v>0</v>
      </c>
      <c r="V63">
        <v>0</v>
      </c>
      <c r="Y63" s="1">
        <v>44873</v>
      </c>
      <c r="Z63" s="6">
        <v>0.94104166666666667</v>
      </c>
      <c r="AB63">
        <v>3</v>
      </c>
      <c r="AC63" t="s">
        <v>112</v>
      </c>
      <c r="AD63" s="3">
        <f t="shared" si="12"/>
        <v>2.4536278383559114</v>
      </c>
      <c r="AE63" s="3">
        <f t="shared" si="13"/>
        <v>7.6573017621045008</v>
      </c>
      <c r="AF63" s="3">
        <f t="shared" si="10"/>
        <v>5.2036739237485889</v>
      </c>
      <c r="AG63" s="3">
        <f t="shared" si="14"/>
        <v>0.32844309219142126</v>
      </c>
      <c r="AH63" s="3"/>
      <c r="AK63">
        <f>ABS(100*(AD63-AD64)/(AVERAGE(AD63:AD64)))</f>
        <v>59.059870955029844</v>
      </c>
      <c r="AQ63">
        <f>ABS(100*(AE63-AE64)/(AVERAGE(AE63:AE64)))</f>
        <v>0.63469234544647712</v>
      </c>
      <c r="AW63">
        <f>ABS(100*(AF63-AF64)/(AVERAGE(AF63:AF64)))</f>
        <v>50.702330015247362</v>
      </c>
      <c r="BC63">
        <f>ABS(100*(AG63-AG64)/(AVERAGE(AG63:AG64)))</f>
        <v>1.5686094882393433</v>
      </c>
      <c r="BG63" s="3">
        <f>AVERAGE(AD63:AD64)</f>
        <v>3.4818016060891015</v>
      </c>
      <c r="BH63" s="3">
        <f>AVERAGE(AE63:AE64)</f>
        <v>7.6330784796882494</v>
      </c>
      <c r="BI63" s="3">
        <f>AVERAGE(AF63:AF64)</f>
        <v>4.1512768735991479</v>
      </c>
      <c r="BJ63" s="3">
        <f>AVERAGE(AG63:AG64)</f>
        <v>0.33103945030507165</v>
      </c>
    </row>
    <row r="64" spans="1:62" x14ac:dyDescent="0.35">
      <c r="A64">
        <v>40</v>
      </c>
      <c r="B64">
        <v>11</v>
      </c>
      <c r="C64" t="s">
        <v>90</v>
      </c>
      <c r="D64" t="s">
        <v>27</v>
      </c>
      <c r="G64">
        <v>0.5</v>
      </c>
      <c r="H64">
        <v>0.5</v>
      </c>
      <c r="I64">
        <v>4489</v>
      </c>
      <c r="J64">
        <v>7682</v>
      </c>
      <c r="L64">
        <v>3161</v>
      </c>
      <c r="M64">
        <v>3.859</v>
      </c>
      <c r="N64">
        <v>6.7869999999999999</v>
      </c>
      <c r="O64">
        <v>2.9279999999999999</v>
      </c>
      <c r="Q64">
        <v>0.215</v>
      </c>
      <c r="R64">
        <v>1</v>
      </c>
      <c r="S64">
        <v>0</v>
      </c>
      <c r="T64">
        <v>0</v>
      </c>
      <c r="V64">
        <v>0</v>
      </c>
      <c r="Y64" s="1">
        <v>44873</v>
      </c>
      <c r="Z64" s="6">
        <v>0.94847222222222216</v>
      </c>
      <c r="AB64">
        <v>3</v>
      </c>
      <c r="AC64" t="s">
        <v>112</v>
      </c>
      <c r="AD64" s="3">
        <f t="shared" si="12"/>
        <v>4.5099753738222912</v>
      </c>
      <c r="AE64" s="3">
        <f t="shared" si="13"/>
        <v>7.6088551972719971</v>
      </c>
      <c r="AF64" s="3">
        <f t="shared" si="10"/>
        <v>3.0988798234497059</v>
      </c>
      <c r="AG64" s="3">
        <f t="shared" si="14"/>
        <v>0.33363580841872198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91</v>
      </c>
      <c r="D65" t="s">
        <v>27</v>
      </c>
      <c r="G65">
        <v>0.5</v>
      </c>
      <c r="H65">
        <v>0.5</v>
      </c>
      <c r="I65">
        <v>3473</v>
      </c>
      <c r="J65">
        <v>9447</v>
      </c>
      <c r="L65">
        <v>13044</v>
      </c>
      <c r="M65">
        <v>3.08</v>
      </c>
      <c r="N65">
        <v>8.282</v>
      </c>
      <c r="O65">
        <v>5.2030000000000003</v>
      </c>
      <c r="Q65">
        <v>1.248</v>
      </c>
      <c r="R65">
        <v>1</v>
      </c>
      <c r="S65">
        <v>0</v>
      </c>
      <c r="T65">
        <v>0</v>
      </c>
      <c r="V65">
        <v>0</v>
      </c>
      <c r="Y65" s="1">
        <v>44873</v>
      </c>
      <c r="Z65" s="6">
        <v>0.9612384259259259</v>
      </c>
      <c r="AB65">
        <v>3</v>
      </c>
      <c r="AC65" t="s">
        <v>112</v>
      </c>
      <c r="AD65" s="3">
        <f t="shared" si="12"/>
        <v>3.5188704895557628</v>
      </c>
      <c r="AE65" s="3">
        <f t="shared" si="13"/>
        <v>9.3190189358593827</v>
      </c>
      <c r="AF65" s="3">
        <f t="shared" si="10"/>
        <v>5.8001484463036199</v>
      </c>
      <c r="AG65" s="3">
        <f t="shared" si="14"/>
        <v>1.3399027588974095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91</v>
      </c>
      <c r="D66" t="s">
        <v>27</v>
      </c>
      <c r="G66">
        <v>0.5</v>
      </c>
      <c r="H66">
        <v>0.5</v>
      </c>
      <c r="I66">
        <v>4109</v>
      </c>
      <c r="J66">
        <v>9349</v>
      </c>
      <c r="L66">
        <v>12635</v>
      </c>
      <c r="M66">
        <v>3.5670000000000002</v>
      </c>
      <c r="N66">
        <v>8.1989999999999998</v>
      </c>
      <c r="O66">
        <v>4.6319999999999997</v>
      </c>
      <c r="Q66">
        <v>1.2050000000000001</v>
      </c>
      <c r="R66">
        <v>1</v>
      </c>
      <c r="S66">
        <v>0</v>
      </c>
      <c r="T66">
        <v>0</v>
      </c>
      <c r="V66">
        <v>0</v>
      </c>
      <c r="Y66" s="1">
        <v>44873</v>
      </c>
      <c r="Z66" s="6">
        <v>0.96827546296296296</v>
      </c>
      <c r="AB66">
        <v>3</v>
      </c>
      <c r="AC66" t="s">
        <v>112</v>
      </c>
      <c r="AD66" s="3">
        <f t="shared" si="12"/>
        <v>4.1392865391556759</v>
      </c>
      <c r="AE66" s="3">
        <f t="shared" si="13"/>
        <v>9.2240636687876751</v>
      </c>
      <c r="AF66" s="3">
        <f t="shared" si="10"/>
        <v>5.0847771296319992</v>
      </c>
      <c r="AG66" s="3">
        <f t="shared" si="14"/>
        <v>1.2982592111137625</v>
      </c>
      <c r="AH66" s="3"/>
      <c r="AK66">
        <f>ABS(100*(AD66-AD67)/(AVERAGE(AD66:AD67)))</f>
        <v>50.963607247697105</v>
      </c>
      <c r="AQ66">
        <f>ABS(100*(AE66-AE67)/(AVERAGE(AE66:AE67)))</f>
        <v>0.40883363603040213</v>
      </c>
      <c r="AW66">
        <f>ABS(100*(AF66-AF67)/(AVERAGE(AF66:AF67)))</f>
        <v>75.730292985806983</v>
      </c>
      <c r="BC66">
        <f>ABS(100*(AG66-AG67)/(AVERAGE(AG66:AG67)))</f>
        <v>2.8755207405755319</v>
      </c>
      <c r="BG66" s="3">
        <f>AVERAGE(AD66:AD67)</f>
        <v>5.5547325894221444</v>
      </c>
      <c r="BH66" s="3">
        <f>AVERAGE(AE66:AE67)</f>
        <v>9.2429578290723526</v>
      </c>
      <c r="BI66" s="3">
        <f>AVERAGE(AF66:AF67)</f>
        <v>3.6882252396502073</v>
      </c>
      <c r="BJ66" s="3">
        <f>AVERAGE(AG66:AG67)</f>
        <v>1.317197352648624</v>
      </c>
    </row>
    <row r="67" spans="1:62" x14ac:dyDescent="0.35">
      <c r="A67">
        <v>43</v>
      </c>
      <c r="B67">
        <v>12</v>
      </c>
      <c r="C67" t="s">
        <v>91</v>
      </c>
      <c r="D67" t="s">
        <v>27</v>
      </c>
      <c r="G67">
        <v>0.5</v>
      </c>
      <c r="H67">
        <v>0.5</v>
      </c>
      <c r="I67">
        <v>7011</v>
      </c>
      <c r="J67">
        <v>9388</v>
      </c>
      <c r="L67">
        <v>13007</v>
      </c>
      <c r="M67">
        <v>5.7939999999999996</v>
      </c>
      <c r="N67">
        <v>8.2319999999999993</v>
      </c>
      <c r="O67">
        <v>2.4380000000000002</v>
      </c>
      <c r="Q67">
        <v>1.244</v>
      </c>
      <c r="R67">
        <v>1</v>
      </c>
      <c r="S67">
        <v>0</v>
      </c>
      <c r="T67">
        <v>0</v>
      </c>
      <c r="V67">
        <v>0</v>
      </c>
      <c r="Y67" s="1">
        <v>44873</v>
      </c>
      <c r="Z67" s="6">
        <v>0.97593750000000001</v>
      </c>
      <c r="AB67">
        <v>3</v>
      </c>
      <c r="AC67" t="s">
        <v>112</v>
      </c>
      <c r="AD67" s="3">
        <f t="shared" si="12"/>
        <v>6.970178639688613</v>
      </c>
      <c r="AE67" s="3">
        <f t="shared" si="13"/>
        <v>9.2618519893570284</v>
      </c>
      <c r="AF67" s="3">
        <f t="shared" si="10"/>
        <v>2.2916733496684154</v>
      </c>
      <c r="AG67" s="3">
        <f t="shared" si="14"/>
        <v>1.3361354941834855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92</v>
      </c>
      <c r="D68" t="s">
        <v>27</v>
      </c>
      <c r="G68">
        <v>0.5</v>
      </c>
      <c r="H68">
        <v>0.5</v>
      </c>
      <c r="I68">
        <v>3113</v>
      </c>
      <c r="J68">
        <v>6981</v>
      </c>
      <c r="L68">
        <v>4148</v>
      </c>
      <c r="M68">
        <v>2.8029999999999999</v>
      </c>
      <c r="N68">
        <v>6.1920000000000002</v>
      </c>
      <c r="O68">
        <v>3.3889999999999998</v>
      </c>
      <c r="Q68">
        <v>0.318</v>
      </c>
      <c r="R68">
        <v>1</v>
      </c>
      <c r="S68">
        <v>0</v>
      </c>
      <c r="T68">
        <v>0</v>
      </c>
      <c r="V68">
        <v>0</v>
      </c>
      <c r="Y68" s="1">
        <v>44873</v>
      </c>
      <c r="Z68" s="6">
        <v>0.98873842592592587</v>
      </c>
      <c r="AB68">
        <v>3</v>
      </c>
      <c r="AC68" t="s">
        <v>112</v>
      </c>
      <c r="AD68" s="3">
        <f t="shared" si="12"/>
        <v>3.1676915935558121</v>
      </c>
      <c r="AE68" s="3">
        <f t="shared" si="13"/>
        <v>6.9296343583202935</v>
      </c>
      <c r="AF68" s="3">
        <f t="shared" si="10"/>
        <v>3.7619427647644814</v>
      </c>
      <c r="AG68" s="3">
        <f t="shared" si="14"/>
        <v>0.4341301401117772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92</v>
      </c>
      <c r="D69" t="s">
        <v>27</v>
      </c>
      <c r="G69">
        <v>0.5</v>
      </c>
      <c r="H69">
        <v>0.5</v>
      </c>
      <c r="I69">
        <v>2808</v>
      </c>
      <c r="J69">
        <v>6971</v>
      </c>
      <c r="L69">
        <v>4236</v>
      </c>
      <c r="M69">
        <v>2.569</v>
      </c>
      <c r="N69">
        <v>6.1840000000000002</v>
      </c>
      <c r="O69">
        <v>3.6150000000000002</v>
      </c>
      <c r="Q69">
        <v>0.32700000000000001</v>
      </c>
      <c r="R69">
        <v>1</v>
      </c>
      <c r="S69">
        <v>0</v>
      </c>
      <c r="T69">
        <v>0</v>
      </c>
      <c r="V69">
        <v>0</v>
      </c>
      <c r="Y69" s="1">
        <v>44873</v>
      </c>
      <c r="Z69" s="6">
        <v>0.9957407407407407</v>
      </c>
      <c r="AB69">
        <v>3</v>
      </c>
      <c r="AC69" t="s">
        <v>112</v>
      </c>
      <c r="AD69" s="3">
        <f t="shared" si="12"/>
        <v>2.8701650288891867</v>
      </c>
      <c r="AE69" s="3">
        <f t="shared" si="13"/>
        <v>6.9199450453537921</v>
      </c>
      <c r="AF69" s="3">
        <f t="shared" si="10"/>
        <v>4.0497800164646058</v>
      </c>
      <c r="AG69" s="3">
        <f t="shared" si="14"/>
        <v>0.443090121053002</v>
      </c>
      <c r="AH69" s="3"/>
      <c r="AK69">
        <f>ABS(100*(AD69-AD70)/(AVERAGE(AD69:AD70)))</f>
        <v>26.300568986120744</v>
      </c>
      <c r="AQ69">
        <f>ABS(100*(AE69-AE70)/(AVERAGE(AE69:AE70)))</f>
        <v>0.18219192954401692</v>
      </c>
      <c r="AW69">
        <f>ABS(100*(AF69-AF70)/(AVERAGE(AF69:AF70)))</f>
        <v>24.433050063937831</v>
      </c>
      <c r="BC69">
        <f>ABS(100*(AG69-AG70)/(AVERAGE(AG69:AG70)))</f>
        <v>4.5947570917790392E-2</v>
      </c>
      <c r="BG69" s="3">
        <f>AVERAGE(AD69:AD70)</f>
        <v>3.3047489126891261</v>
      </c>
      <c r="BH69" s="3">
        <f>AVERAGE(AE69:AE70)</f>
        <v>6.9136469919255665</v>
      </c>
      <c r="BI69" s="3">
        <f>AVERAGE(AF69:AF70)</f>
        <v>3.6088980792364405</v>
      </c>
      <c r="BJ69" s="3">
        <f>AVERAGE(AG69:AG70)</f>
        <v>0.44319193901824316</v>
      </c>
    </row>
    <row r="70" spans="1:62" x14ac:dyDescent="0.35">
      <c r="A70">
        <v>46</v>
      </c>
      <c r="B70">
        <v>13</v>
      </c>
      <c r="C70" t="s">
        <v>92</v>
      </c>
      <c r="D70" t="s">
        <v>27</v>
      </c>
      <c r="G70">
        <v>0.5</v>
      </c>
      <c r="H70">
        <v>0.5</v>
      </c>
      <c r="I70">
        <v>3699</v>
      </c>
      <c r="J70">
        <v>6958</v>
      </c>
      <c r="L70">
        <v>4238</v>
      </c>
      <c r="M70">
        <v>3.2519999999999998</v>
      </c>
      <c r="N70">
        <v>6.173</v>
      </c>
      <c r="O70">
        <v>2.92</v>
      </c>
      <c r="Q70">
        <v>0.32700000000000001</v>
      </c>
      <c r="R70">
        <v>1</v>
      </c>
      <c r="S70">
        <v>0</v>
      </c>
      <c r="T70">
        <v>0</v>
      </c>
      <c r="V70">
        <v>0</v>
      </c>
      <c r="Y70" s="1">
        <v>44874</v>
      </c>
      <c r="Z70" s="6">
        <v>3.2523148148148151E-3</v>
      </c>
      <c r="AB70">
        <v>3</v>
      </c>
      <c r="AC70" t="s">
        <v>112</v>
      </c>
      <c r="AD70" s="3">
        <f t="shared" si="12"/>
        <v>3.7393327964890655</v>
      </c>
      <c r="AE70" s="3">
        <f t="shared" si="13"/>
        <v>6.907348938497341</v>
      </c>
      <c r="AF70" s="3">
        <f t="shared" si="10"/>
        <v>3.1680161420082755</v>
      </c>
      <c r="AG70" s="3">
        <f t="shared" si="14"/>
        <v>0.44329375698348433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93</v>
      </c>
      <c r="D71" t="s">
        <v>27</v>
      </c>
      <c r="G71">
        <v>0.5</v>
      </c>
      <c r="H71">
        <v>0.5</v>
      </c>
      <c r="I71">
        <v>3090</v>
      </c>
      <c r="J71">
        <v>8957</v>
      </c>
      <c r="L71">
        <v>12112</v>
      </c>
      <c r="M71">
        <v>2.7850000000000001</v>
      </c>
      <c r="N71">
        <v>7.867</v>
      </c>
      <c r="O71">
        <v>5.0819999999999999</v>
      </c>
      <c r="Q71">
        <v>1.151</v>
      </c>
      <c r="R71">
        <v>1</v>
      </c>
      <c r="S71">
        <v>0</v>
      </c>
      <c r="T71">
        <v>0</v>
      </c>
      <c r="V71">
        <v>0</v>
      </c>
      <c r="Y71" s="1">
        <v>44874</v>
      </c>
      <c r="Z71" s="6">
        <v>1.5879629629629629E-2</v>
      </c>
      <c r="AB71">
        <v>3</v>
      </c>
      <c r="AC71" t="s">
        <v>112</v>
      </c>
      <c r="AD71" s="3">
        <f t="shared" si="12"/>
        <v>3.1452551640891482</v>
      </c>
      <c r="AE71" s="3">
        <f t="shared" si="13"/>
        <v>8.844242600500845</v>
      </c>
      <c r="AF71" s="3">
        <f t="shared" si="10"/>
        <v>5.6989874364116968</v>
      </c>
      <c r="AG71" s="3">
        <f t="shared" si="14"/>
        <v>1.24500841529262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93</v>
      </c>
      <c r="D72" t="s">
        <v>27</v>
      </c>
      <c r="G72">
        <v>0.5</v>
      </c>
      <c r="H72">
        <v>0.5</v>
      </c>
      <c r="I72">
        <v>5475</v>
      </c>
      <c r="J72">
        <v>9014</v>
      </c>
      <c r="L72">
        <v>12199</v>
      </c>
      <c r="M72">
        <v>4.6159999999999997</v>
      </c>
      <c r="N72">
        <v>7.915</v>
      </c>
      <c r="O72">
        <v>3.2989999999999999</v>
      </c>
      <c r="Q72">
        <v>1.1599999999999999</v>
      </c>
      <c r="R72">
        <v>1</v>
      </c>
      <c r="S72">
        <v>0</v>
      </c>
      <c r="T72">
        <v>0</v>
      </c>
      <c r="V72">
        <v>0</v>
      </c>
      <c r="Y72" s="1">
        <v>44874</v>
      </c>
      <c r="Z72" s="6">
        <v>2.3020833333333334E-2</v>
      </c>
      <c r="AB72">
        <v>3</v>
      </c>
      <c r="AC72" t="s">
        <v>112</v>
      </c>
      <c r="AD72" s="3">
        <f t="shared" si="12"/>
        <v>5.4718153500888231</v>
      </c>
      <c r="AE72" s="3">
        <f t="shared" si="13"/>
        <v>8.8994716844098996</v>
      </c>
      <c r="AF72" s="3">
        <f t="shared" si="10"/>
        <v>3.4276563343210764</v>
      </c>
      <c r="AG72" s="3">
        <f t="shared" si="14"/>
        <v>1.2538665782686036</v>
      </c>
      <c r="AH72" s="3"/>
      <c r="AK72">
        <f>ABS(100*(AD72-AD73)/(AVERAGE(AD72:AD73)))</f>
        <v>21.638347540304999</v>
      </c>
      <c r="AQ72">
        <f>ABS(100*(AE72-AE73)/(AVERAGE(AE72:AE73)))</f>
        <v>0.1957834228351629</v>
      </c>
      <c r="AW72">
        <f>ABS(100*(AF72-AF73)/(AVERAGE(AF72:AF73)))</f>
        <v>47.256499085069571</v>
      </c>
      <c r="BC72">
        <f>ABS(100*(AG72-AG73)/(AVERAGE(AG72:AG73)))</f>
        <v>1.9778437709646766</v>
      </c>
      <c r="BG72" s="3">
        <f>AVERAGE(AD72:AD73)</f>
        <v>6.1356410132220631</v>
      </c>
      <c r="BH72" s="3">
        <f>AVERAGE(AE72:AE73)</f>
        <v>8.9081920660797493</v>
      </c>
      <c r="BI72" s="3">
        <f>AVERAGE(AF72:AF73)</f>
        <v>2.7725510528576867</v>
      </c>
      <c r="BJ72" s="3">
        <f>AVERAGE(AG72:AG73)</f>
        <v>1.26639018799327</v>
      </c>
    </row>
    <row r="73" spans="1:62" x14ac:dyDescent="0.35">
      <c r="A73">
        <v>49</v>
      </c>
      <c r="B73">
        <v>14</v>
      </c>
      <c r="C73" t="s">
        <v>93</v>
      </c>
      <c r="D73" t="s">
        <v>27</v>
      </c>
      <c r="G73">
        <v>0.5</v>
      </c>
      <c r="H73">
        <v>0.5</v>
      </c>
      <c r="I73">
        <v>6836</v>
      </c>
      <c r="J73">
        <v>9032</v>
      </c>
      <c r="L73">
        <v>12445</v>
      </c>
      <c r="M73">
        <v>5.66</v>
      </c>
      <c r="N73">
        <v>7.93</v>
      </c>
      <c r="O73">
        <v>2.2709999999999999</v>
      </c>
      <c r="Q73">
        <v>1.1859999999999999</v>
      </c>
      <c r="R73">
        <v>1</v>
      </c>
      <c r="S73">
        <v>0</v>
      </c>
      <c r="T73">
        <v>0</v>
      </c>
      <c r="V73">
        <v>0</v>
      </c>
      <c r="Y73" s="1">
        <v>44874</v>
      </c>
      <c r="Z73" s="6">
        <v>3.0717592592592591E-2</v>
      </c>
      <c r="AB73">
        <v>3</v>
      </c>
      <c r="AC73" t="s">
        <v>112</v>
      </c>
      <c r="AD73" s="3">
        <f t="shared" si="12"/>
        <v>6.799466676355304</v>
      </c>
      <c r="AE73" s="3">
        <f t="shared" si="13"/>
        <v>8.9169124477496009</v>
      </c>
      <c r="AF73" s="3">
        <f t="shared" si="10"/>
        <v>2.1174457713942969</v>
      </c>
      <c r="AG73" s="3">
        <f t="shared" si="14"/>
        <v>1.2789137977179363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94</v>
      </c>
      <c r="D74" t="s">
        <v>27</v>
      </c>
      <c r="G74">
        <v>0.5</v>
      </c>
      <c r="H74">
        <v>0.5</v>
      </c>
      <c r="I74">
        <v>3344</v>
      </c>
      <c r="J74">
        <v>7634</v>
      </c>
      <c r="L74">
        <v>3201</v>
      </c>
      <c r="M74">
        <v>2.98</v>
      </c>
      <c r="N74">
        <v>6.7460000000000004</v>
      </c>
      <c r="O74">
        <v>3.7650000000000001</v>
      </c>
      <c r="Q74">
        <v>0.219</v>
      </c>
      <c r="R74">
        <v>1</v>
      </c>
      <c r="S74">
        <v>0</v>
      </c>
      <c r="T74">
        <v>0</v>
      </c>
      <c r="V74">
        <v>0</v>
      </c>
      <c r="Y74" s="1">
        <v>44874</v>
      </c>
      <c r="Z74" s="6">
        <v>4.3460648148148151E-2</v>
      </c>
      <c r="AB74">
        <v>3</v>
      </c>
      <c r="AC74" t="s">
        <v>112</v>
      </c>
      <c r="AD74" s="3">
        <f t="shared" si="12"/>
        <v>3.3930313851557803</v>
      </c>
      <c r="AE74" s="3">
        <f t="shared" si="13"/>
        <v>7.5623464950327932</v>
      </c>
      <c r="AF74" s="3">
        <f t="shared" si="10"/>
        <v>4.1693151098770134</v>
      </c>
      <c r="AG74" s="3">
        <f t="shared" si="14"/>
        <v>0.33770852702836962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94</v>
      </c>
      <c r="D75" t="s">
        <v>27</v>
      </c>
      <c r="G75">
        <v>0.5</v>
      </c>
      <c r="H75">
        <v>0.5</v>
      </c>
      <c r="I75">
        <v>3816</v>
      </c>
      <c r="J75">
        <v>7584</v>
      </c>
      <c r="L75">
        <v>3192</v>
      </c>
      <c r="M75">
        <v>3.343</v>
      </c>
      <c r="N75">
        <v>6.7039999999999997</v>
      </c>
      <c r="O75">
        <v>3.3610000000000002</v>
      </c>
      <c r="Q75">
        <v>0.218</v>
      </c>
      <c r="R75">
        <v>1</v>
      </c>
      <c r="S75">
        <v>0</v>
      </c>
      <c r="T75">
        <v>0</v>
      </c>
      <c r="V75">
        <v>0</v>
      </c>
      <c r="Y75" s="1">
        <v>44874</v>
      </c>
      <c r="Z75" s="6">
        <v>5.0601851851851849E-2</v>
      </c>
      <c r="AB75">
        <v>3</v>
      </c>
      <c r="AC75" t="s">
        <v>112</v>
      </c>
      <c r="AD75" s="3">
        <f t="shared" si="12"/>
        <v>3.853465937689049</v>
      </c>
      <c r="AE75" s="3">
        <f t="shared" si="13"/>
        <v>7.5138999302002896</v>
      </c>
      <c r="AF75" s="3">
        <f t="shared" si="10"/>
        <v>3.6604339925112406</v>
      </c>
      <c r="AG75" s="3">
        <f t="shared" si="14"/>
        <v>0.33679216534119888</v>
      </c>
      <c r="AH75" s="3"/>
      <c r="AK75">
        <f>ABS(100*(AD75-AD76)/(AVERAGE(AD75:AD76)))</f>
        <v>20.392113251566872</v>
      </c>
      <c r="AQ75">
        <f>ABS(100*(AE75-AE76)/(AVERAGE(AE75:AE76)))</f>
        <v>1.00079132809811</v>
      </c>
      <c r="AW75">
        <f>ABS(100*(AF75-AF76)/(AVERAGE(AF75:AF76)))</f>
        <v>24.517471127292431</v>
      </c>
      <c r="BC75">
        <f>ABS(100*(AG75-AG76)/(AVERAGE(AG75:AG76)))</f>
        <v>1.6192937136513643</v>
      </c>
      <c r="BG75" s="3">
        <f>AVERAGE(AD75:AD76)</f>
        <v>4.2909763122889881</v>
      </c>
      <c r="BH75" s="3">
        <f>AVERAGE(AE75:AE76)</f>
        <v>7.5516882507696428</v>
      </c>
      <c r="BI75" s="3">
        <f>AVERAGE(AF75:AF76)</f>
        <v>3.2607119384806547</v>
      </c>
      <c r="BJ75" s="3">
        <f>AVERAGE(AG75:AG76)</f>
        <v>0.33954125040271105</v>
      </c>
    </row>
    <row r="76" spans="1:62" x14ac:dyDescent="0.35">
      <c r="A76">
        <v>52</v>
      </c>
      <c r="B76">
        <v>15</v>
      </c>
      <c r="C76" t="s">
        <v>94</v>
      </c>
      <c r="D76" t="s">
        <v>27</v>
      </c>
      <c r="G76">
        <v>0.5</v>
      </c>
      <c r="H76">
        <v>0.5</v>
      </c>
      <c r="I76">
        <v>4713</v>
      </c>
      <c r="J76">
        <v>7662</v>
      </c>
      <c r="L76">
        <v>3246</v>
      </c>
      <c r="M76">
        <v>4.0309999999999997</v>
      </c>
      <c r="N76">
        <v>6.77</v>
      </c>
      <c r="O76">
        <v>2.7389999999999999</v>
      </c>
      <c r="Q76">
        <v>0.223</v>
      </c>
      <c r="R76">
        <v>1</v>
      </c>
      <c r="S76">
        <v>0</v>
      </c>
      <c r="T76">
        <v>0</v>
      </c>
      <c r="V76">
        <v>0</v>
      </c>
      <c r="Y76" s="1">
        <v>44874</v>
      </c>
      <c r="Z76" s="6">
        <v>5.8252314814814819E-2</v>
      </c>
      <c r="AB76">
        <v>3</v>
      </c>
      <c r="AC76" t="s">
        <v>112</v>
      </c>
      <c r="AD76" s="3">
        <f t="shared" si="12"/>
        <v>4.7284866868889273</v>
      </c>
      <c r="AE76" s="3">
        <f t="shared" si="13"/>
        <v>7.589476571338996</v>
      </c>
      <c r="AF76" s="3">
        <f t="shared" si="10"/>
        <v>2.8609898844500687</v>
      </c>
      <c r="AG76" s="3">
        <f t="shared" si="14"/>
        <v>0.34229033546422322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95</v>
      </c>
      <c r="D77" t="s">
        <v>27</v>
      </c>
      <c r="G77">
        <v>0.5</v>
      </c>
      <c r="H77">
        <v>0.5</v>
      </c>
      <c r="I77">
        <v>3336</v>
      </c>
      <c r="J77">
        <v>7813</v>
      </c>
      <c r="L77">
        <v>9478</v>
      </c>
      <c r="M77">
        <v>2.9740000000000002</v>
      </c>
      <c r="N77">
        <v>6.8979999999999997</v>
      </c>
      <c r="O77">
        <v>3.9239999999999999</v>
      </c>
      <c r="Q77">
        <v>0.875</v>
      </c>
      <c r="R77">
        <v>1</v>
      </c>
      <c r="S77">
        <v>0</v>
      </c>
      <c r="T77">
        <v>0</v>
      </c>
      <c r="V77">
        <v>0</v>
      </c>
      <c r="Y77" s="1">
        <v>44874</v>
      </c>
      <c r="Z77" s="6">
        <v>7.1030092592592589E-2</v>
      </c>
      <c r="AB77">
        <v>1</v>
      </c>
      <c r="AD77" s="3">
        <f t="shared" si="12"/>
        <v>3.3852274096891151</v>
      </c>
      <c r="AE77" s="3">
        <f t="shared" si="13"/>
        <v>7.7357851971331568</v>
      </c>
      <c r="AF77" s="3">
        <f t="shared" si="10"/>
        <v>4.3505577874440418</v>
      </c>
      <c r="AG77" s="3">
        <f t="shared" si="14"/>
        <v>0.97681989484732346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95</v>
      </c>
      <c r="D78" t="s">
        <v>27</v>
      </c>
      <c r="G78">
        <v>0.5</v>
      </c>
      <c r="H78">
        <v>0.5</v>
      </c>
      <c r="I78">
        <v>4989</v>
      </c>
      <c r="J78">
        <v>7791</v>
      </c>
      <c r="L78">
        <v>9474</v>
      </c>
      <c r="M78">
        <v>4.242</v>
      </c>
      <c r="N78">
        <v>6.8789999999999996</v>
      </c>
      <c r="O78">
        <v>2.637</v>
      </c>
      <c r="Q78">
        <v>0.875</v>
      </c>
      <c r="R78">
        <v>1</v>
      </c>
      <c r="S78">
        <v>0</v>
      </c>
      <c r="T78">
        <v>0</v>
      </c>
      <c r="V78">
        <v>0</v>
      </c>
      <c r="Y78" s="1">
        <v>44874</v>
      </c>
      <c r="Z78" s="6">
        <v>7.8171296296296308E-2</v>
      </c>
      <c r="AB78">
        <v>1</v>
      </c>
      <c r="AD78" s="3">
        <f t="shared" si="12"/>
        <v>4.9977238404888897</v>
      </c>
      <c r="AE78" s="3">
        <f t="shared" si="13"/>
        <v>7.7144687086068551</v>
      </c>
      <c r="AF78" s="3">
        <f t="shared" si="10"/>
        <v>2.7167448681179653</v>
      </c>
      <c r="AG78" s="3">
        <f t="shared" si="14"/>
        <v>0.97641262298635878</v>
      </c>
      <c r="AH78" s="3"/>
      <c r="AK78">
        <f>ABS(100*(AD78-AD79)/(AVERAGE(AD78:AD79)))</f>
        <v>2.0286878067006269</v>
      </c>
      <c r="AQ78">
        <f>ABS(100*(AE78-AE79)/(AVERAGE(AE78:AE79)))</f>
        <v>1.3101527759235589</v>
      </c>
      <c r="AW78">
        <f>ABS(100*(AF78-AF79)/(AVERAGE(AF78:AF79)))</f>
        <v>2.5378876749567521E-2</v>
      </c>
      <c r="BC78">
        <f>ABS(100*(AG78-AG79)/(AVERAGE(AG78:AG79)))</f>
        <v>0.49928294484978147</v>
      </c>
      <c r="BG78" s="3">
        <f>AVERAGE(AD78:AD79)</f>
        <v>5.0489374294888822</v>
      </c>
      <c r="BH78" s="3">
        <f>AVERAGE(AE78:AE79)</f>
        <v>7.7653376016809847</v>
      </c>
      <c r="BI78" s="3">
        <f>AVERAGE(AF78:AF79)</f>
        <v>2.7164001721921025</v>
      </c>
      <c r="BJ78" s="3">
        <f>AVERAGE(AG78:AG79)</f>
        <v>0.97885625415214728</v>
      </c>
    </row>
    <row r="79" spans="1:62" x14ac:dyDescent="0.35">
      <c r="A79">
        <v>55</v>
      </c>
      <c r="B79">
        <v>16</v>
      </c>
      <c r="C79" t="s">
        <v>95</v>
      </c>
      <c r="D79" t="s">
        <v>27</v>
      </c>
      <c r="G79">
        <v>0.5</v>
      </c>
      <c r="H79">
        <v>0.5</v>
      </c>
      <c r="I79">
        <v>5094</v>
      </c>
      <c r="J79">
        <v>7896</v>
      </c>
      <c r="L79">
        <v>9522</v>
      </c>
      <c r="M79">
        <v>4.3230000000000004</v>
      </c>
      <c r="N79">
        <v>6.968</v>
      </c>
      <c r="O79">
        <v>2.645</v>
      </c>
      <c r="Q79">
        <v>0.88</v>
      </c>
      <c r="R79">
        <v>1</v>
      </c>
      <c r="S79">
        <v>0</v>
      </c>
      <c r="T79">
        <v>0</v>
      </c>
      <c r="V79">
        <v>0</v>
      </c>
      <c r="Y79" s="1">
        <v>44874</v>
      </c>
      <c r="Z79" s="6">
        <v>8.5729166666666676E-2</v>
      </c>
      <c r="AB79">
        <v>1</v>
      </c>
      <c r="AD79" s="3">
        <f t="shared" si="12"/>
        <v>5.1001510184888748</v>
      </c>
      <c r="AE79" s="3">
        <f t="shared" si="13"/>
        <v>7.8162064947551144</v>
      </c>
      <c r="AF79" s="3">
        <f t="shared" si="10"/>
        <v>2.7160554762662397</v>
      </c>
      <c r="AG79" s="3">
        <f t="shared" si="14"/>
        <v>0.98129988531793588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96</v>
      </c>
      <c r="D80" t="s">
        <v>27</v>
      </c>
      <c r="G80">
        <v>0.5</v>
      </c>
      <c r="H80">
        <v>0.5</v>
      </c>
      <c r="I80">
        <v>4189</v>
      </c>
      <c r="J80">
        <v>7538</v>
      </c>
      <c r="L80">
        <v>3230</v>
      </c>
      <c r="M80">
        <v>3.6280000000000001</v>
      </c>
      <c r="N80">
        <v>6.665</v>
      </c>
      <c r="O80">
        <v>3.036</v>
      </c>
      <c r="Q80">
        <v>0.222</v>
      </c>
      <c r="R80">
        <v>1</v>
      </c>
      <c r="S80">
        <v>0</v>
      </c>
      <c r="T80">
        <v>0</v>
      </c>
      <c r="V80">
        <v>0</v>
      </c>
      <c r="Y80" s="1">
        <v>44874</v>
      </c>
      <c r="Z80" s="6">
        <v>9.8796296296296285E-2</v>
      </c>
      <c r="AB80">
        <v>1</v>
      </c>
      <c r="AD80" s="3">
        <f t="shared" si="12"/>
        <v>4.2173262938223317</v>
      </c>
      <c r="AE80" s="3">
        <f t="shared" si="13"/>
        <v>7.4693290905543854</v>
      </c>
      <c r="AF80" s="3">
        <f t="shared" si="10"/>
        <v>3.2520027967320537</v>
      </c>
      <c r="AG80" s="3">
        <f t="shared" si="14"/>
        <v>0.34066124802036413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96</v>
      </c>
      <c r="D81" t="s">
        <v>27</v>
      </c>
      <c r="G81">
        <v>0.5</v>
      </c>
      <c r="H81">
        <v>0.5</v>
      </c>
      <c r="I81">
        <v>4563</v>
      </c>
      <c r="J81">
        <v>7458</v>
      </c>
      <c r="L81">
        <v>3277</v>
      </c>
      <c r="M81">
        <v>3.9159999999999999</v>
      </c>
      <c r="N81">
        <v>6.5970000000000004</v>
      </c>
      <c r="O81">
        <v>2.681</v>
      </c>
      <c r="Q81">
        <v>0.22700000000000001</v>
      </c>
      <c r="R81">
        <v>1</v>
      </c>
      <c r="S81">
        <v>0</v>
      </c>
      <c r="T81">
        <v>0</v>
      </c>
      <c r="V81">
        <v>0</v>
      </c>
      <c r="Y81" s="1">
        <v>44874</v>
      </c>
      <c r="Z81" s="6">
        <v>0.10589120370370371</v>
      </c>
      <c r="AB81">
        <v>1</v>
      </c>
      <c r="AD81" s="3">
        <f t="shared" si="12"/>
        <v>4.5821621468889466</v>
      </c>
      <c r="AE81" s="3">
        <f t="shared" si="13"/>
        <v>7.3918145868223801</v>
      </c>
      <c r="AF81" s="3">
        <f t="shared" si="10"/>
        <v>2.8096524399334335</v>
      </c>
      <c r="AG81" s="3">
        <f t="shared" si="14"/>
        <v>0.34544669238670012</v>
      </c>
      <c r="AH81" s="3"/>
      <c r="AK81">
        <f>ABS(100*(AD81-AD82)/(AVERAGE(AD81:AD82)))</f>
        <v>0.25579485076721337</v>
      </c>
      <c r="AQ81">
        <f>ABS(100*(AE81-AE82)/(AVERAGE(AE81:AE82)))</f>
        <v>0.40552919320926617</v>
      </c>
      <c r="AW81">
        <f>ABS(100*(AF81-AF82)/(AVERAGE(AF81:AF82)))</f>
        <v>1.4747387943172174</v>
      </c>
      <c r="BC81">
        <f>ABS(100*(AG81-AG82)/(AVERAGE(AG81:AG82)))</f>
        <v>0.73415246062800987</v>
      </c>
      <c r="BG81" s="3">
        <f>AVERAGE(AD81:AD82)</f>
        <v>4.576309165288948</v>
      </c>
      <c r="BH81" s="3">
        <f>AVERAGE(AE81:AE82)</f>
        <v>7.4068330219204555</v>
      </c>
      <c r="BI81" s="3">
        <f>AVERAGE(AF81:AF82)</f>
        <v>2.8305238566315079</v>
      </c>
      <c r="BJ81" s="3">
        <f>AVERAGE(AG81:AG82)</f>
        <v>0.34671941695221498</v>
      </c>
    </row>
    <row r="82" spans="1:62" x14ac:dyDescent="0.35">
      <c r="A82">
        <v>58</v>
      </c>
      <c r="B82">
        <v>17</v>
      </c>
      <c r="C82" t="s">
        <v>96</v>
      </c>
      <c r="D82" t="s">
        <v>27</v>
      </c>
      <c r="G82">
        <v>0.5</v>
      </c>
      <c r="H82">
        <v>0.5</v>
      </c>
      <c r="I82">
        <v>4551</v>
      </c>
      <c r="J82">
        <v>7489</v>
      </c>
      <c r="L82">
        <v>3302</v>
      </c>
      <c r="M82">
        <v>3.9060000000000001</v>
      </c>
      <c r="N82">
        <v>6.6230000000000002</v>
      </c>
      <c r="O82">
        <v>2.7170000000000001</v>
      </c>
      <c r="Q82">
        <v>0.22900000000000001</v>
      </c>
      <c r="R82">
        <v>1</v>
      </c>
      <c r="S82">
        <v>0</v>
      </c>
      <c r="T82">
        <v>0</v>
      </c>
      <c r="V82">
        <v>0</v>
      </c>
      <c r="Y82" s="1">
        <v>44874</v>
      </c>
      <c r="Z82" s="6">
        <v>0.11350694444444444</v>
      </c>
      <c r="AB82">
        <v>1</v>
      </c>
      <c r="AD82" s="3">
        <f t="shared" si="12"/>
        <v>4.5704561836889495</v>
      </c>
      <c r="AE82" s="3">
        <f t="shared" si="13"/>
        <v>7.4218514570185317</v>
      </c>
      <c r="AF82" s="3">
        <f t="shared" si="10"/>
        <v>2.8513952733295822</v>
      </c>
      <c r="AG82" s="3">
        <f t="shared" si="14"/>
        <v>0.34799214151772989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97</v>
      </c>
      <c r="D83" t="s">
        <v>27</v>
      </c>
      <c r="G83">
        <v>0.5</v>
      </c>
      <c r="H83">
        <v>0.5</v>
      </c>
      <c r="I83">
        <v>3430</v>
      </c>
      <c r="J83">
        <v>7564</v>
      </c>
      <c r="L83">
        <v>3638</v>
      </c>
      <c r="M83">
        <v>3.0459999999999998</v>
      </c>
      <c r="N83">
        <v>6.6870000000000003</v>
      </c>
      <c r="O83">
        <v>3.641</v>
      </c>
      <c r="Q83">
        <v>0.26500000000000001</v>
      </c>
      <c r="R83">
        <v>1</v>
      </c>
      <c r="S83">
        <v>0</v>
      </c>
      <c r="T83">
        <v>0</v>
      </c>
      <c r="V83">
        <v>0</v>
      </c>
      <c r="Y83" s="1">
        <v>44874</v>
      </c>
      <c r="Z83" s="6">
        <v>0.12636574074074072</v>
      </c>
      <c r="AB83">
        <v>1</v>
      </c>
      <c r="AD83" s="3">
        <f t="shared" si="12"/>
        <v>3.4769241214224351</v>
      </c>
      <c r="AE83" s="3">
        <f t="shared" si="13"/>
        <v>7.4945213042672885</v>
      </c>
      <c r="AF83" s="3">
        <f t="shared" si="10"/>
        <v>4.0175971828448533</v>
      </c>
      <c r="AG83" s="3">
        <f t="shared" si="14"/>
        <v>0.38220297783876989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97</v>
      </c>
      <c r="D84" t="s">
        <v>27</v>
      </c>
      <c r="G84">
        <v>0.5</v>
      </c>
      <c r="H84">
        <v>0.5</v>
      </c>
      <c r="I84">
        <v>4627</v>
      </c>
      <c r="J84">
        <v>7497</v>
      </c>
      <c r="L84">
        <v>3621</v>
      </c>
      <c r="M84">
        <v>3.964</v>
      </c>
      <c r="N84">
        <v>6.63</v>
      </c>
      <c r="O84">
        <v>2.6659999999999999</v>
      </c>
      <c r="Q84">
        <v>0.26300000000000001</v>
      </c>
      <c r="R84">
        <v>1</v>
      </c>
      <c r="S84">
        <v>0</v>
      </c>
      <c r="T84">
        <v>0</v>
      </c>
      <c r="V84">
        <v>0</v>
      </c>
      <c r="Y84" s="1">
        <v>44874</v>
      </c>
      <c r="Z84" s="6">
        <v>0.13341435185185185</v>
      </c>
      <c r="AB84">
        <v>1</v>
      </c>
      <c r="AD84" s="3">
        <f t="shared" si="12"/>
        <v>4.644593950622272</v>
      </c>
      <c r="AE84" s="3">
        <f t="shared" si="13"/>
        <v>7.4296029073917325</v>
      </c>
      <c r="AF84" s="3">
        <f t="shared" si="10"/>
        <v>2.7850089567694605</v>
      </c>
      <c r="AG84" s="3">
        <f t="shared" si="14"/>
        <v>0.38047207242966968</v>
      </c>
      <c r="AH84" s="3"/>
      <c r="AK84">
        <f>ABS(100*(AD84-AD85)/(AVERAGE(AD84:AD85)))</f>
        <v>6.2988695070409648E-2</v>
      </c>
      <c r="AQ84">
        <f>ABS(100*(AE84-AE85)/(AVERAGE(AE84:AE85)))</f>
        <v>7.8218367867027877E-2</v>
      </c>
      <c r="AW84">
        <f>ABS(100*(AF84-AF85)/(AVERAGE(AF84:AF85)))</f>
        <v>0.10361192141091125</v>
      </c>
      <c r="BC84">
        <f>ABS(100*(AG84-AG85)/(AVERAGE(AG84:AG85)))</f>
        <v>0.58701304642636387</v>
      </c>
      <c r="BG84" s="3">
        <f>AVERAGE(AD84:AD85)</f>
        <v>4.6460571960222712</v>
      </c>
      <c r="BH84" s="3">
        <f>AVERAGE(AE84:AE85)</f>
        <v>7.432509701281683</v>
      </c>
      <c r="BI84" s="3">
        <f>AVERAGE(AF84:AF85)</f>
        <v>2.7864525052594113</v>
      </c>
      <c r="BJ84" s="3">
        <f>AVERAGE(AG84:AG85)</f>
        <v>0.38159207004732276</v>
      </c>
    </row>
    <row r="85" spans="1:62" x14ac:dyDescent="0.35">
      <c r="A85">
        <v>61</v>
      </c>
      <c r="B85">
        <v>18</v>
      </c>
      <c r="C85" t="s">
        <v>97</v>
      </c>
      <c r="D85" t="s">
        <v>27</v>
      </c>
      <c r="G85">
        <v>0.5</v>
      </c>
      <c r="H85">
        <v>0.5</v>
      </c>
      <c r="I85">
        <v>4630</v>
      </c>
      <c r="J85">
        <v>7503</v>
      </c>
      <c r="L85">
        <v>3643</v>
      </c>
      <c r="M85">
        <v>3.9670000000000001</v>
      </c>
      <c r="N85">
        <v>6.6349999999999998</v>
      </c>
      <c r="O85">
        <v>2.6680000000000001</v>
      </c>
      <c r="Q85">
        <v>0.26500000000000001</v>
      </c>
      <c r="R85">
        <v>1</v>
      </c>
      <c r="S85">
        <v>0</v>
      </c>
      <c r="T85">
        <v>0</v>
      </c>
      <c r="V85">
        <v>0</v>
      </c>
      <c r="Y85" s="1">
        <v>44874</v>
      </c>
      <c r="Z85" s="6">
        <v>0.14094907407407406</v>
      </c>
      <c r="AB85">
        <v>1</v>
      </c>
      <c r="AD85" s="3">
        <f t="shared" si="12"/>
        <v>4.6475204414222713</v>
      </c>
      <c r="AE85" s="3">
        <f t="shared" si="13"/>
        <v>7.4354164951716335</v>
      </c>
      <c r="AF85" s="3">
        <f t="shared" si="10"/>
        <v>2.7878960537493622</v>
      </c>
      <c r="AG85" s="3">
        <f t="shared" si="14"/>
        <v>0.3827120676649759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6553</v>
      </c>
      <c r="J86">
        <v>13057</v>
      </c>
      <c r="L86">
        <v>5996</v>
      </c>
      <c r="M86">
        <v>5.4429999999999996</v>
      </c>
      <c r="N86">
        <v>11.340999999999999</v>
      </c>
      <c r="O86">
        <v>5.8979999999999997</v>
      </c>
      <c r="Q86">
        <v>0.51100000000000001</v>
      </c>
      <c r="R86">
        <v>1</v>
      </c>
      <c r="S86">
        <v>0</v>
      </c>
      <c r="T86">
        <v>0</v>
      </c>
      <c r="V86">
        <v>0</v>
      </c>
      <c r="Y86" s="1">
        <v>44874</v>
      </c>
      <c r="Z86" s="6">
        <v>0.15429398148148146</v>
      </c>
      <c r="AB86">
        <v>1</v>
      </c>
      <c r="AD86" s="3">
        <f t="shared" si="12"/>
        <v>6.5234010442220098</v>
      </c>
      <c r="AE86" s="3">
        <f t="shared" si="13"/>
        <v>12.816860916766162</v>
      </c>
      <c r="AF86" s="3">
        <f t="shared" si="10"/>
        <v>6.293459872544152</v>
      </c>
      <c r="AG86" s="3">
        <f t="shared" si="14"/>
        <v>0.62228973987749758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7228</v>
      </c>
      <c r="J87">
        <v>13066</v>
      </c>
      <c r="L87">
        <v>6003</v>
      </c>
      <c r="M87">
        <v>5.96</v>
      </c>
      <c r="N87">
        <v>11.347</v>
      </c>
      <c r="O87">
        <v>5.3879999999999999</v>
      </c>
      <c r="Q87">
        <v>0.51200000000000001</v>
      </c>
      <c r="R87">
        <v>1</v>
      </c>
      <c r="S87">
        <v>0</v>
      </c>
      <c r="T87">
        <v>0</v>
      </c>
      <c r="V87">
        <v>0</v>
      </c>
      <c r="Y87" s="1">
        <v>44874</v>
      </c>
      <c r="Z87" s="6">
        <v>0.16164351851851852</v>
      </c>
      <c r="AB87">
        <v>1</v>
      </c>
      <c r="AD87" s="3">
        <f t="shared" si="12"/>
        <v>7.1818614742219173</v>
      </c>
      <c r="AE87" s="3">
        <f t="shared" si="13"/>
        <v>12.825581298436013</v>
      </c>
      <c r="AF87" s="3">
        <f t="shared" si="10"/>
        <v>5.643719824214096</v>
      </c>
      <c r="AG87" s="3">
        <f t="shared" si="14"/>
        <v>0.62300246563418582</v>
      </c>
      <c r="AH87" s="3"/>
      <c r="AK87">
        <f>ABS(100*(AD87-AD88)/(AVERAGE(AD87:AD88)))</f>
        <v>0.51481729476181837</v>
      </c>
      <c r="AM87">
        <f>100*((AVERAGE(AD87:AD88)*25.225)-(AVERAGE(AD69:AD70)*25))/(1000*0.075)</f>
        <v>132.01501888365732</v>
      </c>
      <c r="AQ87">
        <f>ABS(100*(AE87-AE88)/(AVERAGE(AE87:AE88)))</f>
        <v>0.51240191518266298</v>
      </c>
      <c r="AS87">
        <f>100*((AVERAGE(AE87:AE88)*25.225)-(AVERAGE(AE69:AE70)*25))/(2000*0.075)</f>
        <v>101.0100782543208</v>
      </c>
      <c r="AW87">
        <f>ABS(100*(AF87-AF88)/(AVERAGE(AF87:AF88)))</f>
        <v>0.50932816251387469</v>
      </c>
      <c r="AY87">
        <f>100*((AVERAGE(AF87:AF88)*25.225)-(AVERAGE(AF69:AF70)*25))/(1000*0.075)</f>
        <v>70.005137624984286</v>
      </c>
      <c r="BC87">
        <f>ABS(100*(AG87-AG88)/(AVERAGE(AG87:AG88)))</f>
        <v>1.2182667439353914</v>
      </c>
      <c r="BE87">
        <f>100*((AVERAGE(AG87:AG88)*25.225)-(AVERAGE(AG69:AG70)*25))/(100*0.075)</f>
        <v>63.09002868882132</v>
      </c>
      <c r="BG87" s="3">
        <f>AVERAGE(AD87:AD88)</f>
        <v>7.200395915955248</v>
      </c>
      <c r="BH87" s="3">
        <f>AVERAGE(AE87:AE88)</f>
        <v>12.858524962522115</v>
      </c>
      <c r="BI87" s="3">
        <f>AVERAGE(AF87:AF88)</f>
        <v>5.6581290465668674</v>
      </c>
      <c r="BJ87" s="3">
        <f>AVERAGE(AG87:AG88)</f>
        <v>0.62682063933073051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7266</v>
      </c>
      <c r="J88">
        <v>13134</v>
      </c>
      <c r="L88">
        <v>6078</v>
      </c>
      <c r="M88">
        <v>5.99</v>
      </c>
      <c r="N88">
        <v>11.404999999999999</v>
      </c>
      <c r="O88">
        <v>5.4160000000000004</v>
      </c>
      <c r="Q88">
        <v>0.52</v>
      </c>
      <c r="R88">
        <v>1</v>
      </c>
      <c r="S88">
        <v>0</v>
      </c>
      <c r="T88">
        <v>0</v>
      </c>
      <c r="V88">
        <v>0</v>
      </c>
      <c r="Y88" s="1">
        <v>44874</v>
      </c>
      <c r="Z88" s="6">
        <v>0.16959490740740743</v>
      </c>
      <c r="AB88">
        <v>1</v>
      </c>
      <c r="AD88" s="3">
        <f t="shared" ref="AD88:AD119" si="15">((I88*$F$21)+$F$22)*1000/G88</f>
        <v>7.2189303576885786</v>
      </c>
      <c r="AE88" s="3">
        <f t="shared" ref="AE88:AE119" si="16">((J88*$H$21)+$H$22)*1000/H88</f>
        <v>12.891468626608217</v>
      </c>
      <c r="AF88" s="3">
        <f t="shared" si="10"/>
        <v>5.6725382689196389</v>
      </c>
      <c r="AG88" s="3">
        <f t="shared" ref="AG88:AG119" si="17">((L88*$J$21)+$J$22)*1000/H88</f>
        <v>0.63063881302727531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4687</v>
      </c>
      <c r="J89">
        <v>7849</v>
      </c>
      <c r="L89">
        <v>3710</v>
      </c>
      <c r="M89">
        <v>4.0110000000000001</v>
      </c>
      <c r="N89">
        <v>6.9279999999999999</v>
      </c>
      <c r="O89">
        <v>2.9169999999999998</v>
      </c>
      <c r="Q89">
        <v>0.27200000000000002</v>
      </c>
      <c r="R89">
        <v>1</v>
      </c>
      <c r="S89">
        <v>0</v>
      </c>
      <c r="T89">
        <v>0</v>
      </c>
      <c r="V89">
        <v>0</v>
      </c>
      <c r="Y89" s="1">
        <v>44874</v>
      </c>
      <c r="Z89" s="6">
        <v>0.18258101851851852</v>
      </c>
      <c r="AB89">
        <v>1</v>
      </c>
      <c r="AD89" s="3">
        <f t="shared" si="15"/>
        <v>4.7031237666222641</v>
      </c>
      <c r="AE89" s="3">
        <f t="shared" si="16"/>
        <v>7.7706667238125604</v>
      </c>
      <c r="AF89" s="3">
        <f t="shared" si="10"/>
        <v>3.0675429571902963</v>
      </c>
      <c r="AG89" s="3">
        <f t="shared" si="17"/>
        <v>0.38953387133613571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4689</v>
      </c>
      <c r="J90">
        <v>7829</v>
      </c>
      <c r="L90">
        <v>3708</v>
      </c>
      <c r="M90">
        <v>4.0119999999999996</v>
      </c>
      <c r="N90">
        <v>6.9109999999999996</v>
      </c>
      <c r="O90">
        <v>2.899</v>
      </c>
      <c r="Q90">
        <v>0.27200000000000002</v>
      </c>
      <c r="R90">
        <v>1</v>
      </c>
      <c r="S90">
        <v>0</v>
      </c>
      <c r="T90">
        <v>0</v>
      </c>
      <c r="V90">
        <v>0</v>
      </c>
      <c r="Y90" s="1">
        <v>44874</v>
      </c>
      <c r="Z90" s="6">
        <v>0.18968750000000001</v>
      </c>
      <c r="AB90">
        <v>1</v>
      </c>
      <c r="AD90" s="3">
        <f t="shared" si="15"/>
        <v>4.7050747604889303</v>
      </c>
      <c r="AE90" s="3">
        <f t="shared" si="16"/>
        <v>7.7512880978795584</v>
      </c>
      <c r="AF90" s="3">
        <f t="shared" si="10"/>
        <v>3.0462133373906282</v>
      </c>
      <c r="AG90" s="3">
        <f t="shared" si="17"/>
        <v>0.38933023540565326</v>
      </c>
      <c r="AH90" s="3"/>
      <c r="AK90">
        <f>ABS(100*(AD90-AD91)/(AVERAGE(AD90:AD91)))</f>
        <v>2.5382480163648751</v>
      </c>
      <c r="AL90">
        <f>ABS(100*((AVERAGE(AD90:AD91)-AVERAGE(AD84:AD85))/(AVERAGE(AD84:AD85,AD90:AD91))))</f>
        <v>2.5393814492711497</v>
      </c>
      <c r="AQ90">
        <f>ABS(100*(AE90-AE91)/(AVERAGE(AE90:AE91)))</f>
        <v>0.18732830140418344</v>
      </c>
      <c r="AR90">
        <f>ABS(100*((AVERAGE(AE90:AE91)-AVERAGE(AE84:AE85))/(AVERAGE(AE84:AE85,AE90:AE91))))</f>
        <v>4.2925941790282227</v>
      </c>
      <c r="AW90">
        <f>ABS(100*(AF90-AF91)/(AVERAGE(AF90:AF91)))</f>
        <v>3.5558859882205374</v>
      </c>
      <c r="AX90">
        <f>ABS(100*((AVERAGE(AF90:AF91)-AVERAGE(AF84:AF85))/(AVERAGE(AF84:AF85,AF90:AF91))))</f>
        <v>7.147632902348561</v>
      </c>
      <c r="BC90">
        <f>ABS(100*(AG90-AG91)/(AVERAGE(AG90:AG91)))</f>
        <v>0.85931072371575379</v>
      </c>
      <c r="BD90">
        <f>ABS(100*((AVERAGE(AG90:AG91)-AVERAGE(AG84:AG85))/(AVERAGE(AG84:AG85,AG90:AG91))))</f>
        <v>2.4380361699413102</v>
      </c>
      <c r="BG90" s="3">
        <f>AVERAGE(AD90:AD91)</f>
        <v>4.7655555703555885</v>
      </c>
      <c r="BH90" s="3">
        <f>AVERAGE(AE90:AE91)</f>
        <v>7.7585550826044338</v>
      </c>
      <c r="BI90" s="3">
        <f>AVERAGE(AF90:AF91)</f>
        <v>2.9929995122488453</v>
      </c>
      <c r="BJ90" s="3">
        <f>AVERAGE(AG90:AG91)</f>
        <v>0.3910102318321329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4813</v>
      </c>
      <c r="J91">
        <v>7844</v>
      </c>
      <c r="L91">
        <v>3741</v>
      </c>
      <c r="M91">
        <v>4.1070000000000002</v>
      </c>
      <c r="N91">
        <v>6.923</v>
      </c>
      <c r="O91">
        <v>2.8159999999999998</v>
      </c>
      <c r="Q91">
        <v>0.27500000000000002</v>
      </c>
      <c r="R91">
        <v>1</v>
      </c>
      <c r="S91">
        <v>0</v>
      </c>
      <c r="T91">
        <v>0</v>
      </c>
      <c r="V91">
        <v>0</v>
      </c>
      <c r="Y91" s="1">
        <v>44874</v>
      </c>
      <c r="Z91" s="6">
        <v>0.1973611111111111</v>
      </c>
      <c r="AB91">
        <v>1</v>
      </c>
      <c r="AD91" s="3">
        <f t="shared" si="15"/>
        <v>4.8260363802222468</v>
      </c>
      <c r="AE91" s="3">
        <f t="shared" si="16"/>
        <v>7.7658220673293092</v>
      </c>
      <c r="AF91" s="3">
        <f t="shared" si="10"/>
        <v>2.9397856871070625</v>
      </c>
      <c r="AG91" s="3">
        <f t="shared" si="17"/>
        <v>0.39269022825861261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1464</v>
      </c>
      <c r="J92">
        <v>572</v>
      </c>
      <c r="L92">
        <v>328</v>
      </c>
      <c r="M92">
        <v>1.538</v>
      </c>
      <c r="N92">
        <v>0.76300000000000001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44874</v>
      </c>
      <c r="Z92" s="6">
        <v>0.20931712962962964</v>
      </c>
      <c r="AB92">
        <v>1</v>
      </c>
      <c r="AD92" s="3">
        <f t="shared" si="15"/>
        <v>1.55909715048937</v>
      </c>
      <c r="AE92" s="3">
        <f t="shared" si="16"/>
        <v>0.71975367808994795</v>
      </c>
      <c r="AF92" s="3">
        <f t="shared" si="10"/>
        <v>-0.83934347239942209</v>
      </c>
      <c r="AG92" s="3">
        <f t="shared" si="17"/>
        <v>4.5185512890428776E-2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273</v>
      </c>
      <c r="J93">
        <v>538</v>
      </c>
      <c r="L93">
        <v>293</v>
      </c>
      <c r="M93">
        <v>0.624</v>
      </c>
      <c r="N93">
        <v>0.73399999999999999</v>
      </c>
      <c r="O93">
        <v>0.11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44874</v>
      </c>
      <c r="Z93" s="6">
        <v>0.21542824074074074</v>
      </c>
      <c r="AB93">
        <v>1</v>
      </c>
      <c r="AD93" s="3">
        <f t="shared" si="15"/>
        <v>0.39728030288953253</v>
      </c>
      <c r="AE93" s="3">
        <f t="shared" si="16"/>
        <v>0.68681001400384534</v>
      </c>
      <c r="AF93" s="3">
        <f t="shared" si="10"/>
        <v>0.2895297111143128</v>
      </c>
      <c r="AG93" s="3">
        <f t="shared" si="17"/>
        <v>4.1621884106987105E-2</v>
      </c>
      <c r="AH93" s="3"/>
      <c r="AK93">
        <f>ABS(100*(AD93-AD94)/(AVERAGE(AD93:AD94)))</f>
        <v>9.5174545761441358</v>
      </c>
      <c r="AQ93">
        <f>ABS(100*(AE93-AE94)/(AVERAGE(AE93:AE94)))</f>
        <v>0.56272045523375624</v>
      </c>
      <c r="AW93">
        <f>ABS(100*(AF93-AF94)/(AVERAGE(AF93:AF94)))</f>
        <v>12.913495752766153</v>
      </c>
      <c r="BC93">
        <f>ABS(100*(AG93-AG94)/(AVERAGE(AG93:AG94)))</f>
        <v>9.7489083656741116</v>
      </c>
      <c r="BG93" s="3">
        <f>AVERAGE(AD93:AD94)</f>
        <v>0.3792336096228684</v>
      </c>
      <c r="BH93" s="3">
        <f>AVERAGE(AE93:AE94)</f>
        <v>0.68874787659714554</v>
      </c>
      <c r="BI93" s="3">
        <f>AVERAGE(AF93:AF94)</f>
        <v>0.30951426697427709</v>
      </c>
      <c r="BJ93" s="3">
        <f>AVERAGE(AG93:AG94)</f>
        <v>3.9687342767404474E-2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236</v>
      </c>
      <c r="J94">
        <v>542</v>
      </c>
      <c r="L94">
        <v>255</v>
      </c>
      <c r="M94">
        <v>0.59599999999999997</v>
      </c>
      <c r="N94">
        <v>0.73799999999999999</v>
      </c>
      <c r="O94">
        <v>0.14199999999999999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44874</v>
      </c>
      <c r="Z94" s="6">
        <v>0.22200231481481481</v>
      </c>
      <c r="AB94">
        <v>1</v>
      </c>
      <c r="AD94" s="3">
        <f t="shared" si="15"/>
        <v>0.36118691635620426</v>
      </c>
      <c r="AE94" s="3">
        <f t="shared" si="16"/>
        <v>0.69068573919044562</v>
      </c>
      <c r="AF94" s="3">
        <f t="shared" si="10"/>
        <v>0.32949882283424137</v>
      </c>
      <c r="AG94" s="3">
        <f t="shared" si="17"/>
        <v>3.775280142782185E-2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2958</v>
      </c>
      <c r="J95">
        <v>12097</v>
      </c>
      <c r="L95">
        <v>4697</v>
      </c>
      <c r="M95">
        <v>4.4740000000000002</v>
      </c>
      <c r="N95">
        <v>17.545000000000002</v>
      </c>
      <c r="O95">
        <v>13.071</v>
      </c>
      <c r="Q95">
        <v>0.625</v>
      </c>
      <c r="R95">
        <v>1</v>
      </c>
      <c r="S95">
        <v>0</v>
      </c>
      <c r="T95">
        <v>0</v>
      </c>
      <c r="V95">
        <v>0</v>
      </c>
      <c r="Y95" s="1">
        <v>44874</v>
      </c>
      <c r="Z95" s="6">
        <v>0.23483796296296297</v>
      </c>
      <c r="AB95">
        <v>1</v>
      </c>
      <c r="AD95" s="3">
        <f t="shared" si="15"/>
        <v>5.0274826148152778</v>
      </c>
      <c r="AE95" s="3">
        <f t="shared" si="16"/>
        <v>19.811144786636813</v>
      </c>
      <c r="AF95" s="3">
        <f t="shared" si="10"/>
        <v>14.783662171821536</v>
      </c>
      <c r="AG95" s="3">
        <f t="shared" si="17"/>
        <v>0.81671367171531817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4968</v>
      </c>
      <c r="J96">
        <v>12084</v>
      </c>
      <c r="L96">
        <v>4682</v>
      </c>
      <c r="M96">
        <v>7.0439999999999996</v>
      </c>
      <c r="N96">
        <v>17.526</v>
      </c>
      <c r="O96">
        <v>10.481999999999999</v>
      </c>
      <c r="Q96">
        <v>0.623</v>
      </c>
      <c r="R96">
        <v>1</v>
      </c>
      <c r="S96">
        <v>0</v>
      </c>
      <c r="T96">
        <v>0</v>
      </c>
      <c r="V96">
        <v>0</v>
      </c>
      <c r="Y96" s="1">
        <v>44874</v>
      </c>
      <c r="Z96" s="6">
        <v>0.2419212962962963</v>
      </c>
      <c r="AB96">
        <v>1</v>
      </c>
      <c r="AD96" s="3">
        <f t="shared" si="15"/>
        <v>8.2953973414814879</v>
      </c>
      <c r="AE96" s="3">
        <f t="shared" si="16"/>
        <v>19.790151275209396</v>
      </c>
      <c r="AF96" s="3">
        <f t="shared" si="10"/>
        <v>11.494753933727909</v>
      </c>
      <c r="AG96" s="3">
        <f t="shared" si="17"/>
        <v>0.81416822258428834</v>
      </c>
      <c r="AH96" s="3"/>
      <c r="AI96">
        <f>100*(AVERAGE(I96:I97))/(AVERAGE(I$51:I$52))</f>
        <v>91.725703905540414</v>
      </c>
      <c r="AK96">
        <f>ABS(100*(AD96-AD97)/(AVERAGE(AD96:AD97)))</f>
        <v>3.1444360587133442</v>
      </c>
      <c r="AO96">
        <f>100*(AVERAGE(J96:J97))/(AVERAGE(J$51:J$52))</f>
        <v>95.003333725536336</v>
      </c>
      <c r="AQ96">
        <f>ABS(100*(AE96-AE97)/(AVERAGE(AE96:AE97)))</f>
        <v>0.44779767934524889</v>
      </c>
      <c r="AU96">
        <f>100*(((AVERAGE(J96:J97))-(AVERAGE(I96:I97)))/((AVERAGE(J$51:J$52))-(AVERAGE($I$51:I52))))</f>
        <v>97.494305239179951</v>
      </c>
      <c r="AW96">
        <f>ABS(100*(AF96-AF97)/(AVERAGE(AF96:AF97)))</f>
        <v>1.5446355420796938</v>
      </c>
      <c r="BA96">
        <f>100*(AVERAGE(L96:L97))/(AVERAGE(L$51:L$52))</f>
        <v>98.43913681122983</v>
      </c>
      <c r="BC96">
        <f>ABS(100*(AG96-AG97)/(AVERAGE(AG96:AG97)))</f>
        <v>0.68545972466057215</v>
      </c>
      <c r="BG96" s="3">
        <f>AVERAGE(AD96:AD97)</f>
        <v>8.4279023415925796</v>
      </c>
      <c r="BH96" s="3">
        <f>AVERAGE(AE96:AE97)</f>
        <v>19.834560626305858</v>
      </c>
      <c r="BI96" s="3">
        <f>AVERAGE(AF96:AF97)</f>
        <v>11.406658284713279</v>
      </c>
      <c r="BJ96" s="3">
        <f>AVERAGE(AG96:AG97)</f>
        <v>0.81696821662842112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5131</v>
      </c>
      <c r="J97">
        <v>12139</v>
      </c>
      <c r="L97">
        <v>4715</v>
      </c>
      <c r="M97">
        <v>7.2530000000000001</v>
      </c>
      <c r="N97">
        <v>17.605</v>
      </c>
      <c r="O97">
        <v>10.352</v>
      </c>
      <c r="Q97">
        <v>0.629</v>
      </c>
      <c r="R97">
        <v>1</v>
      </c>
      <c r="S97">
        <v>0</v>
      </c>
      <c r="T97">
        <v>0</v>
      </c>
      <c r="V97">
        <v>0</v>
      </c>
      <c r="Y97" s="1">
        <v>44874</v>
      </c>
      <c r="Z97" s="6">
        <v>0.24944444444444444</v>
      </c>
      <c r="AB97">
        <v>1</v>
      </c>
      <c r="AD97" s="3">
        <f t="shared" si="15"/>
        <v>8.5604073417036712</v>
      </c>
      <c r="AE97" s="3">
        <f t="shared" si="16"/>
        <v>19.878969977402321</v>
      </c>
      <c r="AF97" s="3">
        <f t="shared" si="10"/>
        <v>11.318562635698649</v>
      </c>
      <c r="AG97" s="3">
        <f t="shared" si="17"/>
        <v>0.8197682106725539</v>
      </c>
      <c r="AH97" s="3"/>
    </row>
    <row r="98" spans="1:62" x14ac:dyDescent="0.35">
      <c r="A98">
        <v>74</v>
      </c>
      <c r="B98">
        <v>21</v>
      </c>
      <c r="C98" t="s">
        <v>98</v>
      </c>
      <c r="D98" t="s">
        <v>27</v>
      </c>
      <c r="G98">
        <v>0.5</v>
      </c>
      <c r="H98">
        <v>0.5</v>
      </c>
      <c r="I98">
        <v>7241</v>
      </c>
      <c r="J98">
        <v>9761</v>
      </c>
      <c r="L98">
        <v>15134</v>
      </c>
      <c r="M98">
        <v>5.97</v>
      </c>
      <c r="N98">
        <v>8.548</v>
      </c>
      <c r="O98">
        <v>2.5779999999999998</v>
      </c>
      <c r="Q98">
        <v>1.4670000000000001</v>
      </c>
      <c r="R98">
        <v>1</v>
      </c>
      <c r="S98">
        <v>0</v>
      </c>
      <c r="T98">
        <v>0</v>
      </c>
      <c r="V98">
        <v>0</v>
      </c>
      <c r="Y98" s="1">
        <v>44874</v>
      </c>
      <c r="Z98" s="6">
        <v>0.26252314814814814</v>
      </c>
      <c r="AB98">
        <v>1</v>
      </c>
      <c r="AD98" s="3">
        <f t="shared" si="15"/>
        <v>7.1945429343552485</v>
      </c>
      <c r="AE98" s="3">
        <f t="shared" si="16"/>
        <v>9.6232633630075082</v>
      </c>
      <c r="AF98" s="3">
        <f t="shared" si="10"/>
        <v>2.4287204286522597</v>
      </c>
      <c r="AG98" s="3">
        <f t="shared" si="17"/>
        <v>1.5527023062514982</v>
      </c>
      <c r="AH98" s="3"/>
    </row>
    <row r="99" spans="1:62" x14ac:dyDescent="0.35">
      <c r="A99">
        <v>75</v>
      </c>
      <c r="B99">
        <v>21</v>
      </c>
      <c r="C99" t="s">
        <v>98</v>
      </c>
      <c r="D99" t="s">
        <v>27</v>
      </c>
      <c r="G99">
        <v>0.5</v>
      </c>
      <c r="H99">
        <v>0.5</v>
      </c>
      <c r="I99">
        <v>7734</v>
      </c>
      <c r="J99">
        <v>9990</v>
      </c>
      <c r="L99">
        <v>15159</v>
      </c>
      <c r="M99">
        <v>6.3490000000000002</v>
      </c>
      <c r="N99">
        <v>8.7420000000000009</v>
      </c>
      <c r="O99">
        <v>2.3929999999999998</v>
      </c>
      <c r="Q99">
        <v>1.4690000000000001</v>
      </c>
      <c r="R99">
        <v>1</v>
      </c>
      <c r="S99">
        <v>0</v>
      </c>
      <c r="T99">
        <v>0</v>
      </c>
      <c r="V99">
        <v>0</v>
      </c>
      <c r="Y99" s="1">
        <v>44874</v>
      </c>
      <c r="Z99" s="6">
        <v>0.26984953703703701</v>
      </c>
      <c r="AB99">
        <v>1</v>
      </c>
      <c r="AD99" s="3">
        <f t="shared" si="15"/>
        <v>7.6754629224885145</v>
      </c>
      <c r="AE99" s="3">
        <f t="shared" si="16"/>
        <v>9.8451486299403754</v>
      </c>
      <c r="AF99" s="3">
        <f t="shared" si="10"/>
        <v>2.169685707451861</v>
      </c>
      <c r="AG99" s="3">
        <f t="shared" si="17"/>
        <v>1.5552477553825279</v>
      </c>
      <c r="AH99" s="3"/>
      <c r="AK99">
        <f>ABS(100*(AD99-AD100)/(AVERAGE(AD99:AD100)))</f>
        <v>0.20355562292443291</v>
      </c>
      <c r="AQ99">
        <f>ABS(100*(AE99-AE100)/(AVERAGE(AE99:AE100)))</f>
        <v>1.9685363866006216E-2</v>
      </c>
      <c r="AW99">
        <f>ABS(100*(AF99-AF100)/(AVERAGE(AF99:AF100)))</f>
        <v>0.62807066414796553</v>
      </c>
      <c r="BC99">
        <f>ABS(100*(AG99-AG100)/(AVERAGE(AG99:AG100)))</f>
        <v>3.1889630221635739</v>
      </c>
      <c r="BG99" s="3">
        <f>AVERAGE(AD99:AD100)</f>
        <v>7.6676589470218488</v>
      </c>
      <c r="BH99" s="3">
        <f>AVERAGE(AE99:AE100)</f>
        <v>9.8441796986437247</v>
      </c>
      <c r="BI99" s="3">
        <f>AVERAGE(AF99:AF100)</f>
        <v>2.1765207516218759</v>
      </c>
      <c r="BJ99" s="3">
        <f>AVERAGE(AG99:AG100)</f>
        <v>1.5804477017797227</v>
      </c>
    </row>
    <row r="100" spans="1:62" x14ac:dyDescent="0.35">
      <c r="A100">
        <v>76</v>
      </c>
      <c r="B100">
        <v>21</v>
      </c>
      <c r="C100" t="s">
        <v>98</v>
      </c>
      <c r="D100" t="s">
        <v>27</v>
      </c>
      <c r="G100">
        <v>0.5</v>
      </c>
      <c r="H100">
        <v>0.5</v>
      </c>
      <c r="I100">
        <v>7718</v>
      </c>
      <c r="J100">
        <v>9988</v>
      </c>
      <c r="L100">
        <v>15654</v>
      </c>
      <c r="M100">
        <v>6.3360000000000003</v>
      </c>
      <c r="N100">
        <v>8.74</v>
      </c>
      <c r="O100">
        <v>2.4039999999999999</v>
      </c>
      <c r="Q100">
        <v>1.5209999999999999</v>
      </c>
      <c r="R100">
        <v>1</v>
      </c>
      <c r="S100">
        <v>0</v>
      </c>
      <c r="T100">
        <v>0</v>
      </c>
      <c r="V100">
        <v>0</v>
      </c>
      <c r="Y100" s="1">
        <v>44874</v>
      </c>
      <c r="Z100" s="6">
        <v>0.27763888888888888</v>
      </c>
      <c r="AB100">
        <v>1</v>
      </c>
      <c r="AD100" s="3">
        <f t="shared" si="15"/>
        <v>7.6598549715551831</v>
      </c>
      <c r="AE100" s="3">
        <f t="shared" si="16"/>
        <v>9.8432107673470739</v>
      </c>
      <c r="AF100" s="3">
        <f t="shared" si="10"/>
        <v>2.1833557957918908</v>
      </c>
      <c r="AG100" s="3">
        <f t="shared" si="17"/>
        <v>1.6056476481769173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99</v>
      </c>
      <c r="D101" t="s">
        <v>27</v>
      </c>
      <c r="G101">
        <v>0.5</v>
      </c>
      <c r="H101">
        <v>0.5</v>
      </c>
      <c r="I101">
        <v>4449</v>
      </c>
      <c r="J101">
        <v>8833</v>
      </c>
      <c r="L101">
        <v>1318</v>
      </c>
      <c r="M101">
        <v>3.8279999999999998</v>
      </c>
      <c r="N101">
        <v>7.7610000000000001</v>
      </c>
      <c r="O101">
        <v>3.9340000000000002</v>
      </c>
      <c r="Q101">
        <v>2.1999999999999999E-2</v>
      </c>
      <c r="R101">
        <v>1</v>
      </c>
      <c r="S101">
        <v>0</v>
      </c>
      <c r="T101">
        <v>0</v>
      </c>
      <c r="V101">
        <v>0</v>
      </c>
      <c r="Y101" s="1">
        <v>44874</v>
      </c>
      <c r="Z101" s="6">
        <v>0.29078703703703707</v>
      </c>
      <c r="AB101">
        <v>1</v>
      </c>
      <c r="AD101" s="3">
        <f t="shared" si="15"/>
        <v>4.4709554964889628</v>
      </c>
      <c r="AE101" s="3">
        <f t="shared" si="16"/>
        <v>8.7240951197162371</v>
      </c>
      <c r="AF101" s="3">
        <f t="shared" ref="AF101:AF139" si="18">AE101-AD101</f>
        <v>4.2531396232272742</v>
      </c>
      <c r="AG101" s="3">
        <f t="shared" si="17"/>
        <v>0.14598529847920755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99</v>
      </c>
      <c r="D102" t="s">
        <v>27</v>
      </c>
      <c r="G102">
        <v>0.5</v>
      </c>
      <c r="H102">
        <v>0.5</v>
      </c>
      <c r="I102">
        <v>5594</v>
      </c>
      <c r="J102">
        <v>8794</v>
      </c>
      <c r="L102">
        <v>1391</v>
      </c>
      <c r="M102">
        <v>4.7060000000000004</v>
      </c>
      <c r="N102">
        <v>7.7279999999999998</v>
      </c>
      <c r="O102">
        <v>3.0219999999999998</v>
      </c>
      <c r="Q102">
        <v>2.9000000000000001E-2</v>
      </c>
      <c r="R102">
        <v>1</v>
      </c>
      <c r="S102">
        <v>0</v>
      </c>
      <c r="T102">
        <v>0</v>
      </c>
      <c r="V102">
        <v>0</v>
      </c>
      <c r="Y102" s="1">
        <v>44874</v>
      </c>
      <c r="Z102" s="6">
        <v>0.29802083333333335</v>
      </c>
      <c r="AB102">
        <v>1</v>
      </c>
      <c r="AD102" s="3">
        <f t="shared" si="15"/>
        <v>5.5878994851554733</v>
      </c>
      <c r="AE102" s="3">
        <f t="shared" si="16"/>
        <v>8.6863067991468839</v>
      </c>
      <c r="AF102" s="3">
        <f t="shared" si="18"/>
        <v>3.0984073139914106</v>
      </c>
      <c r="AG102" s="3">
        <f t="shared" si="17"/>
        <v>0.15341800994181445</v>
      </c>
      <c r="AH102" s="3"/>
      <c r="AK102">
        <f>ABS(100*(AD102-AD103)/(AVERAGE(AD102:AD103)))</f>
        <v>0.2266878011213109</v>
      </c>
      <c r="AQ102">
        <f>ABS(100*(AE102-AE103)/(AVERAGE(AE102:AE103)))</f>
        <v>0.51443593793833853</v>
      </c>
      <c r="AW102">
        <f>ABS(100*(AF102-AF103)/(AVERAGE(AF102:AF103)))</f>
        <v>1.8650287013532516</v>
      </c>
      <c r="BC102">
        <f>ABS(100*(AG102-AG103)/(AVERAGE(AG102:AG103)))</f>
        <v>0.53234415580630079</v>
      </c>
      <c r="BG102" s="3">
        <f>AVERAGE(AD102:AD103)</f>
        <v>5.5942402152221389</v>
      </c>
      <c r="BH102" s="3">
        <f>AVERAGE(AE102:AE103)</f>
        <v>8.6640213793239322</v>
      </c>
      <c r="BI102" s="3">
        <f>AVERAGE(AF102:AF103)</f>
        <v>3.0697811641017934</v>
      </c>
      <c r="BJ102" s="3">
        <f>AVERAGE(AG102:AG103)</f>
        <v>0.1530107380808497</v>
      </c>
    </row>
    <row r="103" spans="1:62" x14ac:dyDescent="0.35">
      <c r="A103">
        <v>79</v>
      </c>
      <c r="B103">
        <v>22</v>
      </c>
      <c r="C103" t="s">
        <v>99</v>
      </c>
      <c r="D103" t="s">
        <v>27</v>
      </c>
      <c r="G103">
        <v>0.5</v>
      </c>
      <c r="H103">
        <v>0.5</v>
      </c>
      <c r="I103">
        <v>5607</v>
      </c>
      <c r="J103">
        <v>8748</v>
      </c>
      <c r="L103">
        <v>1383</v>
      </c>
      <c r="M103">
        <v>4.7169999999999996</v>
      </c>
      <c r="N103">
        <v>7.69</v>
      </c>
      <c r="O103">
        <v>2.9729999999999999</v>
      </c>
      <c r="Q103">
        <v>2.9000000000000001E-2</v>
      </c>
      <c r="R103">
        <v>1</v>
      </c>
      <c r="S103">
        <v>0</v>
      </c>
      <c r="T103">
        <v>0</v>
      </c>
      <c r="V103">
        <v>0</v>
      </c>
      <c r="Y103" s="1">
        <v>44874</v>
      </c>
      <c r="Z103" s="6">
        <v>0.30572916666666666</v>
      </c>
      <c r="AB103">
        <v>1</v>
      </c>
      <c r="AD103" s="3">
        <f t="shared" si="15"/>
        <v>5.6005809452888045</v>
      </c>
      <c r="AE103" s="3">
        <f t="shared" si="16"/>
        <v>8.6417359595009806</v>
      </c>
      <c r="AF103" s="3">
        <f t="shared" si="18"/>
        <v>3.0411550142121762</v>
      </c>
      <c r="AG103" s="3">
        <f t="shared" si="17"/>
        <v>0.15260346621988496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100</v>
      </c>
      <c r="D104" t="s">
        <v>27</v>
      </c>
      <c r="G104">
        <v>0.5</v>
      </c>
      <c r="H104">
        <v>0.5</v>
      </c>
      <c r="I104">
        <v>3491</v>
      </c>
      <c r="J104">
        <v>9263</v>
      </c>
      <c r="L104">
        <v>14465</v>
      </c>
      <c r="M104">
        <v>3.093</v>
      </c>
      <c r="N104">
        <v>8.1259999999999994</v>
      </c>
      <c r="O104">
        <v>5.0330000000000004</v>
      </c>
      <c r="Q104">
        <v>1.397</v>
      </c>
      <c r="R104">
        <v>1</v>
      </c>
      <c r="S104">
        <v>0</v>
      </c>
      <c r="T104">
        <v>0</v>
      </c>
      <c r="V104">
        <v>0</v>
      </c>
      <c r="Y104" s="1">
        <v>44874</v>
      </c>
      <c r="Z104" s="6">
        <v>0.31861111111111112</v>
      </c>
      <c r="AB104">
        <v>1</v>
      </c>
      <c r="AD104" s="3">
        <f t="shared" si="15"/>
        <v>3.5364294343557603</v>
      </c>
      <c r="AE104" s="3">
        <f t="shared" si="16"/>
        <v>9.1407355772757697</v>
      </c>
      <c r="AF104" s="3">
        <f t="shared" si="18"/>
        <v>5.6043061429200094</v>
      </c>
      <c r="AG104" s="3">
        <f t="shared" si="17"/>
        <v>1.4845860875051415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100</v>
      </c>
      <c r="D105" t="s">
        <v>27</v>
      </c>
      <c r="G105">
        <v>0.5</v>
      </c>
      <c r="H105">
        <v>0.5</v>
      </c>
      <c r="I105">
        <v>6871</v>
      </c>
      <c r="J105">
        <v>9452</v>
      </c>
      <c r="L105">
        <v>14942</v>
      </c>
      <c r="M105">
        <v>5.6859999999999999</v>
      </c>
      <c r="N105">
        <v>8.2859999999999996</v>
      </c>
      <c r="O105">
        <v>2.6</v>
      </c>
      <c r="Q105">
        <v>1.4470000000000001</v>
      </c>
      <c r="R105">
        <v>1</v>
      </c>
      <c r="S105">
        <v>0</v>
      </c>
      <c r="T105">
        <v>0</v>
      </c>
      <c r="V105">
        <v>0</v>
      </c>
      <c r="Y105" s="1">
        <v>44874</v>
      </c>
      <c r="Z105" s="6">
        <v>0.32591435185185186</v>
      </c>
      <c r="AB105">
        <v>1</v>
      </c>
      <c r="AD105" s="3">
        <f t="shared" si="15"/>
        <v>6.833609069021966</v>
      </c>
      <c r="AE105" s="3">
        <f t="shared" si="16"/>
        <v>9.323863592342633</v>
      </c>
      <c r="AF105" s="3">
        <f t="shared" si="18"/>
        <v>2.490254523320667</v>
      </c>
      <c r="AG105" s="3">
        <f t="shared" si="17"/>
        <v>1.5331532569251896</v>
      </c>
      <c r="AH105" s="3"/>
      <c r="AK105">
        <f>ABS(100*(AD105-AD106)/(AVERAGE(AD105:AD106)))</f>
        <v>6.6517077695922726</v>
      </c>
      <c r="AQ105">
        <f>ABS(100*(AE105-AE106)/(AVERAGE(AE105:AE106)))</f>
        <v>0.71962460465858069</v>
      </c>
      <c r="AW105">
        <f>ABS(100*(AF105-AF106)/(AVERAGE(AF105:AF106)))</f>
        <v>24.172396586629006</v>
      </c>
      <c r="BC105">
        <f>ABS(100*(AG105-AG106)/(AVERAGE(AG105:AG106)))</f>
        <v>1.907544949409282</v>
      </c>
      <c r="BG105" s="3">
        <f>AVERAGE(AD105:AD106)</f>
        <v>7.0687038299552665</v>
      </c>
      <c r="BH105" s="3">
        <f>AVERAGE(AE105:AE106)</f>
        <v>9.2904354626082046</v>
      </c>
      <c r="BI105" s="3">
        <f>AVERAGE(AF105:AF106)</f>
        <v>2.221731632652939</v>
      </c>
      <c r="BJ105" s="3">
        <f>AVERAGE(AG105:AG106)</f>
        <v>1.5479168618851622</v>
      </c>
    </row>
    <row r="106" spans="1:62" x14ac:dyDescent="0.35">
      <c r="A106">
        <v>82</v>
      </c>
      <c r="B106">
        <v>23</v>
      </c>
      <c r="C106" t="s">
        <v>100</v>
      </c>
      <c r="D106" t="s">
        <v>27</v>
      </c>
      <c r="G106">
        <v>0.5</v>
      </c>
      <c r="H106">
        <v>0.5</v>
      </c>
      <c r="I106">
        <v>7353</v>
      </c>
      <c r="J106">
        <v>9383</v>
      </c>
      <c r="L106">
        <v>15232</v>
      </c>
      <c r="M106">
        <v>6.056</v>
      </c>
      <c r="N106">
        <v>8.2279999999999998</v>
      </c>
      <c r="O106">
        <v>2.1709999999999998</v>
      </c>
      <c r="Q106">
        <v>1.4770000000000001</v>
      </c>
      <c r="R106">
        <v>1</v>
      </c>
      <c r="S106">
        <v>0</v>
      </c>
      <c r="T106">
        <v>0</v>
      </c>
      <c r="V106">
        <v>0</v>
      </c>
      <c r="Y106" s="1">
        <v>44874</v>
      </c>
      <c r="Z106" s="6">
        <v>0.33363425925925921</v>
      </c>
      <c r="AB106">
        <v>1</v>
      </c>
      <c r="AD106" s="3">
        <f t="shared" si="15"/>
        <v>7.303798590888567</v>
      </c>
      <c r="AE106" s="3">
        <f t="shared" si="16"/>
        <v>9.2570073328737781</v>
      </c>
      <c r="AF106" s="3">
        <f t="shared" si="18"/>
        <v>1.9532087419852111</v>
      </c>
      <c r="AG106" s="3">
        <f t="shared" si="17"/>
        <v>1.5626804668451346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101</v>
      </c>
      <c r="D107" t="s">
        <v>27</v>
      </c>
      <c r="G107">
        <v>0.5</v>
      </c>
      <c r="H107">
        <v>0.5</v>
      </c>
      <c r="I107">
        <v>3795</v>
      </c>
      <c r="J107">
        <v>7746</v>
      </c>
      <c r="L107">
        <v>2835</v>
      </c>
      <c r="M107">
        <v>3.327</v>
      </c>
      <c r="N107">
        <v>6.8410000000000002</v>
      </c>
      <c r="O107">
        <v>3.5139999999999998</v>
      </c>
      <c r="Q107">
        <v>0.18099999999999999</v>
      </c>
      <c r="R107">
        <v>1</v>
      </c>
      <c r="S107">
        <v>0</v>
      </c>
      <c r="T107">
        <v>0</v>
      </c>
      <c r="V107">
        <v>0</v>
      </c>
      <c r="Y107" s="1">
        <v>44874</v>
      </c>
      <c r="Z107" s="6">
        <v>0.34642361111111114</v>
      </c>
      <c r="AB107">
        <v>1</v>
      </c>
      <c r="AD107" s="3">
        <f t="shared" si="15"/>
        <v>3.8329805020890522</v>
      </c>
      <c r="AE107" s="3">
        <f t="shared" si="16"/>
        <v>7.6708668002576017</v>
      </c>
      <c r="AF107" s="3">
        <f t="shared" si="18"/>
        <v>3.8378862981685495</v>
      </c>
      <c r="AG107" s="3">
        <f t="shared" si="17"/>
        <v>0.30044315175009384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101</v>
      </c>
      <c r="D108" t="s">
        <v>27</v>
      </c>
      <c r="G108">
        <v>0.5</v>
      </c>
      <c r="H108">
        <v>0.5</v>
      </c>
      <c r="I108">
        <v>4301</v>
      </c>
      <c r="J108">
        <v>7800</v>
      </c>
      <c r="L108">
        <v>2872</v>
      </c>
      <c r="M108">
        <v>3.7149999999999999</v>
      </c>
      <c r="N108">
        <v>6.8869999999999996</v>
      </c>
      <c r="O108">
        <v>3.1720000000000002</v>
      </c>
      <c r="Q108">
        <v>0.184</v>
      </c>
      <c r="R108">
        <v>1</v>
      </c>
      <c r="S108">
        <v>0</v>
      </c>
      <c r="T108">
        <v>0</v>
      </c>
      <c r="V108">
        <v>0</v>
      </c>
      <c r="Y108" s="1">
        <v>44874</v>
      </c>
      <c r="Z108" s="6">
        <v>0.35357638888888893</v>
      </c>
      <c r="AB108">
        <v>1</v>
      </c>
      <c r="AD108" s="3">
        <f t="shared" si="15"/>
        <v>4.3265819503556493</v>
      </c>
      <c r="AE108" s="3">
        <f t="shared" si="16"/>
        <v>7.7231890902767066</v>
      </c>
      <c r="AF108" s="3">
        <f t="shared" si="18"/>
        <v>3.3966071399210573</v>
      </c>
      <c r="AG108" s="3">
        <f t="shared" si="17"/>
        <v>0.30421041646401786</v>
      </c>
      <c r="AH108" s="3"/>
      <c r="AK108">
        <f>ABS(100*(AD108-AD109)/(AVERAGE(AD108:AD109)))</f>
        <v>0.53965819849906316</v>
      </c>
      <c r="AQ108">
        <f>ABS(100*(AE108-AE109)/(AVERAGE(AE108:AE109)))</f>
        <v>0.69240460288277428</v>
      </c>
      <c r="AW108">
        <f>ABS(100*(AF108-AF109)/(AVERAGE(AF108:AF109)))</f>
        <v>2.2840175861204468</v>
      </c>
      <c r="BC108">
        <f>ABS(100*(AG108-AG109)/(AVERAGE(AG108:AG109)))</f>
        <v>2.0968705270299597</v>
      </c>
      <c r="BG108" s="3">
        <f>AVERAGE(AD108:AD109)</f>
        <v>4.3382879135556482</v>
      </c>
      <c r="BH108" s="3">
        <f>AVERAGE(AE108:AE109)</f>
        <v>7.6965434796188292</v>
      </c>
      <c r="BI108" s="3">
        <f>AVERAGE(AF108:AF109)</f>
        <v>3.3582555660631814</v>
      </c>
      <c r="BJ108" s="3">
        <f>AVERAGE(AG108:AG109)</f>
        <v>0.30105405954154096</v>
      </c>
    </row>
    <row r="109" spans="1:62" x14ac:dyDescent="0.35">
      <c r="A109">
        <v>85</v>
      </c>
      <c r="B109">
        <v>24</v>
      </c>
      <c r="C109" t="s">
        <v>101</v>
      </c>
      <c r="D109" t="s">
        <v>27</v>
      </c>
      <c r="G109">
        <v>0.5</v>
      </c>
      <c r="H109">
        <v>0.5</v>
      </c>
      <c r="I109">
        <v>4325</v>
      </c>
      <c r="J109">
        <v>7745</v>
      </c>
      <c r="L109">
        <v>2810</v>
      </c>
      <c r="M109">
        <v>3.7330000000000001</v>
      </c>
      <c r="N109">
        <v>6.84</v>
      </c>
      <c r="O109">
        <v>3.1070000000000002</v>
      </c>
      <c r="Q109">
        <v>0.17799999999999999</v>
      </c>
      <c r="R109">
        <v>1</v>
      </c>
      <c r="S109">
        <v>0</v>
      </c>
      <c r="T109">
        <v>0</v>
      </c>
      <c r="V109">
        <v>0</v>
      </c>
      <c r="Y109" s="1">
        <v>44874</v>
      </c>
      <c r="Z109" s="6">
        <v>0.36106481481481478</v>
      </c>
      <c r="AB109">
        <v>1</v>
      </c>
      <c r="AD109" s="3">
        <f t="shared" si="15"/>
        <v>4.3499938767556463</v>
      </c>
      <c r="AE109" s="3">
        <f t="shared" si="16"/>
        <v>7.6698978689609518</v>
      </c>
      <c r="AF109" s="3">
        <f t="shared" si="18"/>
        <v>3.3199039922053055</v>
      </c>
      <c r="AG109" s="3">
        <f t="shared" si="17"/>
        <v>0.29789770261906406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102</v>
      </c>
      <c r="D110" t="s">
        <v>27</v>
      </c>
      <c r="G110">
        <v>0.5</v>
      </c>
      <c r="H110">
        <v>0.5</v>
      </c>
      <c r="I110">
        <v>5719</v>
      </c>
      <c r="J110">
        <v>8511</v>
      </c>
      <c r="L110">
        <v>6925</v>
      </c>
      <c r="M110">
        <v>4.8019999999999996</v>
      </c>
      <c r="N110">
        <v>7.4889999999999999</v>
      </c>
      <c r="O110">
        <v>2.6869999999999998</v>
      </c>
      <c r="Q110">
        <v>0.60799999999999998</v>
      </c>
      <c r="R110">
        <v>1</v>
      </c>
      <c r="S110">
        <v>0</v>
      </c>
      <c r="T110">
        <v>0</v>
      </c>
      <c r="V110">
        <v>0</v>
      </c>
      <c r="Y110" s="1">
        <v>44874</v>
      </c>
      <c r="Z110" s="6">
        <v>0.37396990740740743</v>
      </c>
      <c r="AB110">
        <v>1</v>
      </c>
      <c r="AD110" s="3">
        <f t="shared" si="15"/>
        <v>5.7098366018221229</v>
      </c>
      <c r="AE110" s="3">
        <f t="shared" si="16"/>
        <v>8.4120992421949108</v>
      </c>
      <c r="AF110" s="3">
        <f t="shared" si="18"/>
        <v>2.7022626403727878</v>
      </c>
      <c r="AG110" s="3">
        <f t="shared" si="17"/>
        <v>0.71687862958656368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102</v>
      </c>
      <c r="D111" t="s">
        <v>27</v>
      </c>
      <c r="G111">
        <v>0.5</v>
      </c>
      <c r="H111">
        <v>0.5</v>
      </c>
      <c r="I111">
        <v>6403</v>
      </c>
      <c r="J111">
        <v>8576</v>
      </c>
      <c r="L111">
        <v>6978</v>
      </c>
      <c r="M111">
        <v>5.327</v>
      </c>
      <c r="N111">
        <v>7.5439999999999996</v>
      </c>
      <c r="O111">
        <v>2.2170000000000001</v>
      </c>
      <c r="Q111">
        <v>0.61399999999999999</v>
      </c>
      <c r="R111">
        <v>1</v>
      </c>
      <c r="S111">
        <v>0</v>
      </c>
      <c r="T111">
        <v>0</v>
      </c>
      <c r="V111">
        <v>0</v>
      </c>
      <c r="Y111" s="1">
        <v>44874</v>
      </c>
      <c r="Z111" s="6">
        <v>0.38122685185185184</v>
      </c>
      <c r="AB111">
        <v>1</v>
      </c>
      <c r="AD111" s="3">
        <f t="shared" si="15"/>
        <v>6.3770765042220292</v>
      </c>
      <c r="AE111" s="3">
        <f t="shared" si="16"/>
        <v>8.4750797764771661</v>
      </c>
      <c r="AF111" s="3">
        <f t="shared" si="18"/>
        <v>2.0980032722551369</v>
      </c>
      <c r="AG111" s="3">
        <f t="shared" si="17"/>
        <v>0.72227498174434679</v>
      </c>
      <c r="AH111" s="3"/>
      <c r="AK111">
        <f>ABS(100*(AD111-AD112)/(AVERAGE(AD111:AD112)))</f>
        <v>0.27572433748387615</v>
      </c>
      <c r="AQ111">
        <f>ABS(100*(AE111-AE112)/(AVERAGE(AE111:AE112)))</f>
        <v>0.37799247530788654</v>
      </c>
      <c r="AW111">
        <f>ABS(100*(AF111-AF112)/(AVERAGE(AF111:AF112)))</f>
        <v>0.6894882272721401</v>
      </c>
      <c r="BC111">
        <f>ABS(100*(AG111-AG112)/(AVERAGE(AG111:AG112)))</f>
        <v>1.5770882368434405</v>
      </c>
      <c r="BG111" s="3">
        <f>AVERAGE(AD111:AD112)</f>
        <v>6.3682970318220313</v>
      </c>
      <c r="BH111" s="3">
        <f>AVERAGE(AE111:AE112)</f>
        <v>8.4590924100824409</v>
      </c>
      <c r="BI111" s="3">
        <f>AVERAGE(AF111:AF112)</f>
        <v>2.0907953782604092</v>
      </c>
      <c r="BJ111" s="3">
        <f>AVERAGE(AG111:AG112)</f>
        <v>0.71662408467346073</v>
      </c>
    </row>
    <row r="112" spans="1:62" x14ac:dyDescent="0.35">
      <c r="A112">
        <v>88</v>
      </c>
      <c r="B112">
        <v>25</v>
      </c>
      <c r="C112" t="s">
        <v>102</v>
      </c>
      <c r="D112" t="s">
        <v>27</v>
      </c>
      <c r="G112">
        <v>0.5</v>
      </c>
      <c r="H112">
        <v>0.5</v>
      </c>
      <c r="I112">
        <v>6385</v>
      </c>
      <c r="J112">
        <v>8543</v>
      </c>
      <c r="L112">
        <v>6867</v>
      </c>
      <c r="M112">
        <v>5.3129999999999997</v>
      </c>
      <c r="N112">
        <v>7.516</v>
      </c>
      <c r="O112">
        <v>2.2029999999999998</v>
      </c>
      <c r="Q112">
        <v>0.60199999999999998</v>
      </c>
      <c r="R112">
        <v>1</v>
      </c>
      <c r="S112">
        <v>0</v>
      </c>
      <c r="T112">
        <v>0</v>
      </c>
      <c r="V112">
        <v>0</v>
      </c>
      <c r="Y112" s="1">
        <v>44874</v>
      </c>
      <c r="Z112" s="6">
        <v>0.38891203703703708</v>
      </c>
      <c r="AB112">
        <v>1</v>
      </c>
      <c r="AD112" s="3">
        <f t="shared" si="15"/>
        <v>6.3595175594220326</v>
      </c>
      <c r="AE112" s="3">
        <f t="shared" si="16"/>
        <v>8.443105043687714</v>
      </c>
      <c r="AF112" s="3">
        <f t="shared" si="18"/>
        <v>2.0835874842656814</v>
      </c>
      <c r="AG112" s="3">
        <f t="shared" si="17"/>
        <v>0.71097318760257466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103</v>
      </c>
      <c r="D113" t="s">
        <v>27</v>
      </c>
      <c r="G113">
        <v>0.5</v>
      </c>
      <c r="H113">
        <v>0.5</v>
      </c>
      <c r="I113">
        <v>35833</v>
      </c>
      <c r="J113">
        <v>46764</v>
      </c>
      <c r="L113">
        <v>8812</v>
      </c>
      <c r="M113">
        <v>27.905000000000001</v>
      </c>
      <c r="N113">
        <v>39.896999999999998</v>
      </c>
      <c r="O113">
        <v>11.992000000000001</v>
      </c>
      <c r="Q113">
        <v>0.80600000000000005</v>
      </c>
      <c r="R113">
        <v>1</v>
      </c>
      <c r="S113">
        <v>0</v>
      </c>
      <c r="T113">
        <v>0</v>
      </c>
      <c r="V113">
        <v>0</v>
      </c>
      <c r="Y113" s="1">
        <v>44874</v>
      </c>
      <c r="Z113" s="6">
        <v>0.4024537037037037</v>
      </c>
      <c r="AB113">
        <v>3</v>
      </c>
      <c r="AC113" t="s">
        <v>113</v>
      </c>
      <c r="AD113" s="3">
        <f t="shared" si="15"/>
        <v>35.085951252218017</v>
      </c>
      <c r="AE113" s="3">
        <f t="shared" si="16"/>
        <v>45.476628132950317</v>
      </c>
      <c r="AF113" s="3">
        <f t="shared" si="18"/>
        <v>10.3906768807323</v>
      </c>
      <c r="AG113" s="3">
        <f t="shared" si="17"/>
        <v>0.90900912999669059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103</v>
      </c>
      <c r="D114" t="s">
        <v>27</v>
      </c>
      <c r="G114">
        <v>0.5</v>
      </c>
      <c r="H114">
        <v>0.5</v>
      </c>
      <c r="I114">
        <v>45945</v>
      </c>
      <c r="J114">
        <v>46853</v>
      </c>
      <c r="L114">
        <v>8885</v>
      </c>
      <c r="M114">
        <v>35.662999999999997</v>
      </c>
      <c r="N114">
        <v>39.972000000000001</v>
      </c>
      <c r="O114">
        <v>4.3090000000000002</v>
      </c>
      <c r="Q114">
        <v>0.81299999999999994</v>
      </c>
      <c r="R114">
        <v>1</v>
      </c>
      <c r="S114">
        <v>0</v>
      </c>
      <c r="T114">
        <v>0</v>
      </c>
      <c r="V114">
        <v>0</v>
      </c>
      <c r="Y114" s="1">
        <v>44874</v>
      </c>
      <c r="Z114" s="6">
        <v>0.40968749999999998</v>
      </c>
      <c r="AB114">
        <v>3</v>
      </c>
      <c r="AC114" t="s">
        <v>113</v>
      </c>
      <c r="AD114" s="3">
        <f t="shared" si="15"/>
        <v>44.950176242083309</v>
      </c>
      <c r="AE114" s="3">
        <f t="shared" si="16"/>
        <v>45.562863018352168</v>
      </c>
      <c r="AF114" s="3">
        <f t="shared" si="18"/>
        <v>0.61268677626885903</v>
      </c>
      <c r="AG114" s="3">
        <f t="shared" si="17"/>
        <v>0.91644184145929741</v>
      </c>
      <c r="AH114" s="3"/>
      <c r="AK114">
        <f>ABS(100*(AD114-AD115)/(AVERAGE(AD114:AD115)))</f>
        <v>0.2912267333230571</v>
      </c>
      <c r="AQ114">
        <f>ABS(100*(AE114-AE115)/(AVERAGE(AE114:AE115)))</f>
        <v>0.17027133740882586</v>
      </c>
      <c r="AW114">
        <f>ABS(100*(AF114-AF115)/(AVERAGE(AF114:AF115)))</f>
        <v>8.3220865091999521</v>
      </c>
      <c r="BC114">
        <f>ABS(100*(AG114-AG115)/(AVERAGE(AG114:AG115)))</f>
        <v>3.0524204867956386</v>
      </c>
      <c r="BG114" s="3">
        <f>AVERAGE(AD114:AD115)</f>
        <v>44.884817947549983</v>
      </c>
      <c r="BH114" s="3">
        <f>AVERAGE(AE114:AE115)</f>
        <v>45.524105766486166</v>
      </c>
      <c r="BI114" s="3">
        <f>AVERAGE(AF114:AF115)</f>
        <v>0.63928781893618236</v>
      </c>
      <c r="BJ114" s="3">
        <f>AVERAGE(AG114:AG115)</f>
        <v>0.93064544761044354</v>
      </c>
    </row>
    <row r="115" spans="1:62" x14ac:dyDescent="0.35">
      <c r="A115">
        <v>91</v>
      </c>
      <c r="B115">
        <v>26</v>
      </c>
      <c r="C115" t="s">
        <v>103</v>
      </c>
      <c r="D115" t="s">
        <v>27</v>
      </c>
      <c r="G115">
        <v>0.5</v>
      </c>
      <c r="H115">
        <v>0.5</v>
      </c>
      <c r="I115">
        <v>45811</v>
      </c>
      <c r="J115">
        <v>46773</v>
      </c>
      <c r="L115">
        <v>9164</v>
      </c>
      <c r="M115">
        <v>35.56</v>
      </c>
      <c r="N115">
        <v>39.904000000000003</v>
      </c>
      <c r="O115">
        <v>4.3440000000000003</v>
      </c>
      <c r="Q115">
        <v>0.84199999999999997</v>
      </c>
      <c r="R115">
        <v>1</v>
      </c>
      <c r="S115">
        <v>0</v>
      </c>
      <c r="T115">
        <v>0</v>
      </c>
      <c r="V115">
        <v>0</v>
      </c>
      <c r="Y115" s="1">
        <v>44874</v>
      </c>
      <c r="Z115" s="6">
        <v>0.41741898148148149</v>
      </c>
      <c r="AB115">
        <v>3</v>
      </c>
      <c r="AC115" t="s">
        <v>113</v>
      </c>
      <c r="AD115" s="3">
        <f t="shared" si="15"/>
        <v>44.819459653016658</v>
      </c>
      <c r="AE115" s="3">
        <f t="shared" si="16"/>
        <v>45.485348514620163</v>
      </c>
      <c r="AF115" s="3">
        <f t="shared" si="18"/>
        <v>0.66588886160350569</v>
      </c>
      <c r="AG115" s="3">
        <f t="shared" si="17"/>
        <v>0.94484905376158956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104</v>
      </c>
      <c r="D116" t="s">
        <v>27</v>
      </c>
      <c r="G116">
        <v>0.5</v>
      </c>
      <c r="H116">
        <v>0.5</v>
      </c>
      <c r="I116">
        <v>17942</v>
      </c>
      <c r="J116">
        <v>9618</v>
      </c>
      <c r="L116">
        <v>2451</v>
      </c>
      <c r="M116">
        <v>14.18</v>
      </c>
      <c r="N116">
        <v>8.4269999999999996</v>
      </c>
      <c r="O116">
        <v>0</v>
      </c>
      <c r="Q116">
        <v>0.14000000000000001</v>
      </c>
      <c r="R116">
        <v>1</v>
      </c>
      <c r="S116">
        <v>0</v>
      </c>
      <c r="T116">
        <v>0</v>
      </c>
      <c r="V116">
        <v>0</v>
      </c>
      <c r="Y116" s="1">
        <v>44874</v>
      </c>
      <c r="Z116" s="6">
        <v>0.43140046296296292</v>
      </c>
      <c r="AB116">
        <v>1</v>
      </c>
      <c r="AD116" s="3">
        <f t="shared" si="15"/>
        <v>17.63333561795379</v>
      </c>
      <c r="AE116" s="3">
        <f t="shared" si="16"/>
        <v>9.4847061875865464</v>
      </c>
      <c r="AF116" s="3">
        <f t="shared" si="18"/>
        <v>-8.1486294303672437</v>
      </c>
      <c r="AG116" s="3">
        <f t="shared" si="17"/>
        <v>0.26134505309747663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104</v>
      </c>
      <c r="D117" t="s">
        <v>27</v>
      </c>
      <c r="G117">
        <v>0.5</v>
      </c>
      <c r="H117">
        <v>0.5</v>
      </c>
      <c r="I117">
        <v>6775</v>
      </c>
      <c r="J117">
        <v>9717</v>
      </c>
      <c r="L117">
        <v>2443</v>
      </c>
      <c r="M117">
        <v>5.6130000000000004</v>
      </c>
      <c r="N117">
        <v>8.5109999999999992</v>
      </c>
      <c r="O117">
        <v>2.8980000000000001</v>
      </c>
      <c r="Q117">
        <v>0.13900000000000001</v>
      </c>
      <c r="R117">
        <v>1</v>
      </c>
      <c r="S117">
        <v>0</v>
      </c>
      <c r="T117">
        <v>0</v>
      </c>
      <c r="V117">
        <v>0</v>
      </c>
      <c r="Y117" s="1">
        <v>44874</v>
      </c>
      <c r="Z117" s="6">
        <v>0.43865740740740744</v>
      </c>
      <c r="AB117">
        <v>1</v>
      </c>
      <c r="AD117" s="3">
        <f t="shared" si="15"/>
        <v>6.7399613634219788</v>
      </c>
      <c r="AE117" s="3">
        <f t="shared" si="16"/>
        <v>9.5806303859549047</v>
      </c>
      <c r="AF117" s="3">
        <f t="shared" si="18"/>
        <v>2.8406690225329259</v>
      </c>
      <c r="AG117" s="3">
        <f t="shared" si="17"/>
        <v>0.26053050937554711</v>
      </c>
      <c r="AH117" s="3"/>
      <c r="AK117">
        <f>ABS(100*(AD117-AD118)/(AVERAGE(AD117:AD118)))</f>
        <v>0.27461570610419805</v>
      </c>
      <c r="AQ117">
        <f>ABS(100*(AE117-AE118)/(AVERAGE(AE117:AE118)))</f>
        <v>0.13156120363255366</v>
      </c>
      <c r="AW117">
        <f>ABS(100*(AF117-AF118)/(AVERAGE(AF117:AF118)))</f>
        <v>1.1019258534911873</v>
      </c>
      <c r="BC117">
        <f>ABS(100*(AG117-AG118)/(AVERAGE(AG117:AG118)))</f>
        <v>0.43081717815286247</v>
      </c>
      <c r="BG117" s="3">
        <f>AVERAGE(AD117:AD118)</f>
        <v>6.7492285842886446</v>
      </c>
      <c r="BH117" s="3">
        <f>AVERAGE(AE117:AE118)</f>
        <v>9.5743323325266783</v>
      </c>
      <c r="BI117" s="3">
        <f>AVERAGE(AF117:AF118)</f>
        <v>2.8251037482380341</v>
      </c>
      <c r="BJ117" s="3">
        <f>AVERAGE(AG117:AG118)</f>
        <v>0.25997051056672055</v>
      </c>
    </row>
    <row r="118" spans="1:62" x14ac:dyDescent="0.35">
      <c r="A118">
        <v>94</v>
      </c>
      <c r="B118">
        <v>27</v>
      </c>
      <c r="C118" t="s">
        <v>104</v>
      </c>
      <c r="D118" t="s">
        <v>27</v>
      </c>
      <c r="G118">
        <v>0.5</v>
      </c>
      <c r="H118">
        <v>0.5</v>
      </c>
      <c r="I118">
        <v>6794</v>
      </c>
      <c r="J118">
        <v>9704</v>
      </c>
      <c r="L118">
        <v>2432</v>
      </c>
      <c r="M118">
        <v>5.6269999999999998</v>
      </c>
      <c r="N118">
        <v>8.4990000000000006</v>
      </c>
      <c r="O118">
        <v>2.8719999999999999</v>
      </c>
      <c r="Q118">
        <v>0.13800000000000001</v>
      </c>
      <c r="R118">
        <v>1</v>
      </c>
      <c r="S118">
        <v>0</v>
      </c>
      <c r="T118">
        <v>0</v>
      </c>
      <c r="V118">
        <v>0</v>
      </c>
      <c r="Y118" s="1">
        <v>44874</v>
      </c>
      <c r="Z118" s="6">
        <v>0.44638888888888889</v>
      </c>
      <c r="AB118">
        <v>1</v>
      </c>
      <c r="AD118" s="3">
        <f t="shared" si="15"/>
        <v>6.7584958051553095</v>
      </c>
      <c r="AE118" s="3">
        <f t="shared" si="16"/>
        <v>9.5680342790984518</v>
      </c>
      <c r="AF118" s="3">
        <f t="shared" si="18"/>
        <v>2.8095384739431424</v>
      </c>
      <c r="AG118" s="3">
        <f t="shared" si="17"/>
        <v>0.25941051175789398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105</v>
      </c>
      <c r="D119" t="s">
        <v>27</v>
      </c>
      <c r="G119">
        <v>0.5</v>
      </c>
      <c r="H119">
        <v>0.5</v>
      </c>
      <c r="I119">
        <v>4347</v>
      </c>
      <c r="J119">
        <v>7929</v>
      </c>
      <c r="L119">
        <v>2619</v>
      </c>
      <c r="M119">
        <v>3.75</v>
      </c>
      <c r="N119">
        <v>6.9960000000000004</v>
      </c>
      <c r="O119">
        <v>3.246</v>
      </c>
      <c r="Q119">
        <v>0.158</v>
      </c>
      <c r="R119">
        <v>1</v>
      </c>
      <c r="S119">
        <v>0</v>
      </c>
      <c r="T119">
        <v>0</v>
      </c>
      <c r="V119">
        <v>0</v>
      </c>
      <c r="Y119" s="1">
        <v>44874</v>
      </c>
      <c r="Z119" s="6">
        <v>0.45936342592592588</v>
      </c>
      <c r="AB119">
        <v>1</v>
      </c>
      <c r="AD119" s="3">
        <f t="shared" si="15"/>
        <v>4.3714548092889771</v>
      </c>
      <c r="AE119" s="3">
        <f t="shared" si="16"/>
        <v>7.8481812275445657</v>
      </c>
      <c r="AF119" s="3">
        <f t="shared" si="18"/>
        <v>3.4767264182555886</v>
      </c>
      <c r="AG119" s="3">
        <f t="shared" si="17"/>
        <v>0.2784504712579966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105</v>
      </c>
      <c r="D120" t="s">
        <v>27</v>
      </c>
      <c r="G120">
        <v>0.5</v>
      </c>
      <c r="H120">
        <v>0.5</v>
      </c>
      <c r="I120">
        <v>4220</v>
      </c>
      <c r="J120">
        <v>7918</v>
      </c>
      <c r="L120">
        <v>2663</v>
      </c>
      <c r="M120">
        <v>3.653</v>
      </c>
      <c r="N120">
        <v>6.9870000000000001</v>
      </c>
      <c r="O120">
        <v>3.3340000000000001</v>
      </c>
      <c r="Q120">
        <v>0.16200000000000001</v>
      </c>
      <c r="R120">
        <v>1</v>
      </c>
      <c r="S120">
        <v>0</v>
      </c>
      <c r="T120">
        <v>0</v>
      </c>
      <c r="V120">
        <v>0</v>
      </c>
      <c r="Y120" s="1">
        <v>44874</v>
      </c>
      <c r="Z120" s="6">
        <v>0.4664699074074074</v>
      </c>
      <c r="AB120">
        <v>1</v>
      </c>
      <c r="AD120" s="3">
        <f t="shared" ref="AD120:AD139" si="19">((I120*$F$21)+$F$22)*1000/G120</f>
        <v>4.2475666987556604</v>
      </c>
      <c r="AE120" s="3">
        <f t="shared" ref="AE120:AE139" si="20">((J120*$H$21)+$H$22)*1000/H120</f>
        <v>7.8375229832814144</v>
      </c>
      <c r="AF120" s="3">
        <f t="shared" si="18"/>
        <v>3.589956284525754</v>
      </c>
      <c r="AG120" s="3">
        <f t="shared" ref="AG120:AG139" si="21">((L120*$J$21)+$J$22)*1000/H120</f>
        <v>0.28293046172860903</v>
      </c>
      <c r="AH120" s="3"/>
      <c r="AK120">
        <f>ABS(100*(AD120-AD121)/(AVERAGE(AD120:AD121)))</f>
        <v>0.55270765168170299</v>
      </c>
      <c r="AQ120">
        <f>ABS(100*(AE120-AE121)/(AVERAGE(AE120:AE121)))</f>
        <v>0.14824272112333498</v>
      </c>
      <c r="AW120">
        <f>ABS(100*(AF120-AF121)/(AVERAGE(AF120:AF121)))</f>
        <v>0.97129138371313872</v>
      </c>
      <c r="BC120">
        <f>ABS(100*(AG120-AG121)/(AVERAGE(AG120:AG121)))</f>
        <v>2.4774233581642537</v>
      </c>
      <c r="BG120" s="3">
        <f>AVERAGE(AD120:AD121)</f>
        <v>4.2358607355556614</v>
      </c>
      <c r="BH120" s="3">
        <f>AVERAGE(AE120:AE121)</f>
        <v>7.8433365710613163</v>
      </c>
      <c r="BI120" s="3">
        <f>AVERAGE(AF120:AF121)</f>
        <v>3.607475835505654</v>
      </c>
      <c r="BJ120" s="3">
        <f>AVERAGE(AG120:AG121)</f>
        <v>0.27946865091040851</v>
      </c>
    </row>
    <row r="121" spans="1:62" x14ac:dyDescent="0.35">
      <c r="A121">
        <v>97</v>
      </c>
      <c r="B121">
        <v>28</v>
      </c>
      <c r="C121" t="s">
        <v>105</v>
      </c>
      <c r="D121" t="s">
        <v>27</v>
      </c>
      <c r="G121">
        <v>0.5</v>
      </c>
      <c r="H121">
        <v>0.5</v>
      </c>
      <c r="I121">
        <v>4196</v>
      </c>
      <c r="J121">
        <v>7930</v>
      </c>
      <c r="L121">
        <v>2595</v>
      </c>
      <c r="M121">
        <v>3.6339999999999999</v>
      </c>
      <c r="N121">
        <v>6.9969999999999999</v>
      </c>
      <c r="O121">
        <v>3.363</v>
      </c>
      <c r="Q121">
        <v>0.155</v>
      </c>
      <c r="R121">
        <v>1</v>
      </c>
      <c r="S121">
        <v>0</v>
      </c>
      <c r="T121">
        <v>0</v>
      </c>
      <c r="V121">
        <v>0</v>
      </c>
      <c r="Y121" s="1">
        <v>44874</v>
      </c>
      <c r="Z121" s="6">
        <v>0.47407407407407409</v>
      </c>
      <c r="AB121">
        <v>1</v>
      </c>
      <c r="AD121" s="3">
        <f t="shared" si="19"/>
        <v>4.2241547723556634</v>
      </c>
      <c r="AE121" s="3">
        <f t="shared" si="20"/>
        <v>7.8491501588412174</v>
      </c>
      <c r="AF121" s="3">
        <f t="shared" si="18"/>
        <v>3.624995386485554</v>
      </c>
      <c r="AG121" s="3">
        <f t="shared" si="21"/>
        <v>0.27600684009220805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106</v>
      </c>
      <c r="D122" t="s">
        <v>27</v>
      </c>
      <c r="G122">
        <v>0.5</v>
      </c>
      <c r="H122">
        <v>0.5</v>
      </c>
      <c r="I122">
        <v>6243</v>
      </c>
      <c r="J122">
        <v>12229</v>
      </c>
      <c r="L122">
        <v>1533</v>
      </c>
      <c r="M122">
        <v>5.2039999999999997</v>
      </c>
      <c r="N122">
        <v>10.638999999999999</v>
      </c>
      <c r="O122">
        <v>5.4340000000000002</v>
      </c>
      <c r="Q122">
        <v>4.3999999999999997E-2</v>
      </c>
      <c r="R122">
        <v>1</v>
      </c>
      <c r="S122">
        <v>0</v>
      </c>
      <c r="T122">
        <v>0</v>
      </c>
      <c r="V122">
        <v>0</v>
      </c>
      <c r="Y122" s="1">
        <v>44874</v>
      </c>
      <c r="Z122" s="6">
        <v>0.48715277777777777</v>
      </c>
      <c r="AB122">
        <v>1</v>
      </c>
      <c r="AD122" s="3">
        <f t="shared" si="19"/>
        <v>6.2209969948887185</v>
      </c>
      <c r="AE122" s="3">
        <f t="shared" si="20"/>
        <v>12.014585803139898</v>
      </c>
      <c r="AF122" s="3">
        <f t="shared" si="18"/>
        <v>5.7935888082511795</v>
      </c>
      <c r="AG122" s="3">
        <f t="shared" si="21"/>
        <v>0.16787616100606356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106</v>
      </c>
      <c r="D123" t="s">
        <v>27</v>
      </c>
      <c r="G123">
        <v>0.5</v>
      </c>
      <c r="H123">
        <v>0.5</v>
      </c>
      <c r="I123">
        <v>9445</v>
      </c>
      <c r="J123">
        <v>12224</v>
      </c>
      <c r="L123">
        <v>1544</v>
      </c>
      <c r="M123">
        <v>7.6609999999999996</v>
      </c>
      <c r="N123">
        <v>10.635</v>
      </c>
      <c r="O123">
        <v>2.9740000000000002</v>
      </c>
      <c r="Q123">
        <v>4.4999999999999998E-2</v>
      </c>
      <c r="R123">
        <v>1</v>
      </c>
      <c r="S123">
        <v>0</v>
      </c>
      <c r="T123">
        <v>0</v>
      </c>
      <c r="V123">
        <v>0</v>
      </c>
      <c r="Y123" s="1">
        <v>44874</v>
      </c>
      <c r="Z123" s="6">
        <v>0.49450231481481483</v>
      </c>
      <c r="AB123">
        <v>1</v>
      </c>
      <c r="AD123" s="3">
        <f t="shared" si="19"/>
        <v>9.344538175421615</v>
      </c>
      <c r="AE123" s="3">
        <f t="shared" si="20"/>
        <v>12.009741146656648</v>
      </c>
      <c r="AF123" s="3">
        <f t="shared" si="18"/>
        <v>2.6652029712350327</v>
      </c>
      <c r="AG123" s="3">
        <f t="shared" si="21"/>
        <v>0.16899615862371664</v>
      </c>
      <c r="AH123" s="3"/>
      <c r="AK123">
        <f>ABS(100*(AD123-AD124)/(AVERAGE(AD123:AD124)))</f>
        <v>1.2345987172364563</v>
      </c>
      <c r="AQ123">
        <f>ABS(100*(AE123-AE124)/(AVERAGE(AE123:AE124)))</f>
        <v>1.0380483213809173</v>
      </c>
      <c r="AW123">
        <f>ABS(100*(AF123-AF124)/(AVERAGE(AF123:AF124)))</f>
        <v>9.4339196906956602</v>
      </c>
      <c r="BC123">
        <f>ABS(100*(AG123-AG124)/(AVERAGE(AG123:AG124)))</f>
        <v>0.5437122832731307</v>
      </c>
      <c r="BG123" s="3">
        <f>AVERAGE(AD123:AD124)</f>
        <v>9.4025802429549401</v>
      </c>
      <c r="BH123" s="3">
        <f>AVERAGE(AE123:AE124)</f>
        <v>11.947729543671043</v>
      </c>
      <c r="BI123" s="3">
        <f>AVERAGE(AF123:AF124)</f>
        <v>2.545149300716103</v>
      </c>
      <c r="BJ123" s="3">
        <f>AVERAGE(AG123:AG124)</f>
        <v>0.1685379777801313</v>
      </c>
    </row>
    <row r="124" spans="1:62" x14ac:dyDescent="0.35">
      <c r="A124">
        <v>100</v>
      </c>
      <c r="B124">
        <v>29</v>
      </c>
      <c r="C124" t="s">
        <v>106</v>
      </c>
      <c r="D124" t="s">
        <v>27</v>
      </c>
      <c r="G124">
        <v>0.5</v>
      </c>
      <c r="H124">
        <v>0.5</v>
      </c>
      <c r="I124">
        <v>9564</v>
      </c>
      <c r="J124">
        <v>12096</v>
      </c>
      <c r="L124">
        <v>1535</v>
      </c>
      <c r="M124">
        <v>7.7519999999999998</v>
      </c>
      <c r="N124">
        <v>10.526</v>
      </c>
      <c r="O124">
        <v>2.774</v>
      </c>
      <c r="Q124">
        <v>4.4999999999999998E-2</v>
      </c>
      <c r="R124">
        <v>1</v>
      </c>
      <c r="S124">
        <v>0</v>
      </c>
      <c r="T124">
        <v>0</v>
      </c>
      <c r="V124">
        <v>0</v>
      </c>
      <c r="Y124" s="1">
        <v>44874</v>
      </c>
      <c r="Z124" s="6">
        <v>0.50229166666666669</v>
      </c>
      <c r="AB124">
        <v>1</v>
      </c>
      <c r="AD124" s="3">
        <f t="shared" si="19"/>
        <v>9.4606223104882652</v>
      </c>
      <c r="AE124" s="3">
        <f t="shared" si="20"/>
        <v>11.885717940685439</v>
      </c>
      <c r="AF124" s="3">
        <f t="shared" si="18"/>
        <v>2.4250956301971733</v>
      </c>
      <c r="AG124" s="3">
        <f t="shared" si="21"/>
        <v>0.16807979693654593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107</v>
      </c>
      <c r="D125" t="s">
        <v>27</v>
      </c>
      <c r="G125">
        <v>0.5</v>
      </c>
      <c r="H125">
        <v>0.5</v>
      </c>
      <c r="I125">
        <v>6205</v>
      </c>
      <c r="J125">
        <v>7882</v>
      </c>
      <c r="L125">
        <v>3758</v>
      </c>
      <c r="M125">
        <v>5.1749999999999998</v>
      </c>
      <c r="N125">
        <v>6.9560000000000004</v>
      </c>
      <c r="O125">
        <v>1.7809999999999999</v>
      </c>
      <c r="Q125">
        <v>0.27700000000000002</v>
      </c>
      <c r="R125">
        <v>1</v>
      </c>
      <c r="S125">
        <v>0</v>
      </c>
      <c r="T125">
        <v>0</v>
      </c>
      <c r="V125">
        <v>0</v>
      </c>
      <c r="Y125" s="1">
        <v>44874</v>
      </c>
      <c r="Z125" s="6">
        <v>0.5157870370370371</v>
      </c>
      <c r="AB125">
        <v>1</v>
      </c>
      <c r="AD125" s="3">
        <f t="shared" si="19"/>
        <v>6.1839281114220563</v>
      </c>
      <c r="AE125" s="3">
        <f t="shared" si="20"/>
        <v>7.8026414566020126</v>
      </c>
      <c r="AF125" s="3">
        <f t="shared" si="18"/>
        <v>1.6187133451799562</v>
      </c>
      <c r="AG125" s="3">
        <f t="shared" si="21"/>
        <v>0.39442113366771281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107</v>
      </c>
      <c r="D126" t="s">
        <v>27</v>
      </c>
      <c r="G126">
        <v>0.5</v>
      </c>
      <c r="H126">
        <v>0.5</v>
      </c>
      <c r="I126">
        <v>5102</v>
      </c>
      <c r="J126">
        <v>7953</v>
      </c>
      <c r="L126">
        <v>3821</v>
      </c>
      <c r="M126">
        <v>4.3289999999999997</v>
      </c>
      <c r="N126">
        <v>7.0170000000000003</v>
      </c>
      <c r="O126">
        <v>2.6869999999999998</v>
      </c>
      <c r="Q126">
        <v>0.28399999999999997</v>
      </c>
      <c r="R126">
        <v>1</v>
      </c>
      <c r="S126">
        <v>0</v>
      </c>
      <c r="T126">
        <v>0</v>
      </c>
      <c r="V126">
        <v>0</v>
      </c>
      <c r="Y126" s="1">
        <v>44874</v>
      </c>
      <c r="Z126" s="6">
        <v>0.52288194444444447</v>
      </c>
      <c r="AB126">
        <v>1</v>
      </c>
      <c r="AD126" s="3">
        <f t="shared" si="19"/>
        <v>5.1079549939555404</v>
      </c>
      <c r="AE126" s="3">
        <f t="shared" si="20"/>
        <v>7.8714355786641681</v>
      </c>
      <c r="AF126" s="3">
        <f t="shared" si="18"/>
        <v>2.7634805847086277</v>
      </c>
      <c r="AG126" s="3">
        <f t="shared" si="21"/>
        <v>0.40083566547790783</v>
      </c>
      <c r="AH126" s="3"/>
      <c r="AK126">
        <f>ABS(100*(AD126-AD127)/(AVERAGE(AD126:AD127)))</f>
        <v>1.1138296647699357</v>
      </c>
      <c r="AQ126">
        <f>ABS(100*(AE126-AE127)/(AVERAGE(AE126:AE127)))</f>
        <v>0.39468008146196776</v>
      </c>
      <c r="AW126">
        <f>ABS(100*(AF126-AF127)/(AVERAGE(AF126:AF127)))</f>
        <v>0.92112969556539381</v>
      </c>
      <c r="BC126">
        <f>ABS(100*(AG126-AG127)/(AVERAGE(AG126:AG127)))</f>
        <v>1.5615851162021461</v>
      </c>
      <c r="BG126" s="3">
        <f>AVERAGE(AD126:AD127)</f>
        <v>5.0796655828888779</v>
      </c>
      <c r="BH126" s="3">
        <f>AVERAGE(AE126:AE127)</f>
        <v>7.8559326779177665</v>
      </c>
      <c r="BI126" s="3">
        <f>AVERAGE(AF126:AF127)</f>
        <v>2.7762670950288886</v>
      </c>
      <c r="BJ126" s="3">
        <f>AVERAGE(AG126:AG127)</f>
        <v>0.39773021753805149</v>
      </c>
    </row>
    <row r="127" spans="1:62" x14ac:dyDescent="0.35">
      <c r="A127">
        <v>103</v>
      </c>
      <c r="B127">
        <v>30</v>
      </c>
      <c r="C127" t="s">
        <v>107</v>
      </c>
      <c r="D127" t="s">
        <v>27</v>
      </c>
      <c r="G127">
        <v>0.5</v>
      </c>
      <c r="H127">
        <v>0.5</v>
      </c>
      <c r="I127">
        <v>5044</v>
      </c>
      <c r="J127">
        <v>7921</v>
      </c>
      <c r="L127">
        <v>3760</v>
      </c>
      <c r="M127">
        <v>4.2839999999999998</v>
      </c>
      <c r="N127">
        <v>6.9889999999999999</v>
      </c>
      <c r="O127">
        <v>2.7040000000000002</v>
      </c>
      <c r="Q127">
        <v>0.27700000000000002</v>
      </c>
      <c r="R127">
        <v>1</v>
      </c>
      <c r="S127">
        <v>0</v>
      </c>
      <c r="T127">
        <v>0</v>
      </c>
      <c r="V127">
        <v>0</v>
      </c>
      <c r="Y127" s="1">
        <v>44874</v>
      </c>
      <c r="Z127" s="6">
        <v>0.53053240740740748</v>
      </c>
      <c r="AB127">
        <v>1</v>
      </c>
      <c r="AD127" s="3">
        <f t="shared" si="19"/>
        <v>5.0513761718222154</v>
      </c>
      <c r="AE127" s="3">
        <f t="shared" si="20"/>
        <v>7.8404297771713649</v>
      </c>
      <c r="AF127" s="3">
        <f t="shared" si="18"/>
        <v>2.7890536053491495</v>
      </c>
      <c r="AG127" s="3">
        <f t="shared" si="21"/>
        <v>0.3946247695981952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9250</v>
      </c>
      <c r="J128">
        <v>15367</v>
      </c>
      <c r="L128">
        <v>8992</v>
      </c>
      <c r="M128">
        <v>7.5119999999999996</v>
      </c>
      <c r="N128">
        <v>13.297000000000001</v>
      </c>
      <c r="O128">
        <v>5.7859999999999996</v>
      </c>
      <c r="Q128">
        <v>0.82399999999999995</v>
      </c>
      <c r="R128">
        <v>1</v>
      </c>
      <c r="S128">
        <v>0</v>
      </c>
      <c r="T128">
        <v>0</v>
      </c>
      <c r="V128">
        <v>0</v>
      </c>
      <c r="Y128" s="1">
        <v>44874</v>
      </c>
      <c r="Z128" s="6">
        <v>0.54420138888888892</v>
      </c>
      <c r="AB128">
        <v>1</v>
      </c>
      <c r="AD128" s="3">
        <f t="shared" si="19"/>
        <v>9.1543162734216423</v>
      </c>
      <c r="AE128" s="3">
        <f t="shared" si="20"/>
        <v>15.055092212027841</v>
      </c>
      <c r="AF128" s="3">
        <f t="shared" si="18"/>
        <v>5.9007759386061984</v>
      </c>
      <c r="AG128" s="3">
        <f t="shared" si="21"/>
        <v>0.92733636374010486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10729</v>
      </c>
      <c r="J129">
        <v>15471</v>
      </c>
      <c r="L129">
        <v>8926</v>
      </c>
      <c r="M129">
        <v>8.6460000000000008</v>
      </c>
      <c r="N129">
        <v>13.385</v>
      </c>
      <c r="O129">
        <v>4.7389999999999999</v>
      </c>
      <c r="Q129">
        <v>0.81799999999999995</v>
      </c>
      <c r="R129">
        <v>1</v>
      </c>
      <c r="S129">
        <v>0</v>
      </c>
      <c r="T129">
        <v>0</v>
      </c>
      <c r="V129">
        <v>0</v>
      </c>
      <c r="Y129" s="1">
        <v>44874</v>
      </c>
      <c r="Z129" s="6">
        <v>0.55186342592592597</v>
      </c>
      <c r="AB129">
        <v>1</v>
      </c>
      <c r="AD129" s="3">
        <f t="shared" si="19"/>
        <v>10.59707623782144</v>
      </c>
      <c r="AE129" s="3">
        <f t="shared" si="20"/>
        <v>15.155861066879448</v>
      </c>
      <c r="AF129" s="3">
        <f t="shared" si="18"/>
        <v>4.5587848290580073</v>
      </c>
      <c r="AG129" s="3">
        <f t="shared" si="21"/>
        <v>0.92061637803418617</v>
      </c>
      <c r="AH129" s="3"/>
      <c r="AK129">
        <f>ABS(100*(AD129-AD130)/(AVERAGE(AD129:AD130)))</f>
        <v>0.88894921872206567</v>
      </c>
      <c r="AM129">
        <f>100*((AVERAGE(AD129:AD130)*25.225)-(AVERAGE(AD111:AD112)*25))/(1000*0.075)</f>
        <v>145.72967659392873</v>
      </c>
      <c r="AQ129">
        <f>ABS(100*(AE129-AE130)/(AVERAGE(AE129:AE130)))</f>
        <v>6.3929084657729333E-3</v>
      </c>
      <c r="AS129">
        <f>100*((AVERAGE(AE129:AE130)*25.225)-(AVERAGE(AE111:AE112)*25))/(2000*0.075)</f>
        <v>113.89433720396808</v>
      </c>
      <c r="AW129">
        <f>ABS(100*(AF129-AF130)/(AVERAGE(AF129:AF130)))</f>
        <v>2.0756903676832246</v>
      </c>
      <c r="AY129">
        <f>100*((AVERAGE(AF129:AF130)*25.225)-(AVERAGE(AF111:AF112)*25))/(1000*0.075)</f>
        <v>82.058997814007355</v>
      </c>
      <c r="BC129">
        <f>ABS(100*(AG129-AG130)/(AVERAGE(AG129:AG130)))</f>
        <v>1.2529142302383687</v>
      </c>
      <c r="BE129">
        <f>100*((AVERAGE(AG129:AG130)*25.225)-(AVERAGE(AG111:AG112)*25))/(100*0.075)</f>
        <v>72.711232465983272</v>
      </c>
      <c r="BG129" s="3">
        <f>AVERAGE(AD129:AD130)</f>
        <v>10.6443878390881</v>
      </c>
      <c r="BH129" s="3">
        <f>AVERAGE(AE129:AE130)</f>
        <v>15.156345532527773</v>
      </c>
      <c r="BI129" s="3">
        <f>AVERAGE(AF129:AF130)</f>
        <v>4.5119576934396726</v>
      </c>
      <c r="BJ129" s="3">
        <f>AVERAGE(AG129:AG130)</f>
        <v>0.92642000205293407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10826</v>
      </c>
      <c r="J130">
        <v>15472</v>
      </c>
      <c r="L130">
        <v>9040</v>
      </c>
      <c r="M130">
        <v>8.7200000000000006</v>
      </c>
      <c r="N130">
        <v>13.385999999999999</v>
      </c>
      <c r="O130">
        <v>4.6660000000000004</v>
      </c>
      <c r="Q130">
        <v>0.82899999999999996</v>
      </c>
      <c r="R130">
        <v>1</v>
      </c>
      <c r="S130">
        <v>0</v>
      </c>
      <c r="T130">
        <v>0</v>
      </c>
      <c r="V130">
        <v>0</v>
      </c>
      <c r="Y130" s="1">
        <v>44874</v>
      </c>
      <c r="Z130" s="6">
        <v>0.55991898148148145</v>
      </c>
      <c r="AB130">
        <v>1</v>
      </c>
      <c r="AD130" s="3">
        <f t="shared" si="19"/>
        <v>10.69169944035476</v>
      </c>
      <c r="AE130" s="3">
        <f t="shared" si="20"/>
        <v>15.156829998176098</v>
      </c>
      <c r="AF130" s="3">
        <f t="shared" si="18"/>
        <v>4.4651305578213378</v>
      </c>
      <c r="AG130" s="3">
        <f t="shared" si="21"/>
        <v>0.93222362607168197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5318</v>
      </c>
      <c r="J131">
        <v>6884</v>
      </c>
      <c r="L131">
        <v>4570</v>
      </c>
      <c r="M131">
        <v>4.4950000000000001</v>
      </c>
      <c r="N131">
        <v>6.1109999999999998</v>
      </c>
      <c r="O131">
        <v>1.6160000000000001</v>
      </c>
      <c r="Q131">
        <v>0.36199999999999999</v>
      </c>
      <c r="R131">
        <v>1</v>
      </c>
      <c r="S131">
        <v>0</v>
      </c>
      <c r="T131">
        <v>0</v>
      </c>
      <c r="V131">
        <v>0</v>
      </c>
      <c r="Y131" s="1">
        <v>44874</v>
      </c>
      <c r="Z131" s="6">
        <v>0.57287037037037036</v>
      </c>
      <c r="AB131">
        <v>1</v>
      </c>
      <c r="AD131" s="3">
        <f t="shared" si="19"/>
        <v>5.3186623315555117</v>
      </c>
      <c r="AE131" s="3">
        <f t="shared" si="20"/>
        <v>6.835648022545235</v>
      </c>
      <c r="AF131" s="3">
        <f t="shared" si="18"/>
        <v>1.5169856909897232</v>
      </c>
      <c r="AG131" s="3">
        <f t="shared" si="21"/>
        <v>0.47709732144355965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3871</v>
      </c>
      <c r="J132">
        <v>6864</v>
      </c>
      <c r="L132">
        <v>4519</v>
      </c>
      <c r="M132">
        <v>3.3849999999999998</v>
      </c>
      <c r="N132">
        <v>6.093</v>
      </c>
      <c r="O132">
        <v>2.7080000000000002</v>
      </c>
      <c r="Q132">
        <v>0.35699999999999998</v>
      </c>
      <c r="R132">
        <v>1</v>
      </c>
      <c r="S132">
        <v>0</v>
      </c>
      <c r="T132">
        <v>0</v>
      </c>
      <c r="V132">
        <v>0</v>
      </c>
      <c r="Y132" s="1">
        <v>44874</v>
      </c>
      <c r="Z132" s="6">
        <v>0.57986111111111105</v>
      </c>
      <c r="AB132">
        <v>1</v>
      </c>
      <c r="AD132" s="3">
        <f t="shared" si="19"/>
        <v>3.9071182690223747</v>
      </c>
      <c r="AE132" s="3">
        <f t="shared" si="20"/>
        <v>6.8162693966122339</v>
      </c>
      <c r="AF132" s="3">
        <f t="shared" si="18"/>
        <v>2.9091511275898592</v>
      </c>
      <c r="AG132" s="3">
        <f t="shared" si="21"/>
        <v>0.47190460521625893</v>
      </c>
      <c r="AH132" s="3"/>
      <c r="AK132">
        <f>ABS(100*(AD132-AD133)/(AVERAGE(AD132:AD133)))</f>
        <v>0.70153295345342592</v>
      </c>
      <c r="AL132">
        <f>ABS(100*((AVERAGE(AD132:AD133)-AVERAGE(AD126:AD127))/(AVERAGE(AD126:AD127,AD132:AD133))))</f>
        <v>26.439039252073627</v>
      </c>
      <c r="AQ132">
        <f>ABS(100*(AE132-AE133)/(AVERAGE(AE132:AE133)))</f>
        <v>0.52457472957764595</v>
      </c>
      <c r="AR132">
        <f>ABS(100*((AVERAGE(AE132:AE133)-AVERAGE(AE126:AE127))/(AVERAGE(AE126:AE127,AE132:AE133))))</f>
        <v>13.91054047670259</v>
      </c>
      <c r="AW132">
        <f>ABS(100*(AF132-AF133)/(AVERAGE(AF132:AF133)))</f>
        <v>2.1479122848817673</v>
      </c>
      <c r="AX132">
        <f>ABS(100*((AVERAGE(AF132:AF133)-AVERAGE(AF126:AF127))/(AVERAGE(AF126:AF127,AF132:AF133))))</f>
        <v>5.7535842875275911</v>
      </c>
      <c r="BC132">
        <f>ABS(100*(AG132-AG133)/(AVERAGE(AG132:AG133)))</f>
        <v>0.21599264718702818</v>
      </c>
      <c r="BD132">
        <f>ABS(100*((AVERAGE(AG132:AG133)-AVERAGE(AG126:AG127))/(AVERAGE(AG126:AG127,AG132:AG133))))</f>
        <v>16.951585958413961</v>
      </c>
      <c r="BG132" s="3">
        <f>AVERAGE(AD132:AD133)</f>
        <v>3.89346131195571</v>
      </c>
      <c r="BH132" s="3">
        <f>AVERAGE(AE132:AE133)</f>
        <v>6.8341946256002597</v>
      </c>
      <c r="BI132" s="3">
        <f>AVERAGE(AF132:AF133)</f>
        <v>2.9407333136445502</v>
      </c>
      <c r="BJ132" s="3">
        <f>AVERAGE(AG132:AG133)</f>
        <v>0.47139551539005298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3843</v>
      </c>
      <c r="J133">
        <v>6901</v>
      </c>
      <c r="L133">
        <v>4509</v>
      </c>
      <c r="M133">
        <v>3.363</v>
      </c>
      <c r="N133">
        <v>6.125</v>
      </c>
      <c r="O133">
        <v>2.762</v>
      </c>
      <c r="Q133">
        <v>0.35599999999999998</v>
      </c>
      <c r="R133">
        <v>1</v>
      </c>
      <c r="S133">
        <v>0</v>
      </c>
      <c r="T133">
        <v>0</v>
      </c>
      <c r="V133">
        <v>0</v>
      </c>
      <c r="Y133" s="1">
        <v>44874</v>
      </c>
      <c r="Z133" s="6">
        <v>0.58734953703703707</v>
      </c>
      <c r="AB133">
        <v>1</v>
      </c>
      <c r="AD133" s="3">
        <f t="shared" si="19"/>
        <v>3.8798043548890453</v>
      </c>
      <c r="AE133" s="3">
        <f t="shared" si="20"/>
        <v>6.8521198545882864</v>
      </c>
      <c r="AF133" s="3">
        <f t="shared" si="18"/>
        <v>2.9723154996992411</v>
      </c>
      <c r="AG133" s="3">
        <f t="shared" si="21"/>
        <v>0.47088642556384702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1273</v>
      </c>
      <c r="J134">
        <v>453</v>
      </c>
      <c r="L134">
        <v>181</v>
      </c>
      <c r="M134">
        <v>1.391</v>
      </c>
      <c r="N134">
        <v>0.66200000000000003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44874</v>
      </c>
      <c r="Z134" s="6">
        <v>0.59936342592592595</v>
      </c>
      <c r="AB134">
        <v>1</v>
      </c>
      <c r="AD134" s="3">
        <f t="shared" si="19"/>
        <v>1.3727772362227295</v>
      </c>
      <c r="AE134" s="3">
        <f t="shared" si="20"/>
        <v>0.60445085378858876</v>
      </c>
      <c r="AF134" s="3">
        <f t="shared" si="18"/>
        <v>-0.76832638243414075</v>
      </c>
      <c r="AG134" s="3">
        <f t="shared" si="21"/>
        <v>3.0218271999973748E-2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209</v>
      </c>
      <c r="J135">
        <v>435</v>
      </c>
      <c r="L135">
        <v>223</v>
      </c>
      <c r="M135">
        <v>0.57499999999999996</v>
      </c>
      <c r="N135">
        <v>0.64700000000000002</v>
      </c>
      <c r="O135">
        <v>7.0999999999999994E-2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44874</v>
      </c>
      <c r="Z135" s="6">
        <v>0.60540509259259256</v>
      </c>
      <c r="AB135">
        <v>1</v>
      </c>
      <c r="AD135" s="3">
        <f t="shared" si="19"/>
        <v>0.3348484991562079</v>
      </c>
      <c r="AE135" s="3">
        <f t="shared" si="20"/>
        <v>0.5870100904488873</v>
      </c>
      <c r="AF135" s="3">
        <f t="shared" si="18"/>
        <v>0.2521615912926794</v>
      </c>
      <c r="AG135" s="3">
        <f t="shared" si="21"/>
        <v>3.4494626540103761E-2</v>
      </c>
      <c r="AH135" s="3"/>
      <c r="AK135">
        <f>ABS(100*(AD135-AD136)/(AVERAGE(AD135:AD136)))</f>
        <v>4.7724238758841073</v>
      </c>
      <c r="AQ135">
        <f>ABS(100*(AE135-AE136)/(AVERAGE(AE135:AE136)))</f>
        <v>1.1621487719934958</v>
      </c>
      <c r="AW135">
        <f>ABS(100*(AF135-AF136)/(AVERAGE(AF135:AF136)))</f>
        <v>3.439717699082208</v>
      </c>
      <c r="BC135">
        <f>ABS(100*(AG135-AG136)/(AVERAGE(AG135:AG136)))</f>
        <v>3.4804073094428944</v>
      </c>
      <c r="BG135" s="3">
        <f>AVERAGE(AD135:AD136)</f>
        <v>0.32704452368954229</v>
      </c>
      <c r="BH135" s="3">
        <f>AVERAGE(AE135:AE136)</f>
        <v>0.58361883091061206</v>
      </c>
      <c r="BI135" s="3">
        <f>AVERAGE(AF135:AF136)</f>
        <v>0.25657430722106978</v>
      </c>
      <c r="BJ135" s="3">
        <f>AVERAGE(AG135:AG136)</f>
        <v>3.5105534331550906E-2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193</v>
      </c>
      <c r="J136">
        <v>428</v>
      </c>
      <c r="L136">
        <v>235</v>
      </c>
      <c r="M136">
        <v>0.56299999999999994</v>
      </c>
      <c r="N136">
        <v>0.64100000000000001</v>
      </c>
      <c r="O136">
        <v>7.8E-2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44874</v>
      </c>
      <c r="Z136" s="6">
        <v>0.61184027777777772</v>
      </c>
      <c r="AB136">
        <v>1</v>
      </c>
      <c r="AD136" s="3">
        <f t="shared" si="19"/>
        <v>0.31924054822287673</v>
      </c>
      <c r="AE136" s="3">
        <f t="shared" si="20"/>
        <v>0.58022757137233683</v>
      </c>
      <c r="AF136" s="3">
        <f t="shared" si="18"/>
        <v>0.2609870231494601</v>
      </c>
      <c r="AG136" s="3">
        <f t="shared" si="21"/>
        <v>3.5716442122998043E-2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2935</v>
      </c>
      <c r="J137">
        <v>12115</v>
      </c>
      <c r="L137">
        <v>4677</v>
      </c>
      <c r="M137">
        <v>4.4450000000000003</v>
      </c>
      <c r="N137">
        <v>17.57</v>
      </c>
      <c r="O137">
        <v>13.125</v>
      </c>
      <c r="Q137">
        <v>0.622</v>
      </c>
      <c r="R137">
        <v>1</v>
      </c>
      <c r="S137">
        <v>0</v>
      </c>
      <c r="T137">
        <v>0</v>
      </c>
      <c r="V137">
        <v>0</v>
      </c>
      <c r="Y137" s="1">
        <v>44874</v>
      </c>
      <c r="Z137" s="6">
        <v>0.62432870370370364</v>
      </c>
      <c r="AB137">
        <v>1</v>
      </c>
      <c r="AD137" s="3">
        <f t="shared" si="19"/>
        <v>4.9900885657041707</v>
      </c>
      <c r="AE137" s="3">
        <f t="shared" si="20"/>
        <v>19.840212725536315</v>
      </c>
      <c r="AF137" s="3">
        <f t="shared" si="18"/>
        <v>14.850124159832145</v>
      </c>
      <c r="AG137" s="3">
        <f t="shared" si="21"/>
        <v>0.81331973954061187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4847</v>
      </c>
      <c r="J138">
        <v>12307</v>
      </c>
      <c r="L138">
        <v>4768</v>
      </c>
      <c r="M138">
        <v>6.8890000000000002</v>
      </c>
      <c r="N138">
        <v>17.841000000000001</v>
      </c>
      <c r="O138">
        <v>10.952999999999999</v>
      </c>
      <c r="Q138">
        <v>0.63800000000000001</v>
      </c>
      <c r="R138">
        <v>1</v>
      </c>
      <c r="S138">
        <v>0</v>
      </c>
      <c r="T138">
        <v>0</v>
      </c>
      <c r="V138">
        <v>0</v>
      </c>
      <c r="Y138" s="1">
        <v>44874</v>
      </c>
      <c r="Z138" s="6">
        <v>0.63148148148148142</v>
      </c>
      <c r="AB138">
        <v>1</v>
      </c>
      <c r="AD138" s="3">
        <f t="shared" si="19"/>
        <v>8.0986721265926267</v>
      </c>
      <c r="AE138" s="3">
        <f t="shared" si="20"/>
        <v>20.15027074046434</v>
      </c>
      <c r="AF138" s="3">
        <f t="shared" si="18"/>
        <v>12.051598613871713</v>
      </c>
      <c r="AG138" s="3">
        <f t="shared" si="21"/>
        <v>0.82876213093552564</v>
      </c>
      <c r="AH138" s="3"/>
      <c r="AI138">
        <f>100*(AVERAGE(I138:I139))/(AVERAGE(I$51:I$52))</f>
        <v>90.581289736603082</v>
      </c>
      <c r="AK138">
        <f>ABS(100*(AD138-AD139)/(AVERAGE(AD138:AD139)))</f>
        <v>5.4484106322671</v>
      </c>
      <c r="AO138">
        <f>100*(AVERAGE(J138:J139))/(AVERAGE(J$51:J$52))</f>
        <v>96.481939051653143</v>
      </c>
      <c r="AQ138">
        <f>ABS(100*(AE138-AE139)/(AVERAGE(AE138:AE139)))</f>
        <v>0.1122619518468435</v>
      </c>
      <c r="AU138">
        <f>100*(((AVERAGE(J138:J139))-(AVERAGE(I138:I139)))/((AVERAGE(J$51:J$52))-(AVERAGE($I$51:I52))))</f>
        <v>100.96638365431076</v>
      </c>
      <c r="AW138">
        <f>ABS(100*(AF138-AF139)/(AVERAGE(AF138:AF139)))</f>
        <v>4.0311069409341096</v>
      </c>
      <c r="BA138">
        <f>100*(AVERAGE(L138:L139))/(AVERAGE(L$51:L$52))</f>
        <v>99.277184160905094</v>
      </c>
      <c r="BC138">
        <f>ABS(100*(AG138-AG139)/(AVERAGE(AG138:AG139)))</f>
        <v>1.2154204559557211</v>
      </c>
      <c r="BG138" s="3">
        <f>AVERAGE(AD138:AD139)</f>
        <v>8.3254751635925945</v>
      </c>
      <c r="BH138" s="3">
        <f>AVERAGE(AE138:AE139)</f>
        <v>20.138966542003423</v>
      </c>
      <c r="BI138" s="3">
        <f>AVERAGE(AF138:AF139)</f>
        <v>11.813491378410827</v>
      </c>
      <c r="BJ138" s="3">
        <f>AVERAGE(AG138:AG139)</f>
        <v>0.8237560809778337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5126</v>
      </c>
      <c r="J139">
        <v>12293</v>
      </c>
      <c r="L139">
        <v>4709</v>
      </c>
      <c r="M139">
        <v>7.2460000000000004</v>
      </c>
      <c r="N139">
        <v>17.821000000000002</v>
      </c>
      <c r="O139">
        <v>10.574999999999999</v>
      </c>
      <c r="Q139">
        <v>0.627</v>
      </c>
      <c r="R139">
        <v>1</v>
      </c>
      <c r="S139">
        <v>0</v>
      </c>
      <c r="T139">
        <v>0</v>
      </c>
      <c r="V139">
        <v>0</v>
      </c>
      <c r="Y139" s="1">
        <v>44874</v>
      </c>
      <c r="Z139" s="6">
        <v>0.63906249999999998</v>
      </c>
      <c r="AB139">
        <v>1</v>
      </c>
      <c r="AD139" s="3">
        <f t="shared" si="19"/>
        <v>8.5522782005925624</v>
      </c>
      <c r="AE139" s="3">
        <f t="shared" si="20"/>
        <v>20.127662343542504</v>
      </c>
      <c r="AF139" s="3">
        <f t="shared" si="18"/>
        <v>11.575384142949941</v>
      </c>
      <c r="AG139" s="3">
        <f t="shared" si="21"/>
        <v>0.81875003102014188</v>
      </c>
      <c r="AH139" s="3"/>
      <c r="BG139" s="3"/>
      <c r="BH139" s="3"/>
      <c r="BI139" s="3"/>
      <c r="BJ139" s="3"/>
    </row>
    <row r="140" spans="1:62" x14ac:dyDescent="0.35">
      <c r="A140">
        <v>116</v>
      </c>
      <c r="B140">
        <v>6</v>
      </c>
      <c r="R140">
        <v>1</v>
      </c>
    </row>
  </sheetData>
  <conditionalFormatting sqref="BC37:BD38 AK40:AL41 AW40:AX41 AQ40:AR41 AK43:AL44 AL42 AQ43:AR44 AR42 AW43:AX44 AX42 BD42 BC40:BD41 BD39 BD36">
    <cfRule type="cellIs" dxfId="2222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2221" priority="329" operator="between">
      <formula>80</formula>
      <formula>120</formula>
    </cfRule>
  </conditionalFormatting>
  <conditionalFormatting sqref="BC44">
    <cfRule type="cellIs" dxfId="2220" priority="328" operator="greaterThan">
      <formula>20</formula>
    </cfRule>
  </conditionalFormatting>
  <conditionalFormatting sqref="AL48 AX48 BD48 BC53:BD53 AW53:AX53 AK53:AL53">
    <cfRule type="cellIs" dxfId="2219" priority="327" operator="greaterThan">
      <formula>20</formula>
    </cfRule>
  </conditionalFormatting>
  <conditionalFormatting sqref="AK53">
    <cfRule type="cellIs" dxfId="2218" priority="325" operator="greaterThan">
      <formula>20</formula>
    </cfRule>
  </conditionalFormatting>
  <conditionalFormatting sqref="BC53">
    <cfRule type="cellIs" dxfId="2217" priority="322" operator="greaterThan">
      <formula>20</formula>
    </cfRule>
  </conditionalFormatting>
  <conditionalFormatting sqref="AM35:AN40 AY35:AZ40">
    <cfRule type="cellIs" dxfId="2216" priority="320" operator="between">
      <formula>80</formula>
      <formula>120</formula>
    </cfRule>
  </conditionalFormatting>
  <conditionalFormatting sqref="AR48 AQ53:AR53">
    <cfRule type="cellIs" dxfId="2215" priority="326" operator="greaterThan">
      <formula>20</formula>
    </cfRule>
  </conditionalFormatting>
  <conditionalFormatting sqref="AQ35:AR35 AQ40:AR40 AR39 AQ37:AR38 AR36">
    <cfRule type="cellIs" dxfId="2214" priority="319" operator="greaterThan">
      <formula>20</formula>
    </cfRule>
  </conditionalFormatting>
  <conditionalFormatting sqref="AS35:AT40">
    <cfRule type="cellIs" dxfId="2213" priority="318" operator="between">
      <formula>80</formula>
      <formula>120</formula>
    </cfRule>
  </conditionalFormatting>
  <conditionalFormatting sqref="AQ53">
    <cfRule type="cellIs" dxfId="2212" priority="324" operator="greaterThan">
      <formula>20</formula>
    </cfRule>
  </conditionalFormatting>
  <conditionalFormatting sqref="AW53">
    <cfRule type="cellIs" dxfId="2211" priority="323" operator="greaterThan">
      <formula>20</formula>
    </cfRule>
  </conditionalFormatting>
  <conditionalFormatting sqref="AK35:AL35 AW35:AX35 AK40:AL40 AL39 AK37:AL38 AL36 AW40:AX40 AX39 AW37:AX38 AX36">
    <cfRule type="cellIs" dxfId="2210" priority="321" operator="greaterThan">
      <formula>20</formula>
    </cfRule>
  </conditionalFormatting>
  <conditionalFormatting sqref="BC53">
    <cfRule type="cellIs" dxfId="2209" priority="316" operator="greaterThan">
      <formula>20</formula>
    </cfRule>
  </conditionalFormatting>
  <conditionalFormatting sqref="AW53">
    <cfRule type="cellIs" dxfId="2208" priority="317" operator="greaterThan">
      <formula>20</formula>
    </cfRule>
  </conditionalFormatting>
  <conditionalFormatting sqref="BE84">
    <cfRule type="cellIs" dxfId="2207" priority="212" operator="between">
      <formula>80</formula>
      <formula>120</formula>
    </cfRule>
  </conditionalFormatting>
  <conditionalFormatting sqref="AK49">
    <cfRule type="cellIs" dxfId="2206" priority="315" operator="greaterThan">
      <formula>20</formula>
    </cfRule>
  </conditionalFormatting>
  <conditionalFormatting sqref="AQ49">
    <cfRule type="cellIs" dxfId="2205" priority="314" operator="greaterThan">
      <formula>20</formula>
    </cfRule>
  </conditionalFormatting>
  <conditionalFormatting sqref="AW49">
    <cfRule type="cellIs" dxfId="2204" priority="313" operator="greaterThan">
      <formula>20</formula>
    </cfRule>
  </conditionalFormatting>
  <conditionalFormatting sqref="BC49">
    <cfRule type="cellIs" dxfId="2203" priority="312" operator="greaterThan">
      <formula>20</formula>
    </cfRule>
  </conditionalFormatting>
  <conditionalFormatting sqref="AK46">
    <cfRule type="cellIs" dxfId="2202" priority="311" operator="greaterThan">
      <formula>20</formula>
    </cfRule>
  </conditionalFormatting>
  <conditionalFormatting sqref="AQ46">
    <cfRule type="cellIs" dxfId="2201" priority="310" operator="greaterThan">
      <formula>20</formula>
    </cfRule>
  </conditionalFormatting>
  <conditionalFormatting sqref="AW46">
    <cfRule type="cellIs" dxfId="2200" priority="309" operator="greaterThan">
      <formula>20</formula>
    </cfRule>
  </conditionalFormatting>
  <conditionalFormatting sqref="BC46">
    <cfRule type="cellIs" dxfId="2199" priority="308" operator="greaterThan">
      <formula>20</formula>
    </cfRule>
  </conditionalFormatting>
  <conditionalFormatting sqref="AK47">
    <cfRule type="cellIs" dxfId="2198" priority="307" operator="greaterThan">
      <formula>20</formula>
    </cfRule>
  </conditionalFormatting>
  <conditionalFormatting sqref="AQ47">
    <cfRule type="cellIs" dxfId="2197" priority="306" operator="greaterThan">
      <formula>20</formula>
    </cfRule>
  </conditionalFormatting>
  <conditionalFormatting sqref="AW47">
    <cfRule type="cellIs" dxfId="2196" priority="305" operator="greaterThan">
      <formula>20</formula>
    </cfRule>
  </conditionalFormatting>
  <conditionalFormatting sqref="BC47">
    <cfRule type="cellIs" dxfId="2195" priority="304" operator="greaterThan">
      <formula>20</formula>
    </cfRule>
  </conditionalFormatting>
  <conditionalFormatting sqref="AW89">
    <cfRule type="cellIs" dxfId="2194" priority="206" operator="greaterThan">
      <formula>20</formula>
    </cfRule>
  </conditionalFormatting>
  <conditionalFormatting sqref="BC89">
    <cfRule type="cellIs" dxfId="2193" priority="205" operator="greaterThan">
      <formula>20</formula>
    </cfRule>
  </conditionalFormatting>
  <conditionalFormatting sqref="AK95 AK92">
    <cfRule type="cellIs" dxfId="2192" priority="204" operator="greaterThan">
      <formula>20</formula>
    </cfRule>
  </conditionalFormatting>
  <conditionalFormatting sqref="AQ95 AQ92">
    <cfRule type="cellIs" dxfId="2191" priority="203" operator="greaterThan">
      <formula>20</formula>
    </cfRule>
  </conditionalFormatting>
  <conditionalFormatting sqref="AK52">
    <cfRule type="cellIs" dxfId="2190" priority="303" operator="greaterThan">
      <formula>20</formula>
    </cfRule>
  </conditionalFormatting>
  <conditionalFormatting sqref="AQ52">
    <cfRule type="cellIs" dxfId="2189" priority="302" operator="greaterThan">
      <formula>20</formula>
    </cfRule>
  </conditionalFormatting>
  <conditionalFormatting sqref="AW52">
    <cfRule type="cellIs" dxfId="2188" priority="301" operator="greaterThan">
      <formula>20</formula>
    </cfRule>
  </conditionalFormatting>
  <conditionalFormatting sqref="BC52">
    <cfRule type="cellIs" dxfId="2187" priority="300" operator="greaterThan">
      <formula>20</formula>
    </cfRule>
  </conditionalFormatting>
  <conditionalFormatting sqref="AK86 AK83 AK80 AK77 AK74 AK71 AK68 AK65 AK62 AK59 AK56">
    <cfRule type="cellIs" dxfId="2186" priority="299" operator="greaterThan">
      <formula>20</formula>
    </cfRule>
  </conditionalFormatting>
  <conditionalFormatting sqref="AQ86 AQ83 AQ80 AQ77 AQ74 AQ71 AQ68 AQ65 AQ62 AQ59 AQ56">
    <cfRule type="cellIs" dxfId="2185" priority="298" operator="greaterThan">
      <formula>20</formula>
    </cfRule>
  </conditionalFormatting>
  <conditionalFormatting sqref="AW86 AW83 AW80 AW77 AW74 AW71 AW68 AW65 AW62 AW59 AW56">
    <cfRule type="cellIs" dxfId="2184" priority="297" operator="greaterThan">
      <formula>20</formula>
    </cfRule>
  </conditionalFormatting>
  <conditionalFormatting sqref="BC86 BC83 BC80 BC77 BC74 BC71 BC68 BC65 BC62 BC59 BC56">
    <cfRule type="cellIs" dxfId="2183" priority="296" operator="greaterThan">
      <formula>20</formula>
    </cfRule>
  </conditionalFormatting>
  <conditionalFormatting sqref="AK93">
    <cfRule type="cellIs" dxfId="2182" priority="295" operator="greaterThan">
      <formula>20</formula>
    </cfRule>
  </conditionalFormatting>
  <conditionalFormatting sqref="AQ93">
    <cfRule type="cellIs" dxfId="2181" priority="294" operator="greaterThan">
      <formula>20</formula>
    </cfRule>
  </conditionalFormatting>
  <conditionalFormatting sqref="AW93">
    <cfRule type="cellIs" dxfId="2180" priority="293" operator="greaterThan">
      <formula>20</formula>
    </cfRule>
  </conditionalFormatting>
  <conditionalFormatting sqref="BC96 BC93">
    <cfRule type="cellIs" dxfId="2179" priority="292" operator="greaterThan">
      <formula>20</formula>
    </cfRule>
  </conditionalFormatting>
  <conditionalFormatting sqref="AM87:AN87">
    <cfRule type="cellIs" dxfId="2178" priority="291" operator="between">
      <formula>80</formula>
      <formula>120</formula>
    </cfRule>
  </conditionalFormatting>
  <conditionalFormatting sqref="AL86">
    <cfRule type="cellIs" dxfId="2177" priority="290" operator="greaterThan">
      <formula>20</formula>
    </cfRule>
  </conditionalFormatting>
  <conditionalFormatting sqref="AM86:AN86">
    <cfRule type="cellIs" dxfId="2176" priority="289" operator="between">
      <formula>80</formula>
      <formula>120</formula>
    </cfRule>
  </conditionalFormatting>
  <conditionalFormatting sqref="AM86:AN86">
    <cfRule type="cellIs" dxfId="2175" priority="288" operator="between">
      <formula>80</formula>
      <formula>120</formula>
    </cfRule>
  </conditionalFormatting>
  <conditionalFormatting sqref="AR84">
    <cfRule type="cellIs" dxfId="2174" priority="227" operator="greaterThan">
      <formula>20</formula>
    </cfRule>
  </conditionalFormatting>
  <conditionalFormatting sqref="AM88:AN88">
    <cfRule type="cellIs" dxfId="2173" priority="287" operator="between">
      <formula>80</formula>
      <formula>120</formula>
    </cfRule>
  </conditionalFormatting>
  <conditionalFormatting sqref="AK87 AK84 AK81 AK78 AK75 AK72 AK69 AK66 AK63 AK60 AK57 AK54">
    <cfRule type="cellIs" dxfId="2172" priority="242" operator="greaterThan">
      <formula>20</formula>
    </cfRule>
  </conditionalFormatting>
  <conditionalFormatting sqref="AQ87 AQ84 AQ81 AQ78 AQ75 AQ72 AQ69 AQ66 AQ63 AQ60 AQ57 AQ54">
    <cfRule type="cellIs" dxfId="2171" priority="241" operator="greaterThan">
      <formula>20</formula>
    </cfRule>
  </conditionalFormatting>
  <conditionalFormatting sqref="AW87 AW84 AW81 AW78 AW75 AW72 AW69 AW66 AW63 AW60 AW57 AW54">
    <cfRule type="cellIs" dxfId="2170" priority="240" operator="greaterThan">
      <formula>20</formula>
    </cfRule>
  </conditionalFormatting>
  <conditionalFormatting sqref="BC87 BC84 BC81 BC78 BC75 BC72 BC69 BC66 BC63 BC60 BC57 BC54">
    <cfRule type="cellIs" dxfId="2169" priority="239" operator="greaterThan">
      <formula>20</formula>
    </cfRule>
  </conditionalFormatting>
  <conditionalFormatting sqref="AQ94 AQ91">
    <cfRule type="cellIs" dxfId="2168" priority="237" operator="greaterThan">
      <formula>20</formula>
    </cfRule>
  </conditionalFormatting>
  <conditionalFormatting sqref="AW94 AW91">
    <cfRule type="cellIs" dxfId="2167" priority="236" operator="greaterThan">
      <formula>20</formula>
    </cfRule>
  </conditionalFormatting>
  <conditionalFormatting sqref="AS87:AT87">
    <cfRule type="cellIs" dxfId="2166" priority="286" operator="between">
      <formula>80</formula>
      <formula>120</formula>
    </cfRule>
  </conditionalFormatting>
  <conditionalFormatting sqref="AS87:AT87">
    <cfRule type="cellIs" dxfId="2165" priority="285" operator="between">
      <formula>80</formula>
      <formula>120</formula>
    </cfRule>
  </conditionalFormatting>
  <conditionalFormatting sqref="AR86">
    <cfRule type="cellIs" dxfId="2164" priority="284" operator="greaterThan">
      <formula>20</formula>
    </cfRule>
  </conditionalFormatting>
  <conditionalFormatting sqref="AS86:AT86">
    <cfRule type="cellIs" dxfId="2163" priority="283" operator="between">
      <formula>80</formula>
      <formula>120</formula>
    </cfRule>
  </conditionalFormatting>
  <conditionalFormatting sqref="AS86:AT86">
    <cfRule type="cellIs" dxfId="2162" priority="282" operator="between">
      <formula>80</formula>
      <formula>120</formula>
    </cfRule>
  </conditionalFormatting>
  <conditionalFormatting sqref="AS86:AT86">
    <cfRule type="cellIs" dxfId="2161" priority="281" operator="between">
      <formula>80</formula>
      <formula>120</formula>
    </cfRule>
  </conditionalFormatting>
  <conditionalFormatting sqref="AS88:AT88">
    <cfRule type="cellIs" dxfId="2160" priority="280" operator="between">
      <formula>80</formula>
      <formula>120</formula>
    </cfRule>
  </conditionalFormatting>
  <conditionalFormatting sqref="AS88:AT88">
    <cfRule type="cellIs" dxfId="2159" priority="279" operator="between">
      <formula>80</formula>
      <formula>120</formula>
    </cfRule>
  </conditionalFormatting>
  <conditionalFormatting sqref="AY87:AZ87">
    <cfRule type="cellIs" dxfId="2158" priority="278" operator="between">
      <formula>80</formula>
      <formula>120</formula>
    </cfRule>
  </conditionalFormatting>
  <conditionalFormatting sqref="AX86">
    <cfRule type="cellIs" dxfId="2157" priority="277" operator="greaterThan">
      <formula>20</formula>
    </cfRule>
  </conditionalFormatting>
  <conditionalFormatting sqref="AY86:AZ86">
    <cfRule type="cellIs" dxfId="2156" priority="276" operator="between">
      <formula>80</formula>
      <formula>120</formula>
    </cfRule>
  </conditionalFormatting>
  <conditionalFormatting sqref="AY86:AZ86">
    <cfRule type="cellIs" dxfId="2155" priority="274" operator="between">
      <formula>80</formula>
      <formula>120</formula>
    </cfRule>
  </conditionalFormatting>
  <conditionalFormatting sqref="AY86:AZ86">
    <cfRule type="cellIs" dxfId="2154" priority="275" operator="between">
      <formula>80</formula>
      <formula>120</formula>
    </cfRule>
  </conditionalFormatting>
  <conditionalFormatting sqref="AY88:AZ88">
    <cfRule type="cellIs" dxfId="2153" priority="273" operator="between">
      <formula>80</formula>
      <formula>120</formula>
    </cfRule>
  </conditionalFormatting>
  <conditionalFormatting sqref="BE87">
    <cfRule type="cellIs" dxfId="2152" priority="272" operator="between">
      <formula>80</formula>
      <formula>120</formula>
    </cfRule>
  </conditionalFormatting>
  <conditionalFormatting sqref="BD86">
    <cfRule type="cellIs" dxfId="2151" priority="271" operator="greaterThan">
      <formula>20</formula>
    </cfRule>
  </conditionalFormatting>
  <conditionalFormatting sqref="BE86">
    <cfRule type="cellIs" dxfId="2150" priority="270" operator="between">
      <formula>80</formula>
      <formula>120</formula>
    </cfRule>
  </conditionalFormatting>
  <conditionalFormatting sqref="BE86">
    <cfRule type="cellIs" dxfId="2149" priority="269" operator="between">
      <formula>80</formula>
      <formula>120</formula>
    </cfRule>
  </conditionalFormatting>
  <conditionalFormatting sqref="BE86">
    <cfRule type="cellIs" dxfId="2148" priority="267" operator="between">
      <formula>80</formula>
      <formula>120</formula>
    </cfRule>
  </conditionalFormatting>
  <conditionalFormatting sqref="BE86">
    <cfRule type="cellIs" dxfId="2147" priority="268" operator="between">
      <formula>80</formula>
      <formula>120</formula>
    </cfRule>
  </conditionalFormatting>
  <conditionalFormatting sqref="BE88">
    <cfRule type="cellIs" dxfId="2146" priority="266" operator="between">
      <formula>80</formula>
      <formula>120</formula>
    </cfRule>
  </conditionalFormatting>
  <conditionalFormatting sqref="AW95 AW92">
    <cfRule type="cellIs" dxfId="2145" priority="202" operator="greaterThan">
      <formula>20</formula>
    </cfRule>
  </conditionalFormatting>
  <conditionalFormatting sqref="AQ93 AQ90">
    <cfRule type="cellIs" dxfId="2144" priority="199" operator="greaterThan">
      <formula>20</formula>
    </cfRule>
  </conditionalFormatting>
  <conditionalFormatting sqref="AS97:AT97">
    <cfRule type="cellIs" dxfId="2143" priority="195" operator="between">
      <formula>80</formula>
      <formula>120</formula>
    </cfRule>
  </conditionalFormatting>
  <conditionalFormatting sqref="BE97">
    <cfRule type="cellIs" dxfId="2142" priority="192" operator="between">
      <formula>80</formula>
      <formula>120</formula>
    </cfRule>
  </conditionalFormatting>
  <conditionalFormatting sqref="AS98:AT98 AY98:AZ98 BE98 AM98:AN98">
    <cfRule type="cellIs" dxfId="2141" priority="191" operator="between">
      <formula>80</formula>
      <formula>120</formula>
    </cfRule>
  </conditionalFormatting>
  <conditionalFormatting sqref="BC98:BD98 AW98:AX98 AK98:AL98">
    <cfRule type="cellIs" dxfId="2140" priority="190" operator="greaterThan">
      <formula>20</formula>
    </cfRule>
  </conditionalFormatting>
  <conditionalFormatting sqref="BC43">
    <cfRule type="cellIs" dxfId="2139" priority="265" operator="greaterThan">
      <formula>20</formula>
    </cfRule>
  </conditionalFormatting>
  <conditionalFormatting sqref="AK47:AL47 AW47:AX47 BC47:BD47">
    <cfRule type="cellIs" dxfId="2138" priority="264" operator="greaterThan">
      <formula>20</formula>
    </cfRule>
  </conditionalFormatting>
  <conditionalFormatting sqref="AQ47:AR47">
    <cfRule type="cellIs" dxfId="2137" priority="263" operator="greaterThan">
      <formula>20</formula>
    </cfRule>
  </conditionalFormatting>
  <conditionalFormatting sqref="AQ47">
    <cfRule type="cellIs" dxfId="2136" priority="261" operator="greaterThan">
      <formula>20</formula>
    </cfRule>
  </conditionalFormatting>
  <conditionalFormatting sqref="BC47 BC49">
    <cfRule type="cellIs" dxfId="2135" priority="259" operator="greaterThan">
      <formula>20</formula>
    </cfRule>
  </conditionalFormatting>
  <conditionalFormatting sqref="AK47">
    <cfRule type="cellIs" dxfId="2134" priority="262" operator="greaterThan">
      <formula>20</formula>
    </cfRule>
  </conditionalFormatting>
  <conditionalFormatting sqref="AW47 AW49">
    <cfRule type="cellIs" dxfId="2133" priority="260" operator="greaterThan">
      <formula>20</formula>
    </cfRule>
  </conditionalFormatting>
  <conditionalFormatting sqref="AK49:AL49 AW49:AX49 BC49:BD49">
    <cfRule type="cellIs" dxfId="2132" priority="258" operator="greaterThan">
      <formula>20</formula>
    </cfRule>
  </conditionalFormatting>
  <conditionalFormatting sqref="AM49:AN49 BE49 AY49:AZ49">
    <cfRule type="cellIs" dxfId="2131" priority="257" operator="between">
      <formula>80</formula>
      <formula>120</formula>
    </cfRule>
  </conditionalFormatting>
  <conditionalFormatting sqref="AQ49:AR49">
    <cfRule type="cellIs" dxfId="2130" priority="256" operator="greaterThan">
      <formula>20</formula>
    </cfRule>
  </conditionalFormatting>
  <conditionalFormatting sqref="AS49:AT49">
    <cfRule type="cellIs" dxfId="2129" priority="255" operator="between">
      <formula>80</formula>
      <formula>120</formula>
    </cfRule>
  </conditionalFormatting>
  <conditionalFormatting sqref="AK46">
    <cfRule type="cellIs" dxfId="2128" priority="254" operator="greaterThan">
      <formula>20</formula>
    </cfRule>
  </conditionalFormatting>
  <conditionalFormatting sqref="AQ46">
    <cfRule type="cellIs" dxfId="2127" priority="253" operator="greaterThan">
      <formula>20</formula>
    </cfRule>
  </conditionalFormatting>
  <conditionalFormatting sqref="AW46">
    <cfRule type="cellIs" dxfId="2126" priority="252" operator="greaterThan">
      <formula>20</formula>
    </cfRule>
  </conditionalFormatting>
  <conditionalFormatting sqref="BC46">
    <cfRule type="cellIs" dxfId="2125" priority="251" operator="greaterThan">
      <formula>20</formula>
    </cfRule>
  </conditionalFormatting>
  <conditionalFormatting sqref="AK50">
    <cfRule type="cellIs" dxfId="2124" priority="250" operator="greaterThan">
      <formula>20</formula>
    </cfRule>
  </conditionalFormatting>
  <conditionalFormatting sqref="AQ50">
    <cfRule type="cellIs" dxfId="2123" priority="249" operator="greaterThan">
      <formula>20</formula>
    </cfRule>
  </conditionalFormatting>
  <conditionalFormatting sqref="AW50">
    <cfRule type="cellIs" dxfId="2122" priority="248" operator="greaterThan">
      <formula>20</formula>
    </cfRule>
  </conditionalFormatting>
  <conditionalFormatting sqref="BC50">
    <cfRule type="cellIs" dxfId="2121" priority="247" operator="greaterThan">
      <formula>20</formula>
    </cfRule>
  </conditionalFormatting>
  <conditionalFormatting sqref="AK51">
    <cfRule type="cellIs" dxfId="2120" priority="246" operator="greaterThan">
      <formula>20</formula>
    </cfRule>
  </conditionalFormatting>
  <conditionalFormatting sqref="AQ51">
    <cfRule type="cellIs" dxfId="2119" priority="245" operator="greaterThan">
      <formula>20</formula>
    </cfRule>
  </conditionalFormatting>
  <conditionalFormatting sqref="AW51">
    <cfRule type="cellIs" dxfId="2118" priority="244" operator="greaterThan">
      <formula>20</formula>
    </cfRule>
  </conditionalFormatting>
  <conditionalFormatting sqref="BC51">
    <cfRule type="cellIs" dxfId="2117" priority="243" operator="greaterThan">
      <formula>20</formula>
    </cfRule>
  </conditionalFormatting>
  <conditionalFormatting sqref="AK94 AK91">
    <cfRule type="cellIs" dxfId="2116" priority="238" operator="greaterThan">
      <formula>20</formula>
    </cfRule>
  </conditionalFormatting>
  <conditionalFormatting sqref="BC94 BC91">
    <cfRule type="cellIs" dxfId="2115" priority="235" operator="greaterThan">
      <formula>20</formula>
    </cfRule>
  </conditionalFormatting>
  <conditionalFormatting sqref="AM85:AN85">
    <cfRule type="cellIs" dxfId="2114" priority="234" operator="between">
      <formula>80</formula>
      <formula>120</formula>
    </cfRule>
  </conditionalFormatting>
  <conditionalFormatting sqref="AL84">
    <cfRule type="cellIs" dxfId="2113" priority="233" operator="greaterThan">
      <formula>20</formula>
    </cfRule>
  </conditionalFormatting>
  <conditionalFormatting sqref="AM84:AN84">
    <cfRule type="cellIs" dxfId="2112" priority="232" operator="between">
      <formula>80</formula>
      <formula>120</formula>
    </cfRule>
  </conditionalFormatting>
  <conditionalFormatting sqref="AM84:AN84">
    <cfRule type="cellIs" dxfId="2111" priority="231" operator="between">
      <formula>80</formula>
      <formula>120</formula>
    </cfRule>
  </conditionalFormatting>
  <conditionalFormatting sqref="AM86:AN87">
    <cfRule type="cellIs" dxfId="2110" priority="230" operator="between">
      <formula>80</formula>
      <formula>120</formula>
    </cfRule>
  </conditionalFormatting>
  <conditionalFormatting sqref="AS85:AT85">
    <cfRule type="cellIs" dxfId="2109" priority="229" operator="between">
      <formula>80</formula>
      <formula>120</formula>
    </cfRule>
  </conditionalFormatting>
  <conditionalFormatting sqref="AS85:AT85">
    <cfRule type="cellIs" dxfId="2108" priority="228" operator="between">
      <formula>80</formula>
      <formula>120</formula>
    </cfRule>
  </conditionalFormatting>
  <conditionalFormatting sqref="AS84:AT84">
    <cfRule type="cellIs" dxfId="2107" priority="226" operator="between">
      <formula>80</formula>
      <formula>120</formula>
    </cfRule>
  </conditionalFormatting>
  <conditionalFormatting sqref="AS84:AT84">
    <cfRule type="cellIs" dxfId="2106" priority="225" operator="between">
      <formula>80</formula>
      <formula>120</formula>
    </cfRule>
  </conditionalFormatting>
  <conditionalFormatting sqref="AS84:AT84">
    <cfRule type="cellIs" dxfId="2105" priority="224" operator="between">
      <formula>80</formula>
      <formula>120</formula>
    </cfRule>
  </conditionalFormatting>
  <conditionalFormatting sqref="AS86:AT87">
    <cfRule type="cellIs" dxfId="2104" priority="223" operator="between">
      <formula>80</formula>
      <formula>120</formula>
    </cfRule>
  </conditionalFormatting>
  <conditionalFormatting sqref="AS86:AT87">
    <cfRule type="cellIs" dxfId="2103" priority="222" operator="between">
      <formula>80</formula>
      <formula>120</formula>
    </cfRule>
  </conditionalFormatting>
  <conditionalFormatting sqref="BD84">
    <cfRule type="cellIs" dxfId="2102" priority="214" operator="greaterThan">
      <formula>20</formula>
    </cfRule>
  </conditionalFormatting>
  <conditionalFormatting sqref="AY85:AZ85">
    <cfRule type="cellIs" dxfId="2101" priority="221" operator="between">
      <formula>80</formula>
      <formula>120</formula>
    </cfRule>
  </conditionalFormatting>
  <conditionalFormatting sqref="AX84">
    <cfRule type="cellIs" dxfId="2100" priority="220" operator="greaterThan">
      <formula>20</formula>
    </cfRule>
  </conditionalFormatting>
  <conditionalFormatting sqref="AY84:AZ84">
    <cfRule type="cellIs" dxfId="2099" priority="219" operator="between">
      <formula>80</formula>
      <formula>120</formula>
    </cfRule>
  </conditionalFormatting>
  <conditionalFormatting sqref="AY84:AZ84">
    <cfRule type="cellIs" dxfId="2098" priority="217" operator="between">
      <formula>80</formula>
      <formula>120</formula>
    </cfRule>
  </conditionalFormatting>
  <conditionalFormatting sqref="AY84:AZ84">
    <cfRule type="cellIs" dxfId="2097" priority="218" operator="between">
      <formula>80</formula>
      <formula>120</formula>
    </cfRule>
  </conditionalFormatting>
  <conditionalFormatting sqref="AY86:AZ87">
    <cfRule type="cellIs" dxfId="2096" priority="216" operator="between">
      <formula>80</formula>
      <formula>120</formula>
    </cfRule>
  </conditionalFormatting>
  <conditionalFormatting sqref="AK89">
    <cfRule type="cellIs" dxfId="2095" priority="208" operator="greaterThan">
      <formula>20</formula>
    </cfRule>
  </conditionalFormatting>
  <conditionalFormatting sqref="BE85">
    <cfRule type="cellIs" dxfId="2094" priority="215" operator="between">
      <formula>80</formula>
      <formula>120</formula>
    </cfRule>
  </conditionalFormatting>
  <conditionalFormatting sqref="BE84">
    <cfRule type="cellIs" dxfId="2093" priority="213" operator="between">
      <formula>80</formula>
      <formula>120</formula>
    </cfRule>
  </conditionalFormatting>
  <conditionalFormatting sqref="BE84">
    <cfRule type="cellIs" dxfId="2092" priority="210" operator="between">
      <formula>80</formula>
      <formula>120</formula>
    </cfRule>
  </conditionalFormatting>
  <conditionalFormatting sqref="BE84">
    <cfRule type="cellIs" dxfId="2091" priority="211" operator="between">
      <formula>80</formula>
      <formula>120</formula>
    </cfRule>
  </conditionalFormatting>
  <conditionalFormatting sqref="AK93 AK90">
    <cfRule type="cellIs" dxfId="2090" priority="200" operator="greaterThan">
      <formula>20</formula>
    </cfRule>
  </conditionalFormatting>
  <conditionalFormatting sqref="BE86:BE87">
    <cfRule type="cellIs" dxfId="2089" priority="209" operator="between">
      <formula>80</formula>
      <formula>120</formula>
    </cfRule>
  </conditionalFormatting>
  <conditionalFormatting sqref="AW93 AW90">
    <cfRule type="cellIs" dxfId="2088" priority="198" operator="greaterThan">
      <formula>20</formula>
    </cfRule>
  </conditionalFormatting>
  <conditionalFormatting sqref="AQ89">
    <cfRule type="cellIs" dxfId="2087" priority="207" operator="greaterThan">
      <formula>20</formula>
    </cfRule>
  </conditionalFormatting>
  <conditionalFormatting sqref="BC95 BC92">
    <cfRule type="cellIs" dxfId="2086" priority="201" operator="greaterThan">
      <formula>20</formula>
    </cfRule>
  </conditionalFormatting>
  <conditionalFormatting sqref="BC96 BC93 BC90">
    <cfRule type="cellIs" dxfId="2085" priority="197" operator="greaterThan">
      <formula>20</formula>
    </cfRule>
  </conditionalFormatting>
  <conditionalFormatting sqref="AM97:AN97">
    <cfRule type="cellIs" dxfId="2084" priority="196" operator="between">
      <formula>80</formula>
      <formula>120</formula>
    </cfRule>
  </conditionalFormatting>
  <conditionalFormatting sqref="AS97:AT97">
    <cfRule type="cellIs" dxfId="2083" priority="194" operator="between">
      <formula>80</formula>
      <formula>120</formula>
    </cfRule>
  </conditionalFormatting>
  <conditionalFormatting sqref="AY97:AZ97">
    <cfRule type="cellIs" dxfId="2082" priority="193" operator="between">
      <formula>80</formula>
      <formula>120</formula>
    </cfRule>
  </conditionalFormatting>
  <conditionalFormatting sqref="AK98">
    <cfRule type="cellIs" dxfId="2081" priority="188" operator="greaterThan">
      <formula>20</formula>
    </cfRule>
  </conditionalFormatting>
  <conditionalFormatting sqref="BC98">
    <cfRule type="cellIs" dxfId="2080" priority="185" operator="greaterThan">
      <formula>20</formula>
    </cfRule>
  </conditionalFormatting>
  <conditionalFormatting sqref="AQ98:AR98">
    <cfRule type="cellIs" dxfId="2079" priority="189" operator="greaterThan">
      <formula>20</formula>
    </cfRule>
  </conditionalFormatting>
  <conditionalFormatting sqref="AQ98">
    <cfRule type="cellIs" dxfId="2078" priority="187" operator="greaterThan">
      <formula>20</formula>
    </cfRule>
  </conditionalFormatting>
  <conditionalFormatting sqref="AW98">
    <cfRule type="cellIs" dxfId="2077" priority="186" operator="greaterThan">
      <formula>20</formula>
    </cfRule>
  </conditionalFormatting>
  <conditionalFormatting sqref="BC98">
    <cfRule type="cellIs" dxfId="2076" priority="183" operator="greaterThan">
      <formula>20</formula>
    </cfRule>
  </conditionalFormatting>
  <conditionalFormatting sqref="AW98">
    <cfRule type="cellIs" dxfId="2075" priority="184" operator="greaterThan">
      <formula>20</formula>
    </cfRule>
  </conditionalFormatting>
  <conditionalFormatting sqref="AK131 AK128 AK125 AK122 AK119 AK116 AK113 AK110 AK107 AK104 AK101">
    <cfRule type="cellIs" dxfId="2074" priority="182" operator="greaterThan">
      <formula>20</formula>
    </cfRule>
  </conditionalFormatting>
  <conditionalFormatting sqref="AQ131 AQ128 AQ125 AQ122 AQ119 AQ116 AQ113 AQ110 AQ107 AQ104 AQ101">
    <cfRule type="cellIs" dxfId="2073" priority="181" operator="greaterThan">
      <formula>20</formula>
    </cfRule>
  </conditionalFormatting>
  <conditionalFormatting sqref="AW131 AW128 AW125 AW122 AW119 AW116 AW113 AW110 AW107 AW104 AW101">
    <cfRule type="cellIs" dxfId="2072" priority="180" operator="greaterThan">
      <formula>20</formula>
    </cfRule>
  </conditionalFormatting>
  <conditionalFormatting sqref="BC131 BC128 BC125 BC122 BC119 BC116 BC113 BC110 BC107 BC104 BC101">
    <cfRule type="cellIs" dxfId="2071" priority="179" operator="greaterThan">
      <formula>20</formula>
    </cfRule>
  </conditionalFormatting>
  <conditionalFormatting sqref="AX131">
    <cfRule type="cellIs" dxfId="2070" priority="164" operator="greaterThan">
      <formula>20</formula>
    </cfRule>
  </conditionalFormatting>
  <conditionalFormatting sqref="AM132:AN132">
    <cfRule type="cellIs" dxfId="2069" priority="178" operator="between">
      <formula>80</formula>
      <formula>120</formula>
    </cfRule>
  </conditionalFormatting>
  <conditionalFormatting sqref="AL131">
    <cfRule type="cellIs" dxfId="2068" priority="177" operator="greaterThan">
      <formula>20</formula>
    </cfRule>
  </conditionalFormatting>
  <conditionalFormatting sqref="AM131:AN131">
    <cfRule type="cellIs" dxfId="2067" priority="176" operator="between">
      <formula>80</formula>
      <formula>120</formula>
    </cfRule>
  </conditionalFormatting>
  <conditionalFormatting sqref="AM131:AN131">
    <cfRule type="cellIs" dxfId="2066" priority="175" operator="between">
      <formula>80</formula>
      <formula>120</formula>
    </cfRule>
  </conditionalFormatting>
  <conditionalFormatting sqref="AM133:AN133">
    <cfRule type="cellIs" dxfId="2065" priority="174" operator="between">
      <formula>80</formula>
      <formula>120</formula>
    </cfRule>
  </conditionalFormatting>
  <conditionalFormatting sqref="AS132:AT132">
    <cfRule type="cellIs" dxfId="2064" priority="173" operator="between">
      <formula>80</formula>
      <formula>120</formula>
    </cfRule>
  </conditionalFormatting>
  <conditionalFormatting sqref="AS132:AT132">
    <cfRule type="cellIs" dxfId="2063" priority="172" operator="between">
      <formula>80</formula>
      <formula>120</formula>
    </cfRule>
  </conditionalFormatting>
  <conditionalFormatting sqref="AR131">
    <cfRule type="cellIs" dxfId="2062" priority="171" operator="greaterThan">
      <formula>20</formula>
    </cfRule>
  </conditionalFormatting>
  <conditionalFormatting sqref="AS131:AT131">
    <cfRule type="cellIs" dxfId="2061" priority="170" operator="between">
      <formula>80</formula>
      <formula>120</formula>
    </cfRule>
  </conditionalFormatting>
  <conditionalFormatting sqref="AS131:AT131">
    <cfRule type="cellIs" dxfId="2060" priority="169" operator="between">
      <formula>80</formula>
      <formula>120</formula>
    </cfRule>
  </conditionalFormatting>
  <conditionalFormatting sqref="AS131:AT131">
    <cfRule type="cellIs" dxfId="2059" priority="168" operator="between">
      <formula>80</formula>
      <formula>120</formula>
    </cfRule>
  </conditionalFormatting>
  <conditionalFormatting sqref="AS133:AT133">
    <cfRule type="cellIs" dxfId="2058" priority="167" operator="between">
      <formula>80</formula>
      <formula>120</formula>
    </cfRule>
  </conditionalFormatting>
  <conditionalFormatting sqref="AS133:AT133">
    <cfRule type="cellIs" dxfId="2057" priority="166" operator="between">
      <formula>80</formula>
      <formula>120</formula>
    </cfRule>
  </conditionalFormatting>
  <conditionalFormatting sqref="AY132:AZ132">
    <cfRule type="cellIs" dxfId="2056" priority="165" operator="between">
      <formula>80</formula>
      <formula>120</formula>
    </cfRule>
  </conditionalFormatting>
  <conditionalFormatting sqref="AY131:AZ131">
    <cfRule type="cellIs" dxfId="2055" priority="163" operator="between">
      <formula>80</formula>
      <formula>120</formula>
    </cfRule>
  </conditionalFormatting>
  <conditionalFormatting sqref="AY131:AZ131">
    <cfRule type="cellIs" dxfId="2054" priority="161" operator="between">
      <formula>80</formula>
      <formula>120</formula>
    </cfRule>
  </conditionalFormatting>
  <conditionalFormatting sqref="AY131:AZ131">
    <cfRule type="cellIs" dxfId="2053" priority="162" operator="between">
      <formula>80</formula>
      <formula>120</formula>
    </cfRule>
  </conditionalFormatting>
  <conditionalFormatting sqref="AY133:AZ133">
    <cfRule type="cellIs" dxfId="2052" priority="160" operator="between">
      <formula>80</formula>
      <formula>120</formula>
    </cfRule>
  </conditionalFormatting>
  <conditionalFormatting sqref="BE132">
    <cfRule type="cellIs" dxfId="2051" priority="159" operator="between">
      <formula>80</formula>
      <formula>120</formula>
    </cfRule>
  </conditionalFormatting>
  <conditionalFormatting sqref="BD131">
    <cfRule type="cellIs" dxfId="2050" priority="158" operator="greaterThan">
      <formula>20</formula>
    </cfRule>
  </conditionalFormatting>
  <conditionalFormatting sqref="BE131">
    <cfRule type="cellIs" dxfId="2049" priority="157" operator="between">
      <formula>80</formula>
      <formula>120</formula>
    </cfRule>
  </conditionalFormatting>
  <conditionalFormatting sqref="BE131">
    <cfRule type="cellIs" dxfId="2048" priority="156" operator="between">
      <formula>80</formula>
      <formula>120</formula>
    </cfRule>
  </conditionalFormatting>
  <conditionalFormatting sqref="BE131">
    <cfRule type="cellIs" dxfId="2047" priority="154" operator="between">
      <formula>80</formula>
      <formula>120</formula>
    </cfRule>
  </conditionalFormatting>
  <conditionalFormatting sqref="BE131">
    <cfRule type="cellIs" dxfId="2046" priority="155" operator="between">
      <formula>80</formula>
      <formula>120</formula>
    </cfRule>
  </conditionalFormatting>
  <conditionalFormatting sqref="BE133">
    <cfRule type="cellIs" dxfId="2045" priority="153" operator="between">
      <formula>80</formula>
      <formula>120</formula>
    </cfRule>
  </conditionalFormatting>
  <conditionalFormatting sqref="AK132 AK129 AK126 AK123 AK120 AK117 AK114 AK111 AK108 AK105 AK102 AK99">
    <cfRule type="cellIs" dxfId="2044" priority="152" operator="greaterThan">
      <formula>20</formula>
    </cfRule>
  </conditionalFormatting>
  <conditionalFormatting sqref="AQ132 AQ129 AQ126 AQ123 AQ120 AQ117 AQ114 AQ111 AQ108 AQ105 AQ102 AQ99">
    <cfRule type="cellIs" dxfId="2043" priority="151" operator="greaterThan">
      <formula>20</formula>
    </cfRule>
  </conditionalFormatting>
  <conditionalFormatting sqref="AW132 AW129 AW126 AW123 AW120 AW117 AW114 AW111 AW108 AW105 AW102 AW99">
    <cfRule type="cellIs" dxfId="2042" priority="150" operator="greaterThan">
      <formula>20</formula>
    </cfRule>
  </conditionalFormatting>
  <conditionalFormatting sqref="BC132 BC129 BC126 BC123 BC120 BC117 BC114 BC111 BC108 BC105 BC102 BC99">
    <cfRule type="cellIs" dxfId="2041" priority="149" operator="greaterThan">
      <formula>20</formula>
    </cfRule>
  </conditionalFormatting>
  <conditionalFormatting sqref="AK139 AK136">
    <cfRule type="cellIs" dxfId="2040" priority="148" operator="greaterThan">
      <formula>20</formula>
    </cfRule>
  </conditionalFormatting>
  <conditionalFormatting sqref="AQ139 AQ136">
    <cfRule type="cellIs" dxfId="2039" priority="147" operator="greaterThan">
      <formula>20</formula>
    </cfRule>
  </conditionalFormatting>
  <conditionalFormatting sqref="AW139 AW136">
    <cfRule type="cellIs" dxfId="2038" priority="146" operator="greaterThan">
      <formula>20</formula>
    </cfRule>
  </conditionalFormatting>
  <conditionalFormatting sqref="BC139 BC136">
    <cfRule type="cellIs" dxfId="2037" priority="145" operator="greaterThan">
      <formula>20</formula>
    </cfRule>
  </conditionalFormatting>
  <conditionalFormatting sqref="AL132">
    <cfRule type="cellIs" dxfId="2036" priority="137" operator="lessThan">
      <formula>20</formula>
    </cfRule>
  </conditionalFormatting>
  <conditionalFormatting sqref="AM130:AN130">
    <cfRule type="cellIs" dxfId="2035" priority="144" operator="between">
      <formula>80</formula>
      <formula>120</formula>
    </cfRule>
  </conditionalFormatting>
  <conditionalFormatting sqref="AL129">
    <cfRule type="cellIs" dxfId="2034" priority="143" operator="greaterThan">
      <formula>20</formula>
    </cfRule>
  </conditionalFormatting>
  <conditionalFormatting sqref="AM129:AN129">
    <cfRule type="cellIs" dxfId="2033" priority="142" operator="between">
      <formula>80</formula>
      <formula>120</formula>
    </cfRule>
  </conditionalFormatting>
  <conditionalFormatting sqref="AM129:AN129">
    <cfRule type="cellIs" dxfId="2032" priority="141" operator="between">
      <formula>80</formula>
      <formula>120</formula>
    </cfRule>
  </conditionalFormatting>
  <conditionalFormatting sqref="AL132">
    <cfRule type="cellIs" dxfId="2031" priority="140" operator="greaterThan">
      <formula>20</formula>
    </cfRule>
  </conditionalFormatting>
  <conditionalFormatting sqref="AM131:AN132">
    <cfRule type="cellIs" dxfId="2030" priority="139" operator="between">
      <formula>80</formula>
      <formula>120</formula>
    </cfRule>
  </conditionalFormatting>
  <conditionalFormatting sqref="AL132">
    <cfRule type="cellIs" dxfId="2029" priority="138" operator="greaterThan">
      <formula>20</formula>
    </cfRule>
  </conditionalFormatting>
  <conditionalFormatting sqref="AS130:AT130">
    <cfRule type="cellIs" dxfId="2028" priority="136" operator="between">
      <formula>80</formula>
      <formula>120</formula>
    </cfRule>
  </conditionalFormatting>
  <conditionalFormatting sqref="AS130:AT130">
    <cfRule type="cellIs" dxfId="2027" priority="135" operator="between">
      <formula>80</formula>
      <formula>120</formula>
    </cfRule>
  </conditionalFormatting>
  <conditionalFormatting sqref="AR129">
    <cfRule type="cellIs" dxfId="2026" priority="134" operator="greaterThan">
      <formula>20</formula>
    </cfRule>
  </conditionalFormatting>
  <conditionalFormatting sqref="AS129:AT129">
    <cfRule type="cellIs" dxfId="2025" priority="133" operator="between">
      <formula>80</formula>
      <formula>120</formula>
    </cfRule>
  </conditionalFormatting>
  <conditionalFormatting sqref="AS129:AT129">
    <cfRule type="cellIs" dxfId="2024" priority="132" operator="between">
      <formula>80</formula>
      <formula>120</formula>
    </cfRule>
  </conditionalFormatting>
  <conditionalFormatting sqref="AS129:AT129">
    <cfRule type="cellIs" dxfId="2023" priority="131" operator="between">
      <formula>80</formula>
      <formula>120</formula>
    </cfRule>
  </conditionalFormatting>
  <conditionalFormatting sqref="AR132">
    <cfRule type="cellIs" dxfId="2022" priority="130" operator="greaterThan">
      <formula>20</formula>
    </cfRule>
  </conditionalFormatting>
  <conditionalFormatting sqref="AS131:AT132">
    <cfRule type="cellIs" dxfId="2021" priority="129" operator="between">
      <formula>80</formula>
      <formula>120</formula>
    </cfRule>
  </conditionalFormatting>
  <conditionalFormatting sqref="AS131:AT132">
    <cfRule type="cellIs" dxfId="2020" priority="128" operator="between">
      <formula>80</formula>
      <formula>120</formula>
    </cfRule>
  </conditionalFormatting>
  <conditionalFormatting sqref="AR132">
    <cfRule type="cellIs" dxfId="2019" priority="127" operator="greaterThan">
      <formula>20</formula>
    </cfRule>
  </conditionalFormatting>
  <conditionalFormatting sqref="AR132">
    <cfRule type="cellIs" dxfId="2018" priority="126" operator="lessThan">
      <formula>20</formula>
    </cfRule>
  </conditionalFormatting>
  <conditionalFormatting sqref="AY130:AZ130">
    <cfRule type="cellIs" dxfId="2017" priority="125" operator="between">
      <formula>80</formula>
      <formula>120</formula>
    </cfRule>
  </conditionalFormatting>
  <conditionalFormatting sqref="AX129">
    <cfRule type="cellIs" dxfId="2016" priority="124" operator="greaterThan">
      <formula>20</formula>
    </cfRule>
  </conditionalFormatting>
  <conditionalFormatting sqref="AY129:AZ129">
    <cfRule type="cellIs" dxfId="2015" priority="123" operator="between">
      <formula>80</formula>
      <formula>120</formula>
    </cfRule>
  </conditionalFormatting>
  <conditionalFormatting sqref="AY129:AZ129">
    <cfRule type="cellIs" dxfId="2014" priority="121" operator="between">
      <formula>80</formula>
      <formula>120</formula>
    </cfRule>
  </conditionalFormatting>
  <conditionalFormatting sqref="AY129:AZ129">
    <cfRule type="cellIs" dxfId="2013" priority="122" operator="between">
      <formula>80</formula>
      <formula>120</formula>
    </cfRule>
  </conditionalFormatting>
  <conditionalFormatting sqref="AX132">
    <cfRule type="cellIs" dxfId="2012" priority="120" operator="greaterThan">
      <formula>20</formula>
    </cfRule>
  </conditionalFormatting>
  <conditionalFormatting sqref="AY131:AZ132">
    <cfRule type="cellIs" dxfId="2011" priority="119" operator="between">
      <formula>80</formula>
      <formula>120</formula>
    </cfRule>
  </conditionalFormatting>
  <conditionalFormatting sqref="AX132">
    <cfRule type="cellIs" dxfId="2010" priority="118" operator="greaterThan">
      <formula>20</formula>
    </cfRule>
  </conditionalFormatting>
  <conditionalFormatting sqref="AX132">
    <cfRule type="cellIs" dxfId="2009" priority="117" operator="lessThan">
      <formula>20</formula>
    </cfRule>
  </conditionalFormatting>
  <conditionalFormatting sqref="BE130">
    <cfRule type="cellIs" dxfId="2008" priority="116" operator="between">
      <formula>80</formula>
      <formula>120</formula>
    </cfRule>
  </conditionalFormatting>
  <conditionalFormatting sqref="BD129">
    <cfRule type="cellIs" dxfId="2007" priority="115" operator="greaterThan">
      <formula>20</formula>
    </cfRule>
  </conditionalFormatting>
  <conditionalFormatting sqref="BE129">
    <cfRule type="cellIs" dxfId="2006" priority="114" operator="between">
      <formula>80</formula>
      <formula>120</formula>
    </cfRule>
  </conditionalFormatting>
  <conditionalFormatting sqref="BE129">
    <cfRule type="cellIs" dxfId="2005" priority="113" operator="between">
      <formula>80</formula>
      <formula>120</formula>
    </cfRule>
  </conditionalFormatting>
  <conditionalFormatting sqref="BE129">
    <cfRule type="cellIs" dxfId="2004" priority="111" operator="between">
      <formula>80</formula>
      <formula>120</formula>
    </cfRule>
  </conditionalFormatting>
  <conditionalFormatting sqref="BE129">
    <cfRule type="cellIs" dxfId="2003" priority="112" operator="between">
      <formula>80</formula>
      <formula>120</formula>
    </cfRule>
  </conditionalFormatting>
  <conditionalFormatting sqref="BD132">
    <cfRule type="cellIs" dxfId="2002" priority="110" operator="greaterThan">
      <formula>20</formula>
    </cfRule>
  </conditionalFormatting>
  <conditionalFormatting sqref="BE131:BE132">
    <cfRule type="cellIs" dxfId="2001" priority="109" operator="between">
      <formula>80</formula>
      <formula>120</formula>
    </cfRule>
  </conditionalFormatting>
  <conditionalFormatting sqref="BD132">
    <cfRule type="cellIs" dxfId="2000" priority="108" operator="greaterThan">
      <formula>20</formula>
    </cfRule>
  </conditionalFormatting>
  <conditionalFormatting sqref="BD132">
    <cfRule type="cellIs" dxfId="1999" priority="107" operator="lessThan">
      <formula>20</formula>
    </cfRule>
  </conditionalFormatting>
  <conditionalFormatting sqref="AK134">
    <cfRule type="cellIs" dxfId="1998" priority="106" operator="greaterThan">
      <formula>20</formula>
    </cfRule>
  </conditionalFormatting>
  <conditionalFormatting sqref="AQ134">
    <cfRule type="cellIs" dxfId="1997" priority="105" operator="greaterThan">
      <formula>20</formula>
    </cfRule>
  </conditionalFormatting>
  <conditionalFormatting sqref="AW134">
    <cfRule type="cellIs" dxfId="1996" priority="104" operator="greaterThan">
      <formula>20</formula>
    </cfRule>
  </conditionalFormatting>
  <conditionalFormatting sqref="BC134">
    <cfRule type="cellIs" dxfId="1995" priority="103" operator="greaterThan">
      <formula>20</formula>
    </cfRule>
  </conditionalFormatting>
  <conditionalFormatting sqref="AK137">
    <cfRule type="cellIs" dxfId="1994" priority="102" operator="greaterThan">
      <formula>20</formula>
    </cfRule>
  </conditionalFormatting>
  <conditionalFormatting sqref="AQ137">
    <cfRule type="cellIs" dxfId="1993" priority="101" operator="greaterThan">
      <formula>20</formula>
    </cfRule>
  </conditionalFormatting>
  <conditionalFormatting sqref="AW137">
    <cfRule type="cellIs" dxfId="1992" priority="100" operator="greaterThan">
      <formula>20</formula>
    </cfRule>
  </conditionalFormatting>
  <conditionalFormatting sqref="BC137">
    <cfRule type="cellIs" dxfId="1991" priority="99" operator="greaterThan">
      <formula>20</formula>
    </cfRule>
  </conditionalFormatting>
  <conditionalFormatting sqref="AK135">
    <cfRule type="cellIs" dxfId="1990" priority="98" operator="greaterThan">
      <formula>20</formula>
    </cfRule>
  </conditionalFormatting>
  <conditionalFormatting sqref="AQ135">
    <cfRule type="cellIs" dxfId="1989" priority="97" operator="greaterThan">
      <formula>20</formula>
    </cfRule>
  </conditionalFormatting>
  <conditionalFormatting sqref="AW135">
    <cfRule type="cellIs" dxfId="1988" priority="96" operator="greaterThan">
      <formula>20</formula>
    </cfRule>
  </conditionalFormatting>
  <conditionalFormatting sqref="BC135">
    <cfRule type="cellIs" dxfId="1987" priority="95" operator="greaterThan">
      <formula>20</formula>
    </cfRule>
  </conditionalFormatting>
  <conditionalFormatting sqref="AM90:AN90">
    <cfRule type="cellIs" dxfId="1986" priority="94" operator="between">
      <formula>80</formula>
      <formula>120</formula>
    </cfRule>
  </conditionalFormatting>
  <conditionalFormatting sqref="AL89">
    <cfRule type="cellIs" dxfId="1985" priority="93" operator="greaterThan">
      <formula>20</formula>
    </cfRule>
  </conditionalFormatting>
  <conditionalFormatting sqref="AM89:AN89">
    <cfRule type="cellIs" dxfId="1984" priority="92" operator="between">
      <formula>80</formula>
      <formula>120</formula>
    </cfRule>
  </conditionalFormatting>
  <conditionalFormatting sqref="AM89:AN89">
    <cfRule type="cellIs" dxfId="1983" priority="91" operator="between">
      <formula>80</formula>
      <formula>120</formula>
    </cfRule>
  </conditionalFormatting>
  <conditionalFormatting sqref="AL90">
    <cfRule type="cellIs" dxfId="1982" priority="84" operator="lessThan">
      <formula>20</formula>
    </cfRule>
  </conditionalFormatting>
  <conditionalFormatting sqref="AM88:AN88">
    <cfRule type="cellIs" dxfId="1981" priority="90" operator="between">
      <formula>80</formula>
      <formula>120</formula>
    </cfRule>
  </conditionalFormatting>
  <conditionalFormatting sqref="AM87:AN87">
    <cfRule type="cellIs" dxfId="1980" priority="89" operator="between">
      <formula>80</formula>
      <formula>120</formula>
    </cfRule>
  </conditionalFormatting>
  <conditionalFormatting sqref="AM87:AN87">
    <cfRule type="cellIs" dxfId="1979" priority="88" operator="between">
      <formula>80</formula>
      <formula>120</formula>
    </cfRule>
  </conditionalFormatting>
  <conditionalFormatting sqref="AL90">
    <cfRule type="cellIs" dxfId="1978" priority="87" operator="greaterThan">
      <formula>20</formula>
    </cfRule>
  </conditionalFormatting>
  <conditionalFormatting sqref="AM89:AN90">
    <cfRule type="cellIs" dxfId="1977" priority="86" operator="between">
      <formula>80</formula>
      <formula>120</formula>
    </cfRule>
  </conditionalFormatting>
  <conditionalFormatting sqref="AL90">
    <cfRule type="cellIs" dxfId="1976" priority="85" operator="greaterThan">
      <formula>20</formula>
    </cfRule>
  </conditionalFormatting>
  <conditionalFormatting sqref="AS90:AT90">
    <cfRule type="cellIs" dxfId="1975" priority="83" operator="between">
      <formula>80</formula>
      <formula>120</formula>
    </cfRule>
  </conditionalFormatting>
  <conditionalFormatting sqref="AS90:AT90">
    <cfRule type="cellIs" dxfId="1974" priority="82" operator="between">
      <formula>80</formula>
      <formula>120</formula>
    </cfRule>
  </conditionalFormatting>
  <conditionalFormatting sqref="AR89">
    <cfRule type="cellIs" dxfId="1973" priority="81" operator="greaterThan">
      <formula>20</formula>
    </cfRule>
  </conditionalFormatting>
  <conditionalFormatting sqref="AS89:AT89">
    <cfRule type="cellIs" dxfId="1972" priority="80" operator="between">
      <formula>80</formula>
      <formula>120</formula>
    </cfRule>
  </conditionalFormatting>
  <conditionalFormatting sqref="AS89:AT89">
    <cfRule type="cellIs" dxfId="1971" priority="79" operator="between">
      <formula>80</formula>
      <formula>120</formula>
    </cfRule>
  </conditionalFormatting>
  <conditionalFormatting sqref="AS89:AT89">
    <cfRule type="cellIs" dxfId="1970" priority="78" operator="between">
      <formula>80</formula>
      <formula>120</formula>
    </cfRule>
  </conditionalFormatting>
  <conditionalFormatting sqref="AS88:AT88">
    <cfRule type="cellIs" dxfId="1969" priority="77" operator="between">
      <formula>80</formula>
      <formula>120</formula>
    </cfRule>
  </conditionalFormatting>
  <conditionalFormatting sqref="AS88:AT88">
    <cfRule type="cellIs" dxfId="1968" priority="76" operator="between">
      <formula>80</formula>
      <formula>120</formula>
    </cfRule>
  </conditionalFormatting>
  <conditionalFormatting sqref="AS87:AT87">
    <cfRule type="cellIs" dxfId="1967" priority="75" operator="between">
      <formula>80</formula>
      <formula>120</formula>
    </cfRule>
  </conditionalFormatting>
  <conditionalFormatting sqref="AS87:AT87">
    <cfRule type="cellIs" dxfId="1966" priority="74" operator="between">
      <formula>80</formula>
      <formula>120</formula>
    </cfRule>
  </conditionalFormatting>
  <conditionalFormatting sqref="AS87:AT87">
    <cfRule type="cellIs" dxfId="1965" priority="73" operator="between">
      <formula>80</formula>
      <formula>120</formula>
    </cfRule>
  </conditionalFormatting>
  <conditionalFormatting sqref="AR90">
    <cfRule type="cellIs" dxfId="1964" priority="72" operator="greaterThan">
      <formula>20</formula>
    </cfRule>
  </conditionalFormatting>
  <conditionalFormatting sqref="AS89:AT90">
    <cfRule type="cellIs" dxfId="1963" priority="71" operator="between">
      <formula>80</formula>
      <formula>120</formula>
    </cfRule>
  </conditionalFormatting>
  <conditionalFormatting sqref="AS89:AT90">
    <cfRule type="cellIs" dxfId="1962" priority="70" operator="between">
      <formula>80</formula>
      <formula>120</formula>
    </cfRule>
  </conditionalFormatting>
  <conditionalFormatting sqref="AR90">
    <cfRule type="cellIs" dxfId="1961" priority="69" operator="greaterThan">
      <formula>20</formula>
    </cfRule>
  </conditionalFormatting>
  <conditionalFormatting sqref="AR90">
    <cfRule type="cellIs" dxfId="1960" priority="68" operator="lessThan">
      <formula>20</formula>
    </cfRule>
  </conditionalFormatting>
  <conditionalFormatting sqref="AY90:AZ90">
    <cfRule type="cellIs" dxfId="1959" priority="67" operator="between">
      <formula>80</formula>
      <formula>120</formula>
    </cfRule>
  </conditionalFormatting>
  <conditionalFormatting sqref="AX89">
    <cfRule type="cellIs" dxfId="1958" priority="66" operator="greaterThan">
      <formula>20</formula>
    </cfRule>
  </conditionalFormatting>
  <conditionalFormatting sqref="AY89:AZ89">
    <cfRule type="cellIs" dxfId="1957" priority="65" operator="between">
      <formula>80</formula>
      <formula>120</formula>
    </cfRule>
  </conditionalFormatting>
  <conditionalFormatting sqref="AY89:AZ89">
    <cfRule type="cellIs" dxfId="1956" priority="63" operator="between">
      <formula>80</formula>
      <formula>120</formula>
    </cfRule>
  </conditionalFormatting>
  <conditionalFormatting sqref="AY89:AZ89">
    <cfRule type="cellIs" dxfId="1955" priority="64" operator="between">
      <formula>80</formula>
      <formula>120</formula>
    </cfRule>
  </conditionalFormatting>
  <conditionalFormatting sqref="AY88:AZ88">
    <cfRule type="cellIs" dxfId="1954" priority="62" operator="between">
      <formula>80</formula>
      <formula>120</formula>
    </cfRule>
  </conditionalFormatting>
  <conditionalFormatting sqref="AY87:AZ87">
    <cfRule type="cellIs" dxfId="1953" priority="61" operator="between">
      <formula>80</formula>
      <formula>120</formula>
    </cfRule>
  </conditionalFormatting>
  <conditionalFormatting sqref="AY87:AZ87">
    <cfRule type="cellIs" dxfId="1952" priority="59" operator="between">
      <formula>80</formula>
      <formula>120</formula>
    </cfRule>
  </conditionalFormatting>
  <conditionalFormatting sqref="AY87:AZ87">
    <cfRule type="cellIs" dxfId="1951" priority="60" operator="between">
      <formula>80</formula>
      <formula>120</formula>
    </cfRule>
  </conditionalFormatting>
  <conditionalFormatting sqref="AX90">
    <cfRule type="cellIs" dxfId="1950" priority="58" operator="greaterThan">
      <formula>20</formula>
    </cfRule>
  </conditionalFormatting>
  <conditionalFormatting sqref="AY89:AZ90">
    <cfRule type="cellIs" dxfId="1949" priority="57" operator="between">
      <formula>80</formula>
      <formula>120</formula>
    </cfRule>
  </conditionalFormatting>
  <conditionalFormatting sqref="AX90">
    <cfRule type="cellIs" dxfId="1948" priority="56" operator="greaterThan">
      <formula>20</formula>
    </cfRule>
  </conditionalFormatting>
  <conditionalFormatting sqref="AX90">
    <cfRule type="cellIs" dxfId="1947" priority="55" operator="lessThan">
      <formula>20</formula>
    </cfRule>
  </conditionalFormatting>
  <conditionalFormatting sqref="BE87">
    <cfRule type="cellIs" dxfId="1946" priority="46" operator="between">
      <formula>80</formula>
      <formula>120</formula>
    </cfRule>
  </conditionalFormatting>
  <conditionalFormatting sqref="BE90">
    <cfRule type="cellIs" dxfId="1945" priority="54" operator="between">
      <formula>80</formula>
      <formula>120</formula>
    </cfRule>
  </conditionalFormatting>
  <conditionalFormatting sqref="BD89">
    <cfRule type="cellIs" dxfId="1944" priority="53" operator="greaterThan">
      <formula>20</formula>
    </cfRule>
  </conditionalFormatting>
  <conditionalFormatting sqref="BE89">
    <cfRule type="cellIs" dxfId="1943" priority="52" operator="between">
      <formula>80</formula>
      <formula>120</formula>
    </cfRule>
  </conditionalFormatting>
  <conditionalFormatting sqref="BE89">
    <cfRule type="cellIs" dxfId="1942" priority="51" operator="between">
      <formula>80</formula>
      <formula>120</formula>
    </cfRule>
  </conditionalFormatting>
  <conditionalFormatting sqref="BE89">
    <cfRule type="cellIs" dxfId="1941" priority="49" operator="between">
      <formula>80</formula>
      <formula>120</formula>
    </cfRule>
  </conditionalFormatting>
  <conditionalFormatting sqref="BE89">
    <cfRule type="cellIs" dxfId="1940" priority="50" operator="between">
      <formula>80</formula>
      <formula>120</formula>
    </cfRule>
  </conditionalFormatting>
  <conditionalFormatting sqref="BE88">
    <cfRule type="cellIs" dxfId="1939" priority="48" operator="between">
      <formula>80</formula>
      <formula>120</formula>
    </cfRule>
  </conditionalFormatting>
  <conditionalFormatting sqref="BE87">
    <cfRule type="cellIs" dxfId="1938" priority="47" operator="between">
      <formula>80</formula>
      <formula>120</formula>
    </cfRule>
  </conditionalFormatting>
  <conditionalFormatting sqref="BE87">
    <cfRule type="cellIs" dxfId="1937" priority="44" operator="between">
      <formula>80</formula>
      <formula>120</formula>
    </cfRule>
  </conditionalFormatting>
  <conditionalFormatting sqref="BE87">
    <cfRule type="cellIs" dxfId="1936" priority="45" operator="between">
      <formula>80</formula>
      <formula>120</formula>
    </cfRule>
  </conditionalFormatting>
  <conditionalFormatting sqref="BD90">
    <cfRule type="cellIs" dxfId="1935" priority="43" operator="greaterThan">
      <formula>20</formula>
    </cfRule>
  </conditionalFormatting>
  <conditionalFormatting sqref="BE89:BE90">
    <cfRule type="cellIs" dxfId="1934" priority="42" operator="between">
      <formula>80</formula>
      <formula>120</formula>
    </cfRule>
  </conditionalFormatting>
  <conditionalFormatting sqref="BD90">
    <cfRule type="cellIs" dxfId="1933" priority="41" operator="greaterThan">
      <formula>20</formula>
    </cfRule>
  </conditionalFormatting>
  <conditionalFormatting sqref="BD90">
    <cfRule type="cellIs" dxfId="1932" priority="40" operator="lessThan">
      <formula>20</formula>
    </cfRule>
  </conditionalFormatting>
  <conditionalFormatting sqref="AK26 AK33 AK36 AK39 AK42 AK45 AK48">
    <cfRule type="cellIs" dxfId="1931" priority="39" operator="greaterThan">
      <formula>20</formula>
    </cfRule>
  </conditionalFormatting>
  <conditionalFormatting sqref="AQ26 AQ33 AQ36 AQ39 AQ42 AQ45 AQ48">
    <cfRule type="cellIs" dxfId="1930" priority="38" operator="greaterThan">
      <formula>20</formula>
    </cfRule>
  </conditionalFormatting>
  <conditionalFormatting sqref="AW26 AW33 AW36 AW39 AW42 AW45 AW48">
    <cfRule type="cellIs" dxfId="1929" priority="37" operator="greaterThan">
      <formula>20</formula>
    </cfRule>
  </conditionalFormatting>
  <conditionalFormatting sqref="BC26 BC33 BC36 BC39 BC42 BC45 BC48">
    <cfRule type="cellIs" dxfId="1928" priority="36" operator="greaterThan">
      <formula>20</formula>
    </cfRule>
  </conditionalFormatting>
  <conditionalFormatting sqref="AJ36 AJ39 AJ42 AJ45 AJ48">
    <cfRule type="cellIs" dxfId="1927" priority="35" operator="lessThan">
      <formula>20.1</formula>
    </cfRule>
  </conditionalFormatting>
  <conditionalFormatting sqref="AP36 AP39 AP42 AP45 AP48">
    <cfRule type="cellIs" dxfId="1926" priority="34" operator="lessThan">
      <formula>20.1</formula>
    </cfRule>
  </conditionalFormatting>
  <conditionalFormatting sqref="AV36 AV39 AV42 AV45 AV48">
    <cfRule type="cellIs" dxfId="1925" priority="33" operator="lessThan">
      <formula>20.1</formula>
    </cfRule>
  </conditionalFormatting>
  <conditionalFormatting sqref="BB36 BB39 BB42 BB45 BB48">
    <cfRule type="cellIs" dxfId="1924" priority="32" operator="lessThan">
      <formula>20.1</formula>
    </cfRule>
  </conditionalFormatting>
  <conditionalFormatting sqref="AI26">
    <cfRule type="cellIs" dxfId="1923" priority="31" operator="between">
      <formula>80</formula>
      <formula>120</formula>
    </cfRule>
  </conditionalFormatting>
  <conditionalFormatting sqref="AO26">
    <cfRule type="cellIs" dxfId="1922" priority="30" operator="between">
      <formula>80</formula>
      <formula>120</formula>
    </cfRule>
  </conditionalFormatting>
  <conditionalFormatting sqref="AU26">
    <cfRule type="cellIs" dxfId="1921" priority="29" operator="between">
      <formula>80</formula>
      <formula>120</formula>
    </cfRule>
  </conditionalFormatting>
  <conditionalFormatting sqref="BA26">
    <cfRule type="cellIs" dxfId="1920" priority="28" operator="between">
      <formula>80</formula>
      <formula>120</formula>
    </cfRule>
  </conditionalFormatting>
  <conditionalFormatting sqref="BC138">
    <cfRule type="cellIs" dxfId="1919" priority="27" operator="greaterThan">
      <formula>20</formula>
    </cfRule>
  </conditionalFormatting>
  <conditionalFormatting sqref="BA96">
    <cfRule type="cellIs" dxfId="1918" priority="17" operator="between">
      <formula>80</formula>
      <formula>120</formula>
    </cfRule>
  </conditionalFormatting>
  <conditionalFormatting sqref="AK96">
    <cfRule type="cellIs" dxfId="1917" priority="22" operator="greaterThan">
      <formula>20</formula>
    </cfRule>
  </conditionalFormatting>
  <conditionalFormatting sqref="AQ96">
    <cfRule type="cellIs" dxfId="1916" priority="21" operator="greaterThan">
      <formula>20</formula>
    </cfRule>
  </conditionalFormatting>
  <conditionalFormatting sqref="AO96">
    <cfRule type="cellIs" dxfId="1915" priority="19" operator="between">
      <formula>80</formula>
      <formula>120</formula>
    </cfRule>
  </conditionalFormatting>
  <conditionalFormatting sqref="AU96">
    <cfRule type="cellIs" dxfId="1914" priority="18" operator="between">
      <formula>80</formula>
      <formula>120</formula>
    </cfRule>
  </conditionalFormatting>
  <conditionalFormatting sqref="AO138">
    <cfRule type="cellIs" dxfId="1913" priority="12" operator="between">
      <formula>80</formula>
      <formula>120</formula>
    </cfRule>
  </conditionalFormatting>
  <conditionalFormatting sqref="AO51">
    <cfRule type="cellIs" dxfId="1912" priority="26" operator="between">
      <formula>80</formula>
      <formula>120</formula>
    </cfRule>
  </conditionalFormatting>
  <conditionalFormatting sqref="AU51">
    <cfRule type="cellIs" dxfId="1911" priority="25" operator="between">
      <formula>80</formula>
      <formula>120</formula>
    </cfRule>
  </conditionalFormatting>
  <conditionalFormatting sqref="AI138">
    <cfRule type="cellIs" dxfId="1910" priority="9" operator="between">
      <formula>80</formula>
      <formula>120</formula>
    </cfRule>
  </conditionalFormatting>
  <conditionalFormatting sqref="BA51">
    <cfRule type="cellIs" dxfId="1909" priority="24" operator="between">
      <formula>80</formula>
      <formula>120</formula>
    </cfRule>
  </conditionalFormatting>
  <conditionalFormatting sqref="AI51">
    <cfRule type="cellIs" dxfId="1908" priority="23" operator="between">
      <formula>80</formula>
      <formula>120</formula>
    </cfRule>
  </conditionalFormatting>
  <conditionalFormatting sqref="AU138">
    <cfRule type="cellIs" dxfId="1907" priority="11" operator="between">
      <formula>80</formula>
      <formula>120</formula>
    </cfRule>
  </conditionalFormatting>
  <conditionalFormatting sqref="BA138">
    <cfRule type="cellIs" dxfId="1906" priority="10" operator="between">
      <formula>80</formula>
      <formula>120</formula>
    </cfRule>
  </conditionalFormatting>
  <conditionalFormatting sqref="AW96">
    <cfRule type="cellIs" dxfId="1905" priority="20" operator="greaterThan">
      <formula>20</formula>
    </cfRule>
  </conditionalFormatting>
  <conditionalFormatting sqref="AI96">
    <cfRule type="cellIs" dxfId="1904" priority="16" operator="between">
      <formula>80</formula>
      <formula>120</formula>
    </cfRule>
  </conditionalFormatting>
  <conditionalFormatting sqref="AK138">
    <cfRule type="cellIs" dxfId="1903" priority="15" operator="greaterThan">
      <formula>20</formula>
    </cfRule>
  </conditionalFormatting>
  <conditionalFormatting sqref="AQ138">
    <cfRule type="cellIs" dxfId="1902" priority="14" operator="greaterThan">
      <formula>20</formula>
    </cfRule>
  </conditionalFormatting>
  <conditionalFormatting sqref="AW138">
    <cfRule type="cellIs" dxfId="1901" priority="13" operator="greaterThan">
      <formula>20</formula>
    </cfRule>
  </conditionalFormatting>
  <conditionalFormatting sqref="AK29">
    <cfRule type="cellIs" dxfId="1900" priority="8" operator="greaterThan">
      <formula>20</formula>
    </cfRule>
  </conditionalFormatting>
  <conditionalFormatting sqref="AQ29">
    <cfRule type="cellIs" dxfId="1899" priority="7" operator="greaterThan">
      <formula>20</formula>
    </cfRule>
  </conditionalFormatting>
  <conditionalFormatting sqref="AW29">
    <cfRule type="cellIs" dxfId="1898" priority="6" operator="greaterThan">
      <formula>20</formula>
    </cfRule>
  </conditionalFormatting>
  <conditionalFormatting sqref="BC29">
    <cfRule type="cellIs" dxfId="1897" priority="5" operator="greaterThan">
      <formula>20</formula>
    </cfRule>
  </conditionalFormatting>
  <conditionalFormatting sqref="AI29">
    <cfRule type="cellIs" dxfId="1896" priority="4" operator="between">
      <formula>80</formula>
      <formula>120</formula>
    </cfRule>
  </conditionalFormatting>
  <conditionalFormatting sqref="AO29">
    <cfRule type="cellIs" dxfId="1895" priority="3" operator="between">
      <formula>80</formula>
      <formula>120</formula>
    </cfRule>
  </conditionalFormatting>
  <conditionalFormatting sqref="AU29">
    <cfRule type="cellIs" dxfId="1894" priority="2" operator="between">
      <formula>80</formula>
      <formula>120</formula>
    </cfRule>
  </conditionalFormatting>
  <conditionalFormatting sqref="BA29">
    <cfRule type="cellIs" dxfId="1893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D222-7218-4998-AFA0-BDDE827F2301}">
  <dimension ref="A1:BJ142"/>
  <sheetViews>
    <sheetView topLeftCell="A23" zoomScale="74" zoomScaleNormal="74" workbookViewId="0">
      <selection activeCell="A53" sqref="A53:XFD5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0.13674814979226357</v>
      </c>
      <c r="N14" s="3">
        <f>((H14*$H$21)+$H$22)*1000/L14</f>
        <v>0.10388552765035891</v>
      </c>
      <c r="O14" s="3">
        <f>N14-M14</f>
        <v>-3.2862622141904663E-2</v>
      </c>
      <c r="P14" s="3">
        <f>((J14*$J$21)+$J$22)*1000/L14</f>
        <v>1.0522312559068476E-2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1019.8</v>
      </c>
      <c r="G15">
        <f>6*H36/1000</f>
        <v>1.2000000000000001E-3</v>
      </c>
      <c r="H15" s="2">
        <f>AVERAGE(J36:J37) - (B16*H36/0.5)</f>
        <v>2175.1</v>
      </c>
      <c r="I15">
        <f>0.3*H36/1000</f>
        <v>5.9999999999999995E-5</v>
      </c>
      <c r="J15" s="2">
        <f>AVERAGE(L36:L37) - (C16*H36/0.5)</f>
        <v>1058</v>
      </c>
      <c r="L15">
        <v>0.2</v>
      </c>
      <c r="M15" s="3">
        <f t="shared" ref="M15:M19" si="0">((F15*$F$21)+$F$22)*1000/L15</f>
        <v>2.8754558483669284</v>
      </c>
      <c r="N15" s="3">
        <f t="shared" ref="N15:N19" si="1">((H15*$H$21)+$H$22)*1000/L15</f>
        <v>5.6190804536258909</v>
      </c>
      <c r="O15" s="3">
        <f t="shared" ref="O15:O19" si="2">N15-M15</f>
        <v>2.7436246052589626</v>
      </c>
      <c r="P15" s="3">
        <f t="shared" ref="P15:P19" si="3">((J15*$J$21)+$J$22)*1000/L15</f>
        <v>0.29927284202542503</v>
      </c>
    </row>
    <row r="16" spans="1:16" x14ac:dyDescent="0.35">
      <c r="A16">
        <f>AVERAGE(I33:I34)</f>
        <v>83</v>
      </c>
      <c r="B16">
        <f>AVERAGE(J33:J34)</f>
        <v>203.5</v>
      </c>
      <c r="C16">
        <f>AVERAGE(L33:L34)</f>
        <v>132.5</v>
      </c>
      <c r="E16">
        <f>3*G39/1000</f>
        <v>1.7999999999999997E-3</v>
      </c>
      <c r="F16" s="2">
        <f>AVERAGE(I39:I40) - (A16*G39/0.5)</f>
        <v>3628.4</v>
      </c>
      <c r="G16">
        <f>6*H39/1000</f>
        <v>3.5999999999999995E-3</v>
      </c>
      <c r="H16" s="2">
        <f>AVERAGE(J39:J40) - (B16*H39/0.5)</f>
        <v>7626.3</v>
      </c>
      <c r="I16">
        <f>0.3*H39/1000</f>
        <v>1.7999999999999998E-4</v>
      </c>
      <c r="J16" s="2">
        <f>AVERAGE(L39:L40) - (C16*H39/0.5)</f>
        <v>3565.5</v>
      </c>
      <c r="L16">
        <v>0.6</v>
      </c>
      <c r="M16" s="3">
        <f t="shared" si="0"/>
        <v>3.1187490819586579</v>
      </c>
      <c r="N16" s="3">
        <f t="shared" si="1"/>
        <v>6.3502124488786791</v>
      </c>
      <c r="O16" s="3">
        <f t="shared" si="2"/>
        <v>3.2314633669200212</v>
      </c>
      <c r="P16" s="3">
        <f t="shared" si="3"/>
        <v>0.31540503194297181</v>
      </c>
    </row>
    <row r="17" spans="1:62" x14ac:dyDescent="0.35">
      <c r="E17">
        <f>9*G42/1000</f>
        <v>2.9970000000000005E-3</v>
      </c>
      <c r="F17" s="2">
        <f>AVERAGE(I42:I43) - (A16*G42/0.5)</f>
        <v>5476.7219999999998</v>
      </c>
      <c r="G17">
        <f>18*H42/1000</f>
        <v>5.9940000000000011E-3</v>
      </c>
      <c r="H17" s="2">
        <f>AVERAGE(J42:J43) - (B16*H42/0.5)</f>
        <v>11539.968999999999</v>
      </c>
      <c r="I17">
        <f>0.9*H42/1000</f>
        <v>2.9970000000000002E-4</v>
      </c>
      <c r="J17" s="2">
        <f>AVERAGE(L42:L43) - (C16*H42/0.5)</f>
        <v>5419.2550000000001</v>
      </c>
      <c r="L17">
        <v>0.33300000000000002</v>
      </c>
      <c r="M17" s="3">
        <f t="shared" si="0"/>
        <v>8.377302215890376</v>
      </c>
      <c r="N17" s="3">
        <f t="shared" si="1"/>
        <v>17.233498042130677</v>
      </c>
      <c r="O17" s="3">
        <f t="shared" si="2"/>
        <v>8.8561958262403007</v>
      </c>
      <c r="P17" s="3">
        <f t="shared" si="3"/>
        <v>0.85554909816867586</v>
      </c>
    </row>
    <row r="18" spans="1:62" x14ac:dyDescent="0.35">
      <c r="E18">
        <f>9*G45/1000</f>
        <v>4.2030000000000001E-3</v>
      </c>
      <c r="F18" s="2">
        <f>AVERAGE(I45:I46) - (A16*G45/0.5)</f>
        <v>8404.9779999999992</v>
      </c>
      <c r="G18">
        <f>18*H45/1000</f>
        <v>8.4060000000000003E-3</v>
      </c>
      <c r="H18" s="2">
        <f>AVERAGE(J45:J46) - (B16*H45/0.5)</f>
        <v>16957.931</v>
      </c>
      <c r="I18">
        <f>0.9*H45/1000</f>
        <v>4.2030000000000002E-4</v>
      </c>
      <c r="J18" s="2">
        <f>AVERAGE(L45:L46) - (B16*H45/0.5)</f>
        <v>7757.9309999999996</v>
      </c>
      <c r="L18">
        <v>0.46700000000000003</v>
      </c>
      <c r="M18" s="3">
        <f t="shared" si="0"/>
        <v>9.0891439758432071</v>
      </c>
      <c r="N18" s="3">
        <f t="shared" si="1"/>
        <v>18.005753284824504</v>
      </c>
      <c r="O18" s="3">
        <f t="shared" si="2"/>
        <v>8.9166093089812968</v>
      </c>
      <c r="P18" s="3">
        <f t="shared" si="3"/>
        <v>0.86846870315761504</v>
      </c>
    </row>
    <row r="19" spans="1:62" x14ac:dyDescent="0.35">
      <c r="E19">
        <f>9*G48/1000</f>
        <v>5.3999999999999994E-3</v>
      </c>
      <c r="F19" s="2">
        <f>AVERAGE(I48:I49) - (A16*G48/0.5)</f>
        <v>10832.9</v>
      </c>
      <c r="G19">
        <f>18*H48/1000</f>
        <v>1.0799999999999999E-2</v>
      </c>
      <c r="H19" s="2">
        <f>AVERAGE(J48:J49) - (B16*H48/0.5)</f>
        <v>21945.8</v>
      </c>
      <c r="I19">
        <f>0.9*H48/1000</f>
        <v>5.4000000000000001E-4</v>
      </c>
      <c r="J19" s="2">
        <f>AVERAGE(L48:L49) - (C16*H48/0.5)</f>
        <v>10657</v>
      </c>
      <c r="L19">
        <v>0.6</v>
      </c>
      <c r="M19" s="3">
        <f t="shared" si="0"/>
        <v>9.0850223860750301</v>
      </c>
      <c r="N19" s="3">
        <f t="shared" si="1"/>
        <v>18.111120073466463</v>
      </c>
      <c r="O19" s="3">
        <f t="shared" si="2"/>
        <v>9.0260976873914327</v>
      </c>
      <c r="P19" s="3">
        <f t="shared" si="3"/>
        <v>0.92528087014137028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4.9687889270175911E-7</v>
      </c>
      <c r="G21" s="5"/>
      <c r="H21" s="5">
        <f>SLOPE(G13:G19,H13:H19)</f>
        <v>4.9279266557859353E-7</v>
      </c>
      <c r="I21" s="5"/>
      <c r="J21" s="5">
        <f>SLOPE(I13:I19,J13:J19)</f>
        <v>5.1600578568573511E-8</v>
      </c>
    </row>
    <row r="22" spans="1:62" x14ac:dyDescent="0.35">
      <c r="D22" t="s">
        <v>34</v>
      </c>
      <c r="F22" s="5">
        <f>INTERCEPT(E13:E19,F13:F19)</f>
        <v>6.8374074896131783E-5</v>
      </c>
      <c r="G22" s="5"/>
      <c r="H22" s="5">
        <f>INTERCEPT(G13:G19,H13:H19)</f>
        <v>5.1942763825179455E-5</v>
      </c>
      <c r="I22" s="5"/>
      <c r="J22" s="5">
        <f>INTERCEPT(I13:I19,J13:J19)</f>
        <v>5.2611562795342381E-6</v>
      </c>
    </row>
    <row r="23" spans="1:62" x14ac:dyDescent="0.35">
      <c r="D23" t="s">
        <v>35</v>
      </c>
      <c r="F23" s="4">
        <f>RSQ(E13:E19,F13:F19)</f>
        <v>0.99736594189605987</v>
      </c>
      <c r="G23" s="4"/>
      <c r="H23" s="4">
        <f>RSQ(G13:G19,H13:H19)</f>
        <v>0.9986048198818922</v>
      </c>
      <c r="I23" s="4"/>
      <c r="J23" s="4">
        <f>RSQ(I13:I19,J13:J19)</f>
        <v>0.99644340479352833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5714</v>
      </c>
      <c r="J25">
        <v>12557</v>
      </c>
      <c r="L25">
        <v>4798</v>
      </c>
      <c r="M25">
        <v>7.9980000000000002</v>
      </c>
      <c r="N25">
        <v>18.195</v>
      </c>
      <c r="O25">
        <v>10.196999999999999</v>
      </c>
      <c r="Q25">
        <v>0.64300000000000002</v>
      </c>
      <c r="R25">
        <v>1</v>
      </c>
      <c r="S25">
        <v>0</v>
      </c>
      <c r="T25">
        <v>0</v>
      </c>
      <c r="V25">
        <v>0</v>
      </c>
      <c r="Y25" s="1">
        <v>44874</v>
      </c>
      <c r="Z25" s="6">
        <v>0.66342592592592597</v>
      </c>
      <c r="AB25">
        <v>1</v>
      </c>
      <c r="AD25" s="3">
        <f t="shared" ref="AD25:AD89" si="4">((I25*$F$21)+$F$22)*1000/G25</f>
        <v>9.6918002259799447</v>
      </c>
      <c r="AE25" s="3">
        <f t="shared" ref="AE25:AE89" si="5">((J25*$H$21)+$H$22)*1000/H25</f>
        <v>20.799800884985263</v>
      </c>
      <c r="AF25" s="3">
        <f t="shared" ref="AF25:AF89" si="6">AE25-AD25</f>
        <v>11.108000659005318</v>
      </c>
      <c r="AG25" s="3">
        <f t="shared" ref="AG25:AG89" si="7">((L25*$J$21)+$J$22)*1000/H25</f>
        <v>0.84280244083849976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5799</v>
      </c>
      <c r="J26">
        <v>12605</v>
      </c>
      <c r="L26">
        <v>4773</v>
      </c>
      <c r="M26">
        <v>8.1059999999999999</v>
      </c>
      <c r="N26">
        <v>18.262</v>
      </c>
      <c r="O26">
        <v>10.156000000000001</v>
      </c>
      <c r="Q26">
        <v>0.63900000000000001</v>
      </c>
      <c r="R26">
        <v>1</v>
      </c>
      <c r="S26">
        <v>0</v>
      </c>
      <c r="T26">
        <v>0</v>
      </c>
      <c r="V26">
        <v>0</v>
      </c>
      <c r="Y26" s="1">
        <v>44874</v>
      </c>
      <c r="Z26" s="6">
        <v>0.67048611111111101</v>
      </c>
      <c r="AB26">
        <v>1</v>
      </c>
      <c r="AD26" s="3">
        <f t="shared" si="4"/>
        <v>9.8325825789121097</v>
      </c>
      <c r="AE26" s="3">
        <f t="shared" si="5"/>
        <v>20.878647711477836</v>
      </c>
      <c r="AF26" s="3">
        <f t="shared" si="6"/>
        <v>11.046065132565726</v>
      </c>
      <c r="AG26" s="3">
        <f t="shared" si="7"/>
        <v>0.83850239262445214</v>
      </c>
      <c r="AH26" s="3"/>
      <c r="AK26">
        <f>ABS(100*(AD26-AD27)/(AVERAGE(AD26:AD27)))</f>
        <v>0.35436416460568143</v>
      </c>
      <c r="AQ26">
        <f>ABS(100*(AE26-AE27)/(AVERAGE(AE26:AE27)))</f>
        <v>0.47317101032775039</v>
      </c>
      <c r="AW26">
        <f>ABS(100*(AF26-AF27)/(AVERAGE(AF26:AF27)))</f>
        <v>0.57904474192642719</v>
      </c>
      <c r="BC26">
        <f>ABS(100*(AG26-AG27)/(AVERAGE(AG26:AG27)))</f>
        <v>0.12315373943778943</v>
      </c>
      <c r="BG26" s="3">
        <f>AVERAGE(AD26:AD27)</f>
        <v>9.8151918176675483</v>
      </c>
      <c r="BH26" s="3">
        <f>AVERAGE(AE26:AE27)</f>
        <v>20.829368444919979</v>
      </c>
      <c r="BI26" s="3">
        <f>AVERAGE(AF26:AF27)</f>
        <v>11.014176627252429</v>
      </c>
      <c r="BJ26" s="3">
        <f>AVERAGE(AG26:AG27)</f>
        <v>0.83798638683876636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5778</v>
      </c>
      <c r="J27">
        <v>12545</v>
      </c>
      <c r="L27">
        <v>4767</v>
      </c>
      <c r="M27">
        <v>8.08</v>
      </c>
      <c r="N27">
        <v>18.178000000000001</v>
      </c>
      <c r="O27">
        <v>10.098000000000001</v>
      </c>
      <c r="Q27">
        <v>0.63800000000000001</v>
      </c>
      <c r="R27">
        <v>1</v>
      </c>
      <c r="S27">
        <v>0</v>
      </c>
      <c r="T27">
        <v>0</v>
      </c>
      <c r="V27">
        <v>0</v>
      </c>
      <c r="Y27" s="1">
        <v>44874</v>
      </c>
      <c r="Z27" s="6">
        <v>0.67796296296296299</v>
      </c>
      <c r="AB27">
        <v>1</v>
      </c>
      <c r="AD27" s="3">
        <f t="shared" si="4"/>
        <v>9.7978010564229869</v>
      </c>
      <c r="AE27" s="3">
        <f t="shared" si="5"/>
        <v>20.780089178362118</v>
      </c>
      <c r="AF27" s="3">
        <f t="shared" si="6"/>
        <v>10.982288121939131</v>
      </c>
      <c r="AG27" s="3">
        <f t="shared" si="7"/>
        <v>0.83747038105308058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3282</v>
      </c>
      <c r="J28">
        <v>1128</v>
      </c>
      <c r="L28">
        <v>432</v>
      </c>
      <c r="M28">
        <v>2.9329999999999998</v>
      </c>
      <c r="N28">
        <v>1.234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44874</v>
      </c>
      <c r="Z28" s="6">
        <v>0.69032407407407403</v>
      </c>
      <c r="AB28">
        <v>1</v>
      </c>
      <c r="AD28" s="3">
        <f t="shared" si="4"/>
        <v>3.3982612014866103</v>
      </c>
      <c r="AE28" s="3">
        <f t="shared" si="5"/>
        <v>1.2156257811956661</v>
      </c>
      <c r="AF28" s="3">
        <f t="shared" si="6"/>
        <v>-2.1826354202909442</v>
      </c>
      <c r="AG28" s="3">
        <f t="shared" si="7"/>
        <v>5.510521244231599E-2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562</v>
      </c>
      <c r="J29">
        <v>1123</v>
      </c>
      <c r="L29">
        <v>452</v>
      </c>
      <c r="M29">
        <v>0.84599999999999997</v>
      </c>
      <c r="N29">
        <v>1.23</v>
      </c>
      <c r="O29">
        <v>0.38400000000000001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44874</v>
      </c>
      <c r="Z29" s="6">
        <v>0.69670138888888899</v>
      </c>
      <c r="AB29">
        <v>1</v>
      </c>
      <c r="AD29" s="3">
        <f t="shared" si="4"/>
        <v>0.69524002518904082</v>
      </c>
      <c r="AE29" s="3">
        <f t="shared" si="5"/>
        <v>1.2106978545398799</v>
      </c>
      <c r="AF29" s="3">
        <f t="shared" si="6"/>
        <v>0.51545782935083906</v>
      </c>
      <c r="AG29" s="3">
        <f t="shared" si="7"/>
        <v>5.7169235585058931E-2</v>
      </c>
      <c r="AH29" s="3"/>
      <c r="AK29">
        <f>ABS(100*(AD29-AD30)/(AVERAGE(AD29:AD30)))</f>
        <v>13.912094334773839</v>
      </c>
      <c r="AQ29">
        <f>ABS(100*(AE29-AE30)/(AVERAGE(AE29:AE30)))</f>
        <v>4.5349492868190584</v>
      </c>
      <c r="AW29">
        <f>ABS(100*(AF29-AF30)/(AVERAGE(AF29:AF30)))</f>
        <v>24.901416139799704</v>
      </c>
      <c r="BC29">
        <f>ABS(100*(AG29-AG30)/(AVERAGE(AG29:AG30)))</f>
        <v>8.3050837957030819</v>
      </c>
      <c r="BG29" s="3">
        <f>AVERAGE(AD29:AD30)</f>
        <v>0.65002404595318075</v>
      </c>
      <c r="BH29" s="3">
        <f>AVERAGE(AE29:AE30)</f>
        <v>1.2387870364778597</v>
      </c>
      <c r="BI29" s="3">
        <f>AVERAGE(AF29:AF30)</f>
        <v>0.58876299052467895</v>
      </c>
      <c r="BJ29" s="3">
        <f>AVERAGE(AG29:AG30)</f>
        <v>5.9646063356350462E-2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471</v>
      </c>
      <c r="J30">
        <v>1180</v>
      </c>
      <c r="L30">
        <v>500</v>
      </c>
      <c r="M30">
        <v>0.77600000000000002</v>
      </c>
      <c r="N30">
        <v>1.278</v>
      </c>
      <c r="O30">
        <v>0.502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44874</v>
      </c>
      <c r="Z30" s="6">
        <v>0.70354166666666673</v>
      </c>
      <c r="AB30">
        <v>1</v>
      </c>
      <c r="AD30" s="3">
        <f t="shared" si="4"/>
        <v>0.60480806671732068</v>
      </c>
      <c r="AE30" s="3">
        <f t="shared" si="5"/>
        <v>1.2668762184158395</v>
      </c>
      <c r="AF30" s="3">
        <f t="shared" si="6"/>
        <v>0.66206815169851885</v>
      </c>
      <c r="AG30" s="3">
        <f t="shared" si="7"/>
        <v>6.2122891127641987E-2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44874</v>
      </c>
      <c r="Z31" s="6">
        <v>0.70731481481481484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68</v>
      </c>
      <c r="J32">
        <v>207</v>
      </c>
      <c r="L32">
        <v>137</v>
      </c>
      <c r="M32">
        <v>0.46700000000000003</v>
      </c>
      <c r="N32">
        <v>0.45300000000000001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44874</v>
      </c>
      <c r="Z32" s="6">
        <v>0.71797453703703706</v>
      </c>
      <c r="AB32">
        <v>1</v>
      </c>
      <c r="AD32" s="3">
        <f t="shared" si="4"/>
        <v>0.20432367919970279</v>
      </c>
      <c r="AE32" s="3">
        <f t="shared" si="5"/>
        <v>0.30790169119989663</v>
      </c>
      <c r="AF32" s="3">
        <f t="shared" si="6"/>
        <v>0.10357801200019384</v>
      </c>
      <c r="AG32" s="3">
        <f t="shared" si="7"/>
        <v>2.4660871086857619E-2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90</v>
      </c>
      <c r="J33">
        <v>191</v>
      </c>
      <c r="L33">
        <v>130</v>
      </c>
      <c r="M33">
        <v>0.48399999999999999</v>
      </c>
      <c r="N33">
        <v>0.44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44874</v>
      </c>
      <c r="Z33" s="6">
        <v>0.72354166666666664</v>
      </c>
      <c r="AB33">
        <v>1</v>
      </c>
      <c r="AD33" s="3">
        <f t="shared" si="4"/>
        <v>0.22618635047858021</v>
      </c>
      <c r="AE33" s="3">
        <f t="shared" si="5"/>
        <v>0.29213232590138161</v>
      </c>
      <c r="AF33" s="3">
        <f t="shared" si="6"/>
        <v>6.5945975422801395E-2</v>
      </c>
      <c r="AG33" s="3">
        <f t="shared" si="7"/>
        <v>2.3938462986897589E-2</v>
      </c>
      <c r="AH33" s="3"/>
      <c r="AK33">
        <f>ABS(100*(AD33-AD34)/(AVERAGE(AD33:AD34)))</f>
        <v>6.3461232849764242</v>
      </c>
      <c r="AQ33">
        <f>ABS(100*(AE33-AE34)/(AVERAGE(AE33:AE34)))</f>
        <v>8.0931055611224547</v>
      </c>
      <c r="AW33">
        <f>ABS(100*(AF33-AF34)/(AVERAGE(AF33:AF34)))</f>
        <v>45.237378368643419</v>
      </c>
      <c r="BC33">
        <f>ABS(100*(AG33-AG34)/(AVERAGE(AG33:AG34)))</f>
        <v>2.1325667485919233</v>
      </c>
      <c r="BG33" s="3">
        <f>AVERAGE(AD33:AD34)</f>
        <v>0.21923004598075557</v>
      </c>
      <c r="BH33" s="3">
        <f>AVERAGE(AE33:AE34)</f>
        <v>0.30445214254084646</v>
      </c>
      <c r="BI33" s="3">
        <f>AVERAGE(AF33:AF34)</f>
        <v>8.5222096560090874E-2</v>
      </c>
      <c r="BJ33" s="3">
        <f>AVERAGE(AG33:AG34)</f>
        <v>2.4196465879740454E-2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76</v>
      </c>
      <c r="J34">
        <v>216</v>
      </c>
      <c r="L34">
        <v>135</v>
      </c>
      <c r="M34">
        <v>0.47399999999999998</v>
      </c>
      <c r="N34">
        <v>0.46100000000000002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44874</v>
      </c>
      <c r="Z34" s="6">
        <v>0.72964120370370367</v>
      </c>
      <c r="AB34">
        <v>1</v>
      </c>
      <c r="AD34" s="3">
        <f t="shared" si="4"/>
        <v>0.21227374148293096</v>
      </c>
      <c r="AE34" s="3">
        <f t="shared" si="5"/>
        <v>0.31677195918031131</v>
      </c>
      <c r="AF34" s="3">
        <f t="shared" si="6"/>
        <v>0.10449821769738035</v>
      </c>
      <c r="AG34" s="3">
        <f t="shared" si="7"/>
        <v>2.4454468772583324E-2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420</v>
      </c>
      <c r="J35">
        <v>2186</v>
      </c>
      <c r="L35">
        <v>1081</v>
      </c>
      <c r="M35">
        <v>1.8420000000000001</v>
      </c>
      <c r="N35">
        <v>5.3259999999999996</v>
      </c>
      <c r="O35">
        <v>3.4830000000000001</v>
      </c>
      <c r="Q35">
        <v>0</v>
      </c>
      <c r="R35">
        <v>1</v>
      </c>
      <c r="S35">
        <v>0</v>
      </c>
      <c r="T35">
        <v>0</v>
      </c>
      <c r="V35">
        <v>0</v>
      </c>
      <c r="Y35" s="1">
        <v>44874</v>
      </c>
      <c r="Z35" s="6">
        <v>0.74083333333333334</v>
      </c>
      <c r="AB35">
        <v>1</v>
      </c>
      <c r="AD35" s="3">
        <f t="shared" si="4"/>
        <v>1.3853160491543528</v>
      </c>
      <c r="AE35" s="3">
        <f t="shared" si="5"/>
        <v>5.6459376538999235</v>
      </c>
      <c r="AF35" s="3">
        <f t="shared" si="6"/>
        <v>4.2606216047455705</v>
      </c>
      <c r="AG35" s="3">
        <f t="shared" si="7"/>
        <v>0.30520690856081101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1059</v>
      </c>
      <c r="J36">
        <v>2274</v>
      </c>
      <c r="L36">
        <v>1127</v>
      </c>
      <c r="M36">
        <v>3.069</v>
      </c>
      <c r="N36">
        <v>5.5129999999999999</v>
      </c>
      <c r="O36">
        <v>2.444</v>
      </c>
      <c r="Q36">
        <v>5.0000000000000001E-3</v>
      </c>
      <c r="R36">
        <v>1</v>
      </c>
      <c r="S36">
        <v>0</v>
      </c>
      <c r="T36">
        <v>0</v>
      </c>
      <c r="V36">
        <v>0</v>
      </c>
      <c r="Y36" s="1">
        <v>44874</v>
      </c>
      <c r="Z36" s="6">
        <v>0.7471875</v>
      </c>
      <c r="AB36">
        <v>1</v>
      </c>
      <c r="AD36" s="3">
        <f t="shared" si="4"/>
        <v>2.9728441113364732</v>
      </c>
      <c r="AE36" s="3">
        <f t="shared" si="5"/>
        <v>5.8627664267545052</v>
      </c>
      <c r="AF36" s="3">
        <f t="shared" si="6"/>
        <v>2.889922315418032</v>
      </c>
      <c r="AG36" s="3">
        <f t="shared" si="7"/>
        <v>0.31707504163158295</v>
      </c>
      <c r="AH36" s="3"/>
      <c r="AJ36">
        <f>ABS(100*((AVERAGE(AD36:AD37))-3)/3)</f>
        <v>1.4020751814859771</v>
      </c>
      <c r="AK36">
        <f>ABS(100*(AD36-AD37)/(AVERAGE(AD36:AD37)))</f>
        <v>1.0078891490187829</v>
      </c>
      <c r="AP36">
        <f>ABS(100*((AVERAGE(AE36:AE37))-6)/6)</f>
        <v>3.0058821913936975</v>
      </c>
      <c r="AQ36">
        <f>ABS(100*(AE36-AE37)/(AVERAGE(AE36:AE37)))</f>
        <v>1.481854749281873</v>
      </c>
      <c r="AV36">
        <f>ABS(100*((AVERAGE(AF36:AF37))-3)/3)</f>
        <v>4.6096892013014035</v>
      </c>
      <c r="AW36">
        <f>ABS(100*(AF36-AF37)/(AVERAGE(AF36:AF37)))</f>
        <v>1.9717580133557289</v>
      </c>
      <c r="BB36">
        <f>ABS(100*((AVERAGE(AG36:AG37))-0.3)/0.3)</f>
        <v>4.315665115365686</v>
      </c>
      <c r="BC36">
        <f>ABS(100*(AG36-AG37)/(AVERAGE(AG36:AG37)))</f>
        <v>2.6381760150281117</v>
      </c>
      <c r="BG36" s="3">
        <f>AVERAGE(AD36:AD37)</f>
        <v>2.9579377445554207</v>
      </c>
      <c r="BH36" s="3">
        <f>AVERAGE(AE36:AE37)</f>
        <v>5.8196470685163781</v>
      </c>
      <c r="BI36" s="3">
        <f>AVERAGE(AF36:AF37)</f>
        <v>2.8617093239609579</v>
      </c>
      <c r="BJ36" s="3">
        <f>AVERAGE(AG36:AG37)</f>
        <v>0.31294699534609705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1047</v>
      </c>
      <c r="J37">
        <v>2239</v>
      </c>
      <c r="L37">
        <v>1095</v>
      </c>
      <c r="M37">
        <v>3.0459999999999998</v>
      </c>
      <c r="N37">
        <v>5.4390000000000001</v>
      </c>
      <c r="O37">
        <v>2.3929999999999998</v>
      </c>
      <c r="Q37">
        <v>0</v>
      </c>
      <c r="R37">
        <v>1</v>
      </c>
      <c r="S37">
        <v>0</v>
      </c>
      <c r="T37">
        <v>0</v>
      </c>
      <c r="V37">
        <v>0</v>
      </c>
      <c r="Y37" s="1">
        <v>44874</v>
      </c>
      <c r="Z37" s="6">
        <v>0.75398148148148147</v>
      </c>
      <c r="AB37">
        <v>1</v>
      </c>
      <c r="AD37" s="3">
        <f t="shared" si="4"/>
        <v>2.9430313777743682</v>
      </c>
      <c r="AE37" s="3">
        <f t="shared" si="5"/>
        <v>5.776527710278252</v>
      </c>
      <c r="AF37" s="3">
        <f t="shared" si="6"/>
        <v>2.8334963325038838</v>
      </c>
      <c r="AG37" s="3">
        <f t="shared" si="7"/>
        <v>0.30881894906061108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3772</v>
      </c>
      <c r="J38">
        <v>7880</v>
      </c>
      <c r="L38">
        <v>3735</v>
      </c>
      <c r="M38">
        <v>2.7570000000000001</v>
      </c>
      <c r="N38">
        <v>5.7949999999999999</v>
      </c>
      <c r="O38">
        <v>3.0379999999999998</v>
      </c>
      <c r="Q38">
        <v>0.22900000000000001</v>
      </c>
      <c r="R38">
        <v>1</v>
      </c>
      <c r="S38">
        <v>0</v>
      </c>
      <c r="T38">
        <v>0</v>
      </c>
      <c r="V38">
        <v>0</v>
      </c>
      <c r="Y38" s="1">
        <v>44874</v>
      </c>
      <c r="Z38" s="6">
        <v>0.76722222222222225</v>
      </c>
      <c r="AB38">
        <v>1</v>
      </c>
      <c r="AD38" s="3">
        <f t="shared" si="4"/>
        <v>3.237668763611945</v>
      </c>
      <c r="AE38" s="3">
        <f t="shared" si="5"/>
        <v>6.5585816143074949</v>
      </c>
      <c r="AF38" s="3">
        <f t="shared" si="6"/>
        <v>3.3209128506955499</v>
      </c>
      <c r="AG38" s="3">
        <f t="shared" si="7"/>
        <v>0.32998219538859386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3737</v>
      </c>
      <c r="J39">
        <v>7917</v>
      </c>
      <c r="L39">
        <v>3731</v>
      </c>
      <c r="M39">
        <v>2.7349999999999999</v>
      </c>
      <c r="N39">
        <v>5.8209999999999997</v>
      </c>
      <c r="O39">
        <v>3.0859999999999999</v>
      </c>
      <c r="Q39">
        <v>0.22800000000000001</v>
      </c>
      <c r="R39">
        <v>1</v>
      </c>
      <c r="S39">
        <v>0</v>
      </c>
      <c r="T39">
        <v>0</v>
      </c>
      <c r="V39">
        <v>0</v>
      </c>
      <c r="Y39" s="1">
        <v>44874</v>
      </c>
      <c r="Z39" s="6">
        <v>0.77443287037037034</v>
      </c>
      <c r="AB39">
        <v>1</v>
      </c>
      <c r="AD39" s="3">
        <f t="shared" si="4"/>
        <v>3.208684161537676</v>
      </c>
      <c r="AE39" s="3">
        <f t="shared" si="5"/>
        <v>6.5889704953515071</v>
      </c>
      <c r="AF39" s="3">
        <f t="shared" si="6"/>
        <v>3.3802863338138311</v>
      </c>
      <c r="AG39" s="3">
        <f t="shared" si="7"/>
        <v>0.32963819153147</v>
      </c>
      <c r="AH39" s="3"/>
      <c r="AJ39">
        <f>ABS(100*((AVERAGE(AD39:AD40))-3)/3)</f>
        <v>6.7076992715716584</v>
      </c>
      <c r="AK39">
        <f>ABS(100*(AD39-AD40)/(AVERAGE(AD39:AD40)))</f>
        <v>0.46564483733942269</v>
      </c>
      <c r="AP39">
        <f>ABS(100*((AVERAGE(AE39:AE40))-6)/6)</f>
        <v>9.1796510628194383</v>
      </c>
      <c r="AQ39">
        <f>ABS(100*(AE39-AE40)/(AVERAGE(AE39:AE40)))</f>
        <v>1.1660118960069712</v>
      </c>
      <c r="AV39">
        <f>ABS(100*((AVERAGE(AF39:AF40))-3)/3)</f>
        <v>11.651602854067205</v>
      </c>
      <c r="AW39">
        <f>ABS(100*(AF39-AF40)/(AVERAGE(AF39:AF40)))</f>
        <v>1.8353668856858278</v>
      </c>
      <c r="BB39">
        <f>ABS(100*((AVERAGE(AG39:AG40))-0.3)/0.3)</f>
        <v>9.6930617545479283</v>
      </c>
      <c r="BC39">
        <f>ABS(100*(AG39-AG40)/(AVERAGE(AG39:AG40)))</f>
        <v>0.33973966927039473</v>
      </c>
      <c r="BG39" s="3">
        <f>AVERAGE(AD39:AD40)</f>
        <v>3.2012309781471497</v>
      </c>
      <c r="BH39" s="3">
        <f>AVERAGE(AE39:AE40)</f>
        <v>6.5507790637691663</v>
      </c>
      <c r="BI39" s="3">
        <f>AVERAGE(AF39:AF40)</f>
        <v>3.3495480856220161</v>
      </c>
      <c r="BJ39" s="3">
        <f>AVERAGE(AG39:AG40)</f>
        <v>0.32907918526364377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3719</v>
      </c>
      <c r="J40">
        <v>7824</v>
      </c>
      <c r="L40">
        <v>3718</v>
      </c>
      <c r="M40">
        <v>2.7229999999999999</v>
      </c>
      <c r="N40">
        <v>5.7560000000000002</v>
      </c>
      <c r="O40">
        <v>3.032</v>
      </c>
      <c r="Q40">
        <v>0.22700000000000001</v>
      </c>
      <c r="R40">
        <v>1</v>
      </c>
      <c r="S40">
        <v>0</v>
      </c>
      <c r="T40">
        <v>0</v>
      </c>
      <c r="V40">
        <v>0</v>
      </c>
      <c r="Y40" s="1">
        <v>44874</v>
      </c>
      <c r="Z40" s="6">
        <v>0.78211805555555547</v>
      </c>
      <c r="AB40">
        <v>1</v>
      </c>
      <c r="AD40" s="3">
        <f t="shared" si="4"/>
        <v>3.1937777947566235</v>
      </c>
      <c r="AE40" s="3">
        <f t="shared" si="5"/>
        <v>6.5125876321868246</v>
      </c>
      <c r="AF40" s="3">
        <f t="shared" si="6"/>
        <v>3.3188098374302011</v>
      </c>
      <c r="AG40" s="3">
        <f t="shared" si="7"/>
        <v>0.32852017899581759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4311</v>
      </c>
      <c r="J41">
        <v>11613</v>
      </c>
      <c r="L41">
        <v>5503</v>
      </c>
      <c r="M41">
        <v>5.5890000000000004</v>
      </c>
      <c r="N41">
        <v>15.191000000000001</v>
      </c>
      <c r="O41">
        <v>9.6010000000000009</v>
      </c>
      <c r="Q41">
        <v>0.69</v>
      </c>
      <c r="R41">
        <v>1</v>
      </c>
      <c r="S41">
        <v>0</v>
      </c>
      <c r="T41">
        <v>0</v>
      </c>
      <c r="V41">
        <v>0</v>
      </c>
      <c r="Y41" s="1">
        <v>44874</v>
      </c>
      <c r="Z41" s="6">
        <v>0.79546296296296293</v>
      </c>
      <c r="AB41">
        <v>1</v>
      </c>
      <c r="AD41" s="3">
        <f t="shared" si="4"/>
        <v>6.6378948388390846</v>
      </c>
      <c r="AE41" s="3">
        <f t="shared" si="5"/>
        <v>17.341573541109266</v>
      </c>
      <c r="AF41" s="3">
        <f t="shared" si="6"/>
        <v>10.703678702270182</v>
      </c>
      <c r="AG41" s="3">
        <f t="shared" si="7"/>
        <v>0.8685259463735564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5484</v>
      </c>
      <c r="J42">
        <v>11665</v>
      </c>
      <c r="L42">
        <v>5554</v>
      </c>
      <c r="M42">
        <v>6.9409999999999998</v>
      </c>
      <c r="N42">
        <v>15.257</v>
      </c>
      <c r="O42">
        <v>8.3160000000000007</v>
      </c>
      <c r="Q42">
        <v>0.69799999999999995</v>
      </c>
      <c r="R42">
        <v>1</v>
      </c>
      <c r="S42">
        <v>0</v>
      </c>
      <c r="T42">
        <v>0</v>
      </c>
      <c r="V42">
        <v>0</v>
      </c>
      <c r="Y42" s="1">
        <v>44874</v>
      </c>
      <c r="Z42" s="6">
        <v>0.80263888888888879</v>
      </c>
      <c r="AB42">
        <v>1</v>
      </c>
      <c r="AD42" s="3">
        <f t="shared" si="4"/>
        <v>8.388161929347083</v>
      </c>
      <c r="AE42" s="3">
        <f t="shared" si="5"/>
        <v>17.418526149547965</v>
      </c>
      <c r="AF42" s="3">
        <f t="shared" si="6"/>
        <v>9.030364220200882</v>
      </c>
      <c r="AG42" s="3">
        <f t="shared" si="7"/>
        <v>0.87642873768586027</v>
      </c>
      <c r="AH42" s="3"/>
      <c r="AJ42">
        <f>ABS(100*((AVERAGE(AD42:AD43))-9)/9)</f>
        <v>6.0023987546792448</v>
      </c>
      <c r="AK42">
        <f>ABS(100*(AD42-AD43)/(AVERAGE(AD42:AD43)))</f>
        <v>1.69323901846438</v>
      </c>
      <c r="AP42">
        <f>ABS(100*((AVERAGE(AE42:AE43))-18)/18)</f>
        <v>3.1440852387713116</v>
      </c>
      <c r="AQ42">
        <f>ABS(100*(AE42-AE43)/(AVERAGE(AE42:AE43)))</f>
        <v>0.17825455829018136</v>
      </c>
      <c r="AV42">
        <f>ABS(100*((AVERAGE(AF42:AF43))-9)/9)</f>
        <v>0.28577172286337787</v>
      </c>
      <c r="AW42">
        <f>ABS(100*(AF42-AF43)/(AVERAGE(AF42:AF43)))</f>
        <v>1.2498756859165394</v>
      </c>
      <c r="BB42">
        <f>ABS(100*((AVERAGE(AG42:AG43))-0.9)/0.9)</f>
        <v>3.4196387234058068</v>
      </c>
      <c r="BC42">
        <f>ABS(100*(AG42-AG43)/(AVERAGE(AG42:AG43)))</f>
        <v>1.6579138176910155</v>
      </c>
      <c r="BG42" s="3">
        <f>AVERAGE(AD42:AD43)</f>
        <v>8.4597841120788679</v>
      </c>
      <c r="BH42" s="3">
        <f>AVERAGE(AE42:AE43)</f>
        <v>17.434064657021164</v>
      </c>
      <c r="BI42" s="3">
        <f>AVERAGE(AF42:AF43)</f>
        <v>8.974280544942296</v>
      </c>
      <c r="BJ42" s="3">
        <f>AVERAGE(AG42:AG43)</f>
        <v>0.86922325148934776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5580</v>
      </c>
      <c r="J43">
        <v>11686</v>
      </c>
      <c r="L43">
        <v>5461</v>
      </c>
      <c r="M43">
        <v>7.05</v>
      </c>
      <c r="N43">
        <v>15.284000000000001</v>
      </c>
      <c r="O43">
        <v>8.2330000000000005</v>
      </c>
      <c r="Q43">
        <v>0.68300000000000005</v>
      </c>
      <c r="R43">
        <v>1</v>
      </c>
      <c r="S43">
        <v>0</v>
      </c>
      <c r="T43">
        <v>0</v>
      </c>
      <c r="V43">
        <v>0</v>
      </c>
      <c r="Y43" s="1">
        <v>44874</v>
      </c>
      <c r="Z43" s="6">
        <v>0.81030092592592595</v>
      </c>
      <c r="AB43">
        <v>1</v>
      </c>
      <c r="AD43" s="3">
        <f t="shared" si="4"/>
        <v>8.5314062948106528</v>
      </c>
      <c r="AE43" s="3">
        <f t="shared" si="5"/>
        <v>17.449603164494363</v>
      </c>
      <c r="AF43" s="3">
        <f t="shared" si="6"/>
        <v>8.9181968696837099</v>
      </c>
      <c r="AG43" s="3">
        <f t="shared" si="7"/>
        <v>0.86201776529283525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8543</v>
      </c>
      <c r="J44">
        <v>17238</v>
      </c>
      <c r="L44">
        <v>8128</v>
      </c>
      <c r="M44">
        <v>7.4610000000000003</v>
      </c>
      <c r="N44">
        <v>15.933999999999999</v>
      </c>
      <c r="O44">
        <v>8.4719999999999995</v>
      </c>
      <c r="Q44">
        <v>0.78600000000000003</v>
      </c>
      <c r="R44">
        <v>1</v>
      </c>
      <c r="S44">
        <v>0</v>
      </c>
      <c r="T44">
        <v>0</v>
      </c>
      <c r="V44">
        <v>0</v>
      </c>
      <c r="Y44" s="1">
        <v>44874</v>
      </c>
      <c r="Z44" s="6">
        <v>0.82424768518518521</v>
      </c>
      <c r="AB44">
        <v>1</v>
      </c>
      <c r="AD44" s="3">
        <f t="shared" si="4"/>
        <v>9.2359966921782846</v>
      </c>
      <c r="AE44" s="3">
        <f t="shared" si="5"/>
        <v>18.301290648969964</v>
      </c>
      <c r="AF44" s="3">
        <f t="shared" si="6"/>
        <v>9.0652939567916793</v>
      </c>
      <c r="AG44" s="3">
        <f t="shared" si="7"/>
        <v>0.90935901260149832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8487</v>
      </c>
      <c r="J45">
        <v>17148</v>
      </c>
      <c r="L45">
        <v>7937</v>
      </c>
      <c r="M45">
        <v>7.4160000000000004</v>
      </c>
      <c r="N45">
        <v>15.853</v>
      </c>
      <c r="O45">
        <v>8.4369999999999994</v>
      </c>
      <c r="Q45">
        <v>0.76500000000000001</v>
      </c>
      <c r="R45">
        <v>1</v>
      </c>
      <c r="S45">
        <v>0</v>
      </c>
      <c r="T45">
        <v>0</v>
      </c>
      <c r="V45">
        <v>0</v>
      </c>
      <c r="Y45" s="1">
        <v>44874</v>
      </c>
      <c r="Z45" s="6">
        <v>0.83194444444444438</v>
      </c>
      <c r="AB45">
        <v>1</v>
      </c>
      <c r="AD45" s="3">
        <f t="shared" si="4"/>
        <v>9.1764137842740041</v>
      </c>
      <c r="AE45" s="3">
        <f t="shared" si="5"/>
        <v>18.206319899714995</v>
      </c>
      <c r="AF45" s="3">
        <f t="shared" si="6"/>
        <v>9.0299061154409905</v>
      </c>
      <c r="AG45" s="3">
        <f t="shared" si="7"/>
        <v>0.88825470744818458</v>
      </c>
      <c r="AH45" s="3"/>
      <c r="AJ45">
        <f>ABS(100*((AVERAGE(AD45:AD46))-9)/9)</f>
        <v>1.9069541336855247</v>
      </c>
      <c r="AK45">
        <f>ABS(100*(AD45-AD46)/(AVERAGE(AD45:AD46)))</f>
        <v>0.10440705517451283</v>
      </c>
      <c r="AP45">
        <f>ABS(100*((AVERAGE(AE45:AE46))-18)/18)</f>
        <v>1.1462216650833037</v>
      </c>
      <c r="AQ45">
        <f>ABS(100*(AE45-AE46)/(AVERAGE(AE45:AE46)))</f>
        <v>0</v>
      </c>
      <c r="AV45">
        <f>ABS(100*((AVERAGE(AF45:AF46))-9)/9)</f>
        <v>0.3854891964810826</v>
      </c>
      <c r="AW45">
        <f>ABS(100*(AF45-AF46)/(AVERAGE(AF45:AF46)))</f>
        <v>0.10598947186557339</v>
      </c>
      <c r="BB45">
        <f>ABS(100*((AVERAGE(AG45:AG46))-0.9)/0.9)</f>
        <v>1.1699845961083852</v>
      </c>
      <c r="BC45">
        <f>ABS(100*(AG45-AG46)/(AVERAGE(AG45:AG46)))</f>
        <v>0.27329330891427694</v>
      </c>
      <c r="BG45" s="3">
        <f>AVERAGE(AD45:AD46)</f>
        <v>9.1716258720316972</v>
      </c>
      <c r="BH45" s="3">
        <f>AVERAGE(AE45:AE46)</f>
        <v>18.206319899714995</v>
      </c>
      <c r="BI45" s="3">
        <f>AVERAGE(AF45:AF46)</f>
        <v>9.0346940276832974</v>
      </c>
      <c r="BJ45" s="3">
        <f>AVERAGE(AG45:AG46)</f>
        <v>0.88947013863502455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8478</v>
      </c>
      <c r="J46">
        <v>17148</v>
      </c>
      <c r="L46">
        <v>7959</v>
      </c>
      <c r="M46">
        <v>7.4080000000000004</v>
      </c>
      <c r="N46">
        <v>15.852</v>
      </c>
      <c r="O46">
        <v>8.4440000000000008</v>
      </c>
      <c r="Q46">
        <v>0.76700000000000002</v>
      </c>
      <c r="R46">
        <v>1</v>
      </c>
      <c r="S46">
        <v>0</v>
      </c>
      <c r="T46">
        <v>0</v>
      </c>
      <c r="V46">
        <v>0</v>
      </c>
      <c r="Y46" s="1">
        <v>44874</v>
      </c>
      <c r="Z46" s="6">
        <v>0.83991898148148147</v>
      </c>
      <c r="AB46">
        <v>1</v>
      </c>
      <c r="AD46" s="3">
        <f t="shared" si="4"/>
        <v>9.1668379597893921</v>
      </c>
      <c r="AE46" s="3">
        <f t="shared" si="5"/>
        <v>18.206319899714995</v>
      </c>
      <c r="AF46" s="3">
        <f t="shared" si="6"/>
        <v>9.0394819399256026</v>
      </c>
      <c r="AG46" s="3">
        <f t="shared" si="7"/>
        <v>0.89068556982186464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11165</v>
      </c>
      <c r="J47">
        <v>22266</v>
      </c>
      <c r="L47">
        <v>10969</v>
      </c>
      <c r="M47">
        <v>7.484</v>
      </c>
      <c r="N47">
        <v>15.952</v>
      </c>
      <c r="O47">
        <v>8.468</v>
      </c>
      <c r="Q47">
        <v>0.85899999999999999</v>
      </c>
      <c r="R47">
        <v>1</v>
      </c>
      <c r="S47">
        <v>0</v>
      </c>
      <c r="T47">
        <v>0</v>
      </c>
      <c r="V47">
        <v>0</v>
      </c>
      <c r="Y47" s="1">
        <v>44874</v>
      </c>
      <c r="Z47" s="6">
        <v>0.85445601851851849</v>
      </c>
      <c r="AB47">
        <v>1</v>
      </c>
      <c r="AD47" s="3">
        <f t="shared" si="4"/>
        <v>9.3600448531854532</v>
      </c>
      <c r="AE47" s="3">
        <f t="shared" si="5"/>
        <v>18.374107092663575</v>
      </c>
      <c r="AF47" s="3">
        <f t="shared" si="6"/>
        <v>9.0140622394781218</v>
      </c>
      <c r="AG47" s="3">
        <f t="shared" si="7"/>
        <v>0.95211317099702841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10894</v>
      </c>
      <c r="J48">
        <v>22179</v>
      </c>
      <c r="L48">
        <v>10721</v>
      </c>
      <c r="M48">
        <v>7.3109999999999999</v>
      </c>
      <c r="N48">
        <v>15.89</v>
      </c>
      <c r="O48">
        <v>8.58</v>
      </c>
      <c r="Q48">
        <v>0.83799999999999997</v>
      </c>
      <c r="R48">
        <v>1</v>
      </c>
      <c r="S48">
        <v>0</v>
      </c>
      <c r="T48">
        <v>0</v>
      </c>
      <c r="V48">
        <v>0</v>
      </c>
      <c r="Y48" s="1">
        <v>44874</v>
      </c>
      <c r="Z48" s="6">
        <v>0.86245370370370367</v>
      </c>
      <c r="AB48">
        <v>1</v>
      </c>
      <c r="AD48" s="3">
        <f t="shared" si="4"/>
        <v>9.135621219981827</v>
      </c>
      <c r="AE48" s="3">
        <f t="shared" si="5"/>
        <v>18.302652156154675</v>
      </c>
      <c r="AF48" s="3">
        <f t="shared" si="6"/>
        <v>9.1670309361728481</v>
      </c>
      <c r="AG48" s="3">
        <f t="shared" si="7"/>
        <v>0.93078493185535149</v>
      </c>
      <c r="AH48" s="3"/>
      <c r="AJ48">
        <f>ABS(100*((AVERAGE(AD48:AD49))-9)/9)</f>
        <v>1.861158691816911</v>
      </c>
      <c r="AK48">
        <f>ABS(100*(AD48-AD49)/(AVERAGE(AD48:AD49)))</f>
        <v>0.69556689149042317</v>
      </c>
      <c r="AP48">
        <f>ABS(100*((AVERAGE(AE48:AE49))-18)/18)</f>
        <v>1.7315927130941668</v>
      </c>
      <c r="AQ48">
        <f>ABS(100*(AE48-AE49)/(AVERAGE(AE48:AE49)))</f>
        <v>9.8675041311396997E-2</v>
      </c>
      <c r="AV48">
        <f>ABS(100*((AVERAGE(AF48:AF49))-9)/9)</f>
        <v>1.6020267343714225</v>
      </c>
      <c r="AW48">
        <f>ABS(100*(AF48-AF49)/(AVERAGE(AF48:AF49)))</f>
        <v>0.49973915796332719</v>
      </c>
      <c r="BB48">
        <f>ABS(100*((AVERAGE(AG48:AG49))-0.9)/0.9)</f>
        <v>4.3283359402269186</v>
      </c>
      <c r="BC48">
        <f>ABS(100*(AG48-AG49)/(AVERAGE(AG48:AG49)))</f>
        <v>1.7402519614979362</v>
      </c>
      <c r="BG48" s="3">
        <f>AVERAGE(AD48:AD49)</f>
        <v>9.167504282263522</v>
      </c>
      <c r="BH48" s="3">
        <f>AVERAGE(AE48:AE49)</f>
        <v>18.31168668835695</v>
      </c>
      <c r="BI48" s="3">
        <f>AVERAGE(AF48:AF49)</f>
        <v>9.144182406093428</v>
      </c>
      <c r="BJ48" s="3">
        <f>AVERAGE(AG48:AG49)</f>
        <v>0.93895502346204229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10971</v>
      </c>
      <c r="J49">
        <v>22201</v>
      </c>
      <c r="L49">
        <v>10911</v>
      </c>
      <c r="M49">
        <v>7.36</v>
      </c>
      <c r="N49">
        <v>15.906000000000001</v>
      </c>
      <c r="O49">
        <v>8.5459999999999994</v>
      </c>
      <c r="Q49">
        <v>0.85399999999999998</v>
      </c>
      <c r="R49">
        <v>1</v>
      </c>
      <c r="S49">
        <v>0</v>
      </c>
      <c r="T49">
        <v>0</v>
      </c>
      <c r="V49">
        <v>0</v>
      </c>
      <c r="Y49" s="1">
        <v>44874</v>
      </c>
      <c r="Z49" s="6">
        <v>0.87079861111111112</v>
      </c>
      <c r="AB49">
        <v>1</v>
      </c>
      <c r="AD49" s="3">
        <f t="shared" si="4"/>
        <v>9.1993873445452188</v>
      </c>
      <c r="AE49" s="3">
        <f t="shared" si="5"/>
        <v>18.320721220559225</v>
      </c>
      <c r="AF49" s="3">
        <f t="shared" si="6"/>
        <v>9.1213338760140061</v>
      </c>
      <c r="AG49" s="3">
        <f t="shared" si="7"/>
        <v>0.94712511506873309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5556</v>
      </c>
      <c r="J50">
        <v>12132</v>
      </c>
      <c r="L50">
        <v>4635</v>
      </c>
      <c r="M50">
        <v>7.7960000000000003</v>
      </c>
      <c r="N50">
        <v>17.594000000000001</v>
      </c>
      <c r="O50">
        <v>9.798</v>
      </c>
      <c r="Q50">
        <v>0.61499999999999999</v>
      </c>
      <c r="R50">
        <v>1</v>
      </c>
      <c r="S50">
        <v>0</v>
      </c>
      <c r="T50">
        <v>0</v>
      </c>
      <c r="V50">
        <v>0</v>
      </c>
      <c r="Y50" s="1">
        <v>44874</v>
      </c>
      <c r="Z50" s="6">
        <v>0.88412037037037028</v>
      </c>
      <c r="AB50">
        <v>1</v>
      </c>
      <c r="AD50" s="3">
        <f t="shared" si="4"/>
        <v>9.4301106758236841</v>
      </c>
      <c r="AE50" s="3">
        <f t="shared" si="5"/>
        <v>20.101677942082254</v>
      </c>
      <c r="AF50" s="3">
        <f t="shared" si="6"/>
        <v>10.67156726625857</v>
      </c>
      <c r="AG50" s="3">
        <f t="shared" si="7"/>
        <v>0.81476612648290814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5485</v>
      </c>
      <c r="J51">
        <v>12228</v>
      </c>
      <c r="L51">
        <v>4644</v>
      </c>
      <c r="M51">
        <v>7.7050000000000001</v>
      </c>
      <c r="N51">
        <v>17.73</v>
      </c>
      <c r="O51">
        <v>10.025</v>
      </c>
      <c r="Q51">
        <v>0.61599999999999999</v>
      </c>
      <c r="R51">
        <v>1</v>
      </c>
      <c r="S51">
        <v>0</v>
      </c>
      <c r="T51">
        <v>0</v>
      </c>
      <c r="V51">
        <v>0</v>
      </c>
      <c r="Y51" s="1">
        <v>44874</v>
      </c>
      <c r="Z51" s="6">
        <v>0.89128472222222221</v>
      </c>
      <c r="AB51">
        <v>1</v>
      </c>
      <c r="AD51" s="3">
        <f t="shared" si="4"/>
        <v>9.3125160045509343</v>
      </c>
      <c r="AE51" s="3">
        <f t="shared" si="5"/>
        <v>20.259371595067407</v>
      </c>
      <c r="AF51" s="3">
        <f t="shared" si="6"/>
        <v>10.946855590516472</v>
      </c>
      <c r="AG51" s="3">
        <f t="shared" si="7"/>
        <v>0.81631414383996537</v>
      </c>
      <c r="AH51" s="3"/>
      <c r="AI51">
        <f>100*(AVERAGE(I51:I52))/(AVERAGE(I$51:I$52))</f>
        <v>100</v>
      </c>
      <c r="AK51">
        <f>ABS(100*(AD51-AD52)/(AVERAGE(AD51:AD52)))</f>
        <v>0.42593919107693268</v>
      </c>
      <c r="AO51">
        <f>100*(AVERAGE(J51:J52))/(AVERAGE(J$51:J$52))</f>
        <v>100</v>
      </c>
      <c r="AQ51">
        <f>ABS(100*(AE51-AE52)/(AVERAGE(AE51:AE52)))</f>
        <v>1.3139741249573342</v>
      </c>
      <c r="AU51">
        <f>100*(((AVERAGE(J51:J52))-(AVERAGE(I51:I52)))/((AVERAGE(J$51:J$52))-(AVERAGE($I$51:I52))))</f>
        <v>100</v>
      </c>
      <c r="AW51">
        <f>ABS(100*(AF51-AF52)/(AVERAGE(AF51:AF52)))</f>
        <v>2.8181826573814419</v>
      </c>
      <c r="BA51">
        <f>100*(AVERAGE(L51:L52))/(AVERAGE(L$51:L$52))</f>
        <v>100</v>
      </c>
      <c r="BC51">
        <f>ABS(100*(AG51-AG52)/(AVERAGE(AG51:AG52)))</f>
        <v>1.8930292760485552</v>
      </c>
      <c r="BG51" s="3">
        <f>AVERAGE(AD51:AD52)</f>
        <v>9.3323911602590055</v>
      </c>
      <c r="BH51" s="3">
        <f>AVERAGE(AE51:AE52)</f>
        <v>20.127138896470484</v>
      </c>
      <c r="BI51" s="3">
        <f>AVERAGE(AF51:AF52)</f>
        <v>10.794747736211479</v>
      </c>
      <c r="BJ51" s="3">
        <f>AVERAGE(AG51:AG52)</f>
        <v>0.80866005801896024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5509</v>
      </c>
      <c r="J52">
        <v>12067</v>
      </c>
      <c r="L52">
        <v>4555</v>
      </c>
      <c r="M52">
        <v>7.7359999999999998</v>
      </c>
      <c r="N52">
        <v>17.501999999999999</v>
      </c>
      <c r="O52">
        <v>9.7669999999999995</v>
      </c>
      <c r="Q52">
        <v>0.60099999999999998</v>
      </c>
      <c r="R52">
        <v>1</v>
      </c>
      <c r="S52">
        <v>0</v>
      </c>
      <c r="T52">
        <v>0</v>
      </c>
      <c r="V52">
        <v>0</v>
      </c>
      <c r="Y52" s="1">
        <v>44874</v>
      </c>
      <c r="Z52" s="6">
        <v>0.89876157407407409</v>
      </c>
      <c r="AB52">
        <v>1</v>
      </c>
      <c r="AD52" s="3">
        <f t="shared" si="4"/>
        <v>9.3522663159670767</v>
      </c>
      <c r="AE52" s="3">
        <f t="shared" si="5"/>
        <v>19.994906197873561</v>
      </c>
      <c r="AF52" s="3">
        <f t="shared" si="6"/>
        <v>10.642639881906485</v>
      </c>
      <c r="AG52" s="3">
        <f t="shared" si="7"/>
        <v>0.80100597219795522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5359</v>
      </c>
      <c r="J53">
        <v>7204</v>
      </c>
      <c r="L53">
        <v>3058</v>
      </c>
      <c r="M53">
        <v>4.5259999999999998</v>
      </c>
      <c r="N53">
        <v>6.3819999999999997</v>
      </c>
      <c r="O53">
        <v>1.8560000000000001</v>
      </c>
      <c r="Q53">
        <v>0.20399999999999999</v>
      </c>
      <c r="R53">
        <v>1</v>
      </c>
      <c r="S53">
        <v>0</v>
      </c>
      <c r="T53">
        <v>0</v>
      </c>
      <c r="V53">
        <v>0</v>
      </c>
      <c r="Y53" s="1">
        <v>44874</v>
      </c>
      <c r="Z53" s="6">
        <v>0.9119560185185186</v>
      </c>
      <c r="AB53">
        <v>1</v>
      </c>
      <c r="AD53" s="3">
        <f t="shared" si="4"/>
        <v>5.4622961217697181</v>
      </c>
      <c r="AE53" s="3">
        <f t="shared" si="5"/>
        <v>7.204042253306735</v>
      </c>
      <c r="AF53" s="3">
        <f t="shared" si="6"/>
        <v>1.7417461315370169</v>
      </c>
      <c r="AG53" s="3">
        <f t="shared" si="7"/>
        <v>0.3261114510844641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3567</v>
      </c>
      <c r="J54">
        <v>7121</v>
      </c>
      <c r="L54">
        <v>3051</v>
      </c>
      <c r="M54">
        <v>3.1520000000000001</v>
      </c>
      <c r="N54">
        <v>6.3109999999999999</v>
      </c>
      <c r="O54">
        <v>3.16</v>
      </c>
      <c r="Q54">
        <v>0.20300000000000001</v>
      </c>
      <c r="R54">
        <v>1</v>
      </c>
      <c r="S54">
        <v>0</v>
      </c>
      <c r="T54">
        <v>0</v>
      </c>
      <c r="V54">
        <v>0</v>
      </c>
      <c r="Y54" s="1">
        <v>44874</v>
      </c>
      <c r="Z54" s="6">
        <v>0.91920138888888892</v>
      </c>
      <c r="AB54">
        <v>1</v>
      </c>
      <c r="AD54" s="3">
        <f t="shared" si="4"/>
        <v>3.6814821703266127</v>
      </c>
      <c r="AE54" s="3">
        <f t="shared" si="5"/>
        <v>7.1222386708206873</v>
      </c>
      <c r="AF54" s="3">
        <f t="shared" si="6"/>
        <v>3.4407565004940746</v>
      </c>
      <c r="AG54" s="3">
        <f t="shared" si="7"/>
        <v>0.325389042984504</v>
      </c>
      <c r="AH54" s="3"/>
      <c r="AK54">
        <f>ABS(100*(AD54-AD55)/(AVERAGE(AD54:AD55)))</f>
        <v>1.3588407220891816</v>
      </c>
      <c r="AQ54">
        <f>ABS(100*(AE54-AE55)/(AVERAGE(AE54:AE55)))</f>
        <v>0.47160619289186428</v>
      </c>
      <c r="AW54">
        <f>ABS(100*(AF54-AF55)/(AVERAGE(AF54:AF55)))</f>
        <v>0.46908416270411996</v>
      </c>
      <c r="BC54">
        <f>ABS(100*(AG54-AG55)/(AVERAGE(AG54:AG55)))</f>
        <v>1.4374887647245875</v>
      </c>
      <c r="BG54" s="3">
        <f>AVERAGE(AD54:AD55)</f>
        <v>3.6566382256915251</v>
      </c>
      <c r="BH54" s="3">
        <f>AVERAGE(AE54:AE55)</f>
        <v>7.1054837201910157</v>
      </c>
      <c r="BI54" s="3">
        <f>AVERAGE(AF54:AF55)</f>
        <v>3.4488454944994906</v>
      </c>
      <c r="BJ54" s="3">
        <f>AVERAGE(AG54:AG55)</f>
        <v>0.32306701694891821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3517</v>
      </c>
      <c r="J55">
        <v>7087</v>
      </c>
      <c r="L55">
        <v>3006</v>
      </c>
      <c r="M55">
        <v>3.113</v>
      </c>
      <c r="N55">
        <v>6.282</v>
      </c>
      <c r="O55">
        <v>3.169</v>
      </c>
      <c r="Q55">
        <v>0.19800000000000001</v>
      </c>
      <c r="R55">
        <v>1</v>
      </c>
      <c r="S55">
        <v>0</v>
      </c>
      <c r="T55">
        <v>0</v>
      </c>
      <c r="V55">
        <v>0</v>
      </c>
      <c r="Y55" s="1">
        <v>44874</v>
      </c>
      <c r="Z55" s="6">
        <v>0.92686342592592597</v>
      </c>
      <c r="AB55">
        <v>1</v>
      </c>
      <c r="AD55" s="3">
        <f t="shared" si="4"/>
        <v>3.631794281056437</v>
      </c>
      <c r="AE55" s="3">
        <f t="shared" si="5"/>
        <v>7.0887287695613432</v>
      </c>
      <c r="AF55" s="3">
        <f t="shared" si="6"/>
        <v>3.4569344885049063</v>
      </c>
      <c r="AG55" s="3">
        <f t="shared" si="7"/>
        <v>0.32074499091333242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87</v>
      </c>
      <c r="Y56" s="1">
        <v>44874</v>
      </c>
      <c r="Z56" s="6">
        <v>0.93085648148148159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114</v>
      </c>
      <c r="D57" t="s">
        <v>27</v>
      </c>
      <c r="G57">
        <v>0.5</v>
      </c>
      <c r="H57">
        <v>0.5</v>
      </c>
      <c r="I57">
        <v>717</v>
      </c>
      <c r="J57">
        <v>1124</v>
      </c>
      <c r="L57">
        <v>180</v>
      </c>
      <c r="M57">
        <v>0.96499999999999997</v>
      </c>
      <c r="N57">
        <v>1.2310000000000001</v>
      </c>
      <c r="O57">
        <v>0.26600000000000001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44874</v>
      </c>
      <c r="Z57" s="6">
        <v>0.94216435185185177</v>
      </c>
      <c r="AB57">
        <v>3</v>
      </c>
      <c r="AC57" t="s">
        <v>112</v>
      </c>
      <c r="AD57" s="3">
        <f t="shared" si="4"/>
        <v>0.84927248192658622</v>
      </c>
      <c r="AE57" s="3">
        <f t="shared" si="5"/>
        <v>1.2116834398710372</v>
      </c>
      <c r="AF57" s="3">
        <f t="shared" si="6"/>
        <v>0.362410957944451</v>
      </c>
      <c r="AG57" s="3">
        <f t="shared" si="7"/>
        <v>2.909852084375494E-2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114</v>
      </c>
      <c r="D58" t="s">
        <v>27</v>
      </c>
      <c r="G58">
        <v>0.5</v>
      </c>
      <c r="H58">
        <v>0.5</v>
      </c>
      <c r="I58">
        <v>2545</v>
      </c>
      <c r="J58">
        <v>7127</v>
      </c>
      <c r="L58">
        <v>14196</v>
      </c>
      <c r="M58">
        <v>2.3679999999999999</v>
      </c>
      <c r="N58">
        <v>6.3159999999999998</v>
      </c>
      <c r="O58">
        <v>3.9489999999999998</v>
      </c>
      <c r="Q58">
        <v>1.369</v>
      </c>
      <c r="R58">
        <v>1</v>
      </c>
      <c r="S58">
        <v>0</v>
      </c>
      <c r="T58">
        <v>0</v>
      </c>
      <c r="V58">
        <v>0</v>
      </c>
      <c r="Y58" s="1">
        <v>44874</v>
      </c>
      <c r="Z58" s="6">
        <v>0.94899305555555558</v>
      </c>
      <c r="AB58">
        <v>3</v>
      </c>
      <c r="AC58" t="s">
        <v>112</v>
      </c>
      <c r="AD58" s="3">
        <f t="shared" si="4"/>
        <v>2.6658617136442175</v>
      </c>
      <c r="AE58" s="3">
        <f t="shared" si="5"/>
        <v>7.1281521828076313</v>
      </c>
      <c r="AF58" s="3">
        <f t="shared" si="6"/>
        <v>4.4622904691634133</v>
      </c>
      <c r="AG58" s="3">
        <f t="shared" si="7"/>
        <v>1.4755659392780076</v>
      </c>
      <c r="AH58" s="3"/>
      <c r="AK58">
        <f>ABS(100*(AD58-AD59)/(AVERAGE(AD58:AD59)))</f>
        <v>58.776968580083995</v>
      </c>
      <c r="AQ58">
        <f>ABS(100*(AE58-AE59)/(AVERAGE(AE58:AE59)))</f>
        <v>0.44147644098065864</v>
      </c>
      <c r="AW58">
        <f>ABS(100*(AF58-AF59)/(AVERAGE(AF58:AF59)))</f>
        <v>64.939985102726311</v>
      </c>
      <c r="BC58">
        <f>ABS(100*(AG58-AG59)/(AVERAGE(AG58:AG59)))</f>
        <v>4.8570956320417951</v>
      </c>
      <c r="BG58" s="3">
        <f>AVERAGE(AD58:AD59)</f>
        <v>3.7753922810472451</v>
      </c>
      <c r="BH58" s="3">
        <f>AVERAGE(AE58:AE59)</f>
        <v>7.143921548106146</v>
      </c>
      <c r="BI58" s="3">
        <f>AVERAGE(AF58:AF59)</f>
        <v>3.3685292670589004</v>
      </c>
      <c r="BJ58" s="3">
        <f>AVERAGE(AG58:AG59)</f>
        <v>1.4405807470085148</v>
      </c>
    </row>
    <row r="59" spans="1:62" x14ac:dyDescent="0.35">
      <c r="A59">
        <v>35</v>
      </c>
      <c r="B59">
        <v>9</v>
      </c>
      <c r="C59" t="s">
        <v>114</v>
      </c>
      <c r="D59" t="s">
        <v>27</v>
      </c>
      <c r="G59">
        <v>0.5</v>
      </c>
      <c r="H59">
        <v>0.5</v>
      </c>
      <c r="I59">
        <v>4778</v>
      </c>
      <c r="J59">
        <v>7159</v>
      </c>
      <c r="L59">
        <v>13518</v>
      </c>
      <c r="M59">
        <v>4.0810000000000004</v>
      </c>
      <c r="N59">
        <v>6.343</v>
      </c>
      <c r="O59">
        <v>2.2629999999999999</v>
      </c>
      <c r="Q59">
        <v>1.298</v>
      </c>
      <c r="R59">
        <v>1</v>
      </c>
      <c r="S59">
        <v>0</v>
      </c>
      <c r="T59">
        <v>0</v>
      </c>
      <c r="V59">
        <v>0</v>
      </c>
      <c r="Y59" s="1">
        <v>44874</v>
      </c>
      <c r="Z59" s="6">
        <v>0.9565393518518519</v>
      </c>
      <c r="AB59">
        <v>3</v>
      </c>
      <c r="AC59" t="s">
        <v>112</v>
      </c>
      <c r="AD59" s="3">
        <f t="shared" si="4"/>
        <v>4.8849228484502731</v>
      </c>
      <c r="AE59" s="3">
        <f t="shared" si="5"/>
        <v>7.1596909134046607</v>
      </c>
      <c r="AF59" s="3">
        <f t="shared" si="6"/>
        <v>2.2747680649543875</v>
      </c>
      <c r="AG59" s="3">
        <f t="shared" si="7"/>
        <v>1.405595554739022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115</v>
      </c>
      <c r="D60" t="s">
        <v>27</v>
      </c>
      <c r="G60">
        <v>0.5</v>
      </c>
      <c r="H60">
        <v>0.5</v>
      </c>
      <c r="I60">
        <v>4677</v>
      </c>
      <c r="J60">
        <v>7263</v>
      </c>
      <c r="L60">
        <v>3858</v>
      </c>
      <c r="M60">
        <v>4.0030000000000001</v>
      </c>
      <c r="N60">
        <v>6.431</v>
      </c>
      <c r="O60">
        <v>2.4289999999999998</v>
      </c>
      <c r="Q60">
        <v>0.28799999999999998</v>
      </c>
      <c r="R60">
        <v>1</v>
      </c>
      <c r="S60">
        <v>0</v>
      </c>
      <c r="T60">
        <v>0</v>
      </c>
      <c r="V60">
        <v>0</v>
      </c>
      <c r="Y60" s="1">
        <v>44874</v>
      </c>
      <c r="Z60" s="6">
        <v>0.96947916666666656</v>
      </c>
      <c r="AB60">
        <v>1</v>
      </c>
      <c r="AD60" s="3">
        <f t="shared" si="4"/>
        <v>4.7845533121245181</v>
      </c>
      <c r="AE60" s="3">
        <f t="shared" si="5"/>
        <v>7.2621917878450084</v>
      </c>
      <c r="AF60" s="3">
        <f t="shared" si="6"/>
        <v>2.4776384757204903</v>
      </c>
      <c r="AG60" s="3">
        <f t="shared" si="7"/>
        <v>0.40867237679418167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115</v>
      </c>
      <c r="D61" t="s">
        <v>27</v>
      </c>
      <c r="G61">
        <v>0.5</v>
      </c>
      <c r="H61">
        <v>0.5</v>
      </c>
      <c r="I61">
        <v>4553</v>
      </c>
      <c r="J61">
        <v>7129</v>
      </c>
      <c r="L61">
        <v>3890</v>
      </c>
      <c r="M61">
        <v>3.9079999999999999</v>
      </c>
      <c r="N61">
        <v>6.3179999999999996</v>
      </c>
      <c r="O61">
        <v>2.41</v>
      </c>
      <c r="Q61">
        <v>0.29099999999999998</v>
      </c>
      <c r="R61">
        <v>1</v>
      </c>
      <c r="S61">
        <v>0</v>
      </c>
      <c r="T61">
        <v>0</v>
      </c>
      <c r="V61">
        <v>0</v>
      </c>
      <c r="Y61" s="1">
        <v>44874</v>
      </c>
      <c r="Z61" s="6">
        <v>0.97668981481481476</v>
      </c>
      <c r="AB61">
        <v>1</v>
      </c>
      <c r="AD61" s="3">
        <f t="shared" si="4"/>
        <v>4.661327346734482</v>
      </c>
      <c r="AE61" s="3">
        <f t="shared" si="5"/>
        <v>7.1301233534699451</v>
      </c>
      <c r="AF61" s="3">
        <f t="shared" si="6"/>
        <v>2.4687960067354631</v>
      </c>
      <c r="AG61" s="3">
        <f t="shared" si="7"/>
        <v>0.4119748138225704</v>
      </c>
      <c r="AH61" s="3"/>
      <c r="AK61">
        <f>ABS(100*(AD61-AD62)/(AVERAGE(AD61:AD62)))</f>
        <v>3.4156819157504148</v>
      </c>
      <c r="AQ61">
        <f>ABS(100*(AE61-AE62)/(AVERAGE(AE61:AE62)))</f>
        <v>2.3765930483427486</v>
      </c>
      <c r="AW61">
        <f>ABS(100*(AF61-AF62)/(AVERAGE(AF61:AF62)))</f>
        <v>0.38444042048253019</v>
      </c>
      <c r="BC61">
        <f>ABS(100*(AG61-AG62)/(AVERAGE(AG61:AG62)))</f>
        <v>2.3571400466237646</v>
      </c>
      <c r="BG61" s="3">
        <f>AVERAGE(AD61:AD62)</f>
        <v>4.7423186062448686</v>
      </c>
      <c r="BH61" s="3">
        <f>AVERAGE(AE61:AE62)</f>
        <v>7.2158692772806212</v>
      </c>
      <c r="BI61" s="3">
        <f>AVERAGE(AF61:AF62)</f>
        <v>2.4735506710357522</v>
      </c>
      <c r="BJ61" s="3">
        <f>AVERAGE(AG61:AG62)</f>
        <v>0.40717596001569306</v>
      </c>
    </row>
    <row r="62" spans="1:62" x14ac:dyDescent="0.35">
      <c r="A62">
        <v>38</v>
      </c>
      <c r="B62">
        <v>10</v>
      </c>
      <c r="C62" t="s">
        <v>115</v>
      </c>
      <c r="D62" t="s">
        <v>27</v>
      </c>
      <c r="G62">
        <v>0.5</v>
      </c>
      <c r="H62">
        <v>0.5</v>
      </c>
      <c r="I62">
        <v>4716</v>
      </c>
      <c r="J62">
        <v>7303</v>
      </c>
      <c r="L62">
        <v>3797</v>
      </c>
      <c r="M62">
        <v>4.0330000000000004</v>
      </c>
      <c r="N62">
        <v>6.4660000000000002</v>
      </c>
      <c r="O62">
        <v>2.4329999999999998</v>
      </c>
      <c r="Q62">
        <v>0.28100000000000003</v>
      </c>
      <c r="R62">
        <v>1</v>
      </c>
      <c r="S62">
        <v>0</v>
      </c>
      <c r="T62">
        <v>0</v>
      </c>
      <c r="V62">
        <v>0</v>
      </c>
      <c r="Y62" s="1">
        <v>44874</v>
      </c>
      <c r="Z62" s="6">
        <v>0.98425925925925928</v>
      </c>
      <c r="AB62">
        <v>1</v>
      </c>
      <c r="AD62" s="3">
        <f t="shared" si="4"/>
        <v>4.8233098657552551</v>
      </c>
      <c r="AE62" s="3">
        <f t="shared" si="5"/>
        <v>7.3016152010912965</v>
      </c>
      <c r="AF62" s="3">
        <f t="shared" si="6"/>
        <v>2.4783053353360414</v>
      </c>
      <c r="AG62" s="3">
        <f t="shared" si="7"/>
        <v>0.40237710620881573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116</v>
      </c>
      <c r="D63" t="s">
        <v>27</v>
      </c>
      <c r="G63">
        <v>0.5</v>
      </c>
      <c r="H63">
        <v>0.5</v>
      </c>
      <c r="I63">
        <v>1469</v>
      </c>
      <c r="J63">
        <v>1363</v>
      </c>
      <c r="L63">
        <v>55</v>
      </c>
      <c r="M63">
        <v>1.542</v>
      </c>
      <c r="N63">
        <v>1.4330000000000001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44874</v>
      </c>
      <c r="Z63" s="6">
        <v>0.99571759259259263</v>
      </c>
      <c r="AB63">
        <v>3</v>
      </c>
      <c r="AC63" t="s">
        <v>112</v>
      </c>
      <c r="AD63" s="3">
        <f t="shared" si="4"/>
        <v>1.5965783365500317</v>
      </c>
      <c r="AE63" s="3">
        <f t="shared" si="5"/>
        <v>1.4472383340176047</v>
      </c>
      <c r="AF63" s="3">
        <f t="shared" si="6"/>
        <v>-0.14934000253242696</v>
      </c>
      <c r="AG63" s="3">
        <f t="shared" si="7"/>
        <v>1.6198376201611565E-2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116</v>
      </c>
      <c r="D64" t="s">
        <v>27</v>
      </c>
      <c r="G64">
        <v>0.5</v>
      </c>
      <c r="H64">
        <v>0.5</v>
      </c>
      <c r="I64">
        <v>2959</v>
      </c>
      <c r="J64">
        <v>7344</v>
      </c>
      <c r="L64">
        <v>10875</v>
      </c>
      <c r="M64">
        <v>2.6850000000000001</v>
      </c>
      <c r="N64">
        <v>6.5</v>
      </c>
      <c r="O64">
        <v>3.8159999999999998</v>
      </c>
      <c r="Q64">
        <v>1.0209999999999999</v>
      </c>
      <c r="R64">
        <v>1</v>
      </c>
      <c r="S64">
        <v>0</v>
      </c>
      <c r="T64">
        <v>0</v>
      </c>
      <c r="V64">
        <v>0</v>
      </c>
      <c r="Y64" s="1">
        <v>44875</v>
      </c>
      <c r="Z64" s="6">
        <v>2.615740740740741E-3</v>
      </c>
      <c r="AB64">
        <v>3</v>
      </c>
      <c r="AC64" t="s">
        <v>112</v>
      </c>
      <c r="AD64" s="3">
        <f t="shared" si="4"/>
        <v>3.0772774368012743</v>
      </c>
      <c r="AE64" s="3">
        <f t="shared" si="5"/>
        <v>7.3420241996687405</v>
      </c>
      <c r="AF64" s="3">
        <f t="shared" si="6"/>
        <v>4.2647467628674658</v>
      </c>
      <c r="AG64" s="3">
        <f t="shared" si="7"/>
        <v>1.1328348964255424</v>
      </c>
      <c r="AH64" s="3"/>
      <c r="AK64">
        <f>ABS(100*(AD64-AD65)/(AVERAGE(AD64:AD65)))</f>
        <v>57.055715642582761</v>
      </c>
      <c r="AQ64">
        <f>ABS(100*(AE64-AE65)/(AVERAGE(AE64:AE65)))</f>
        <v>0.4709425167574291</v>
      </c>
      <c r="AW64">
        <f>ABS(100*(AF64-AF65)/(AVERAGE(AF64:AF65)))</f>
        <v>82.50705000403785</v>
      </c>
      <c r="BC64">
        <f>ABS(100*(AG64-AG65)/(AVERAGE(AG64:AG65)))</f>
        <v>0.89678226062100197</v>
      </c>
      <c r="BG64" s="3">
        <f>AVERAGE(AD64:AD65)</f>
        <v>4.3055620595600228</v>
      </c>
      <c r="BH64" s="3">
        <f>AVERAGE(AE64:AE65)</f>
        <v>7.3247764563734901</v>
      </c>
      <c r="BI64" s="3">
        <f>AVERAGE(AF64:AF65)</f>
        <v>3.0192143968134673</v>
      </c>
      <c r="BJ64" s="3">
        <f>AVERAGE(AG64:AG65)</f>
        <v>1.1277780397258221</v>
      </c>
    </row>
    <row r="65" spans="1:62" x14ac:dyDescent="0.35">
      <c r="A65">
        <v>41</v>
      </c>
      <c r="B65">
        <v>11</v>
      </c>
      <c r="C65" t="s">
        <v>116</v>
      </c>
      <c r="D65" t="s">
        <v>27</v>
      </c>
      <c r="G65">
        <v>0.5</v>
      </c>
      <c r="H65">
        <v>0.5</v>
      </c>
      <c r="I65">
        <v>5431</v>
      </c>
      <c r="J65">
        <v>7309</v>
      </c>
      <c r="L65">
        <v>10777</v>
      </c>
      <c r="M65">
        <v>4.5819999999999999</v>
      </c>
      <c r="N65">
        <v>6.47</v>
      </c>
      <c r="O65">
        <v>1.889</v>
      </c>
      <c r="Q65">
        <v>1.0109999999999999</v>
      </c>
      <c r="R65">
        <v>1</v>
      </c>
      <c r="S65">
        <v>0</v>
      </c>
      <c r="T65">
        <v>0</v>
      </c>
      <c r="V65">
        <v>0</v>
      </c>
      <c r="Y65" s="1">
        <v>44875</v>
      </c>
      <c r="Z65" s="6">
        <v>1.0162037037037037E-2</v>
      </c>
      <c r="AB65">
        <v>3</v>
      </c>
      <c r="AC65" t="s">
        <v>112</v>
      </c>
      <c r="AD65" s="3">
        <f t="shared" si="4"/>
        <v>5.5338466823187709</v>
      </c>
      <c r="AE65" s="3">
        <f t="shared" si="5"/>
        <v>7.3075287130782396</v>
      </c>
      <c r="AF65" s="3">
        <f t="shared" si="6"/>
        <v>1.7736820307594687</v>
      </c>
      <c r="AG65" s="3">
        <f t="shared" si="7"/>
        <v>1.1227211830261019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117</v>
      </c>
      <c r="D66" t="s">
        <v>27</v>
      </c>
      <c r="G66">
        <v>0.5</v>
      </c>
      <c r="H66">
        <v>0.5</v>
      </c>
      <c r="I66">
        <v>4418</v>
      </c>
      <c r="J66">
        <v>8916</v>
      </c>
      <c r="L66">
        <v>14954</v>
      </c>
      <c r="M66">
        <v>3.8039999999999998</v>
      </c>
      <c r="N66">
        <v>7.8319999999999999</v>
      </c>
      <c r="O66">
        <v>4.0279999999999996</v>
      </c>
      <c r="Q66">
        <v>1.448</v>
      </c>
      <c r="R66">
        <v>1</v>
      </c>
      <c r="S66">
        <v>0</v>
      </c>
      <c r="T66">
        <v>0</v>
      </c>
      <c r="V66">
        <v>0</v>
      </c>
      <c r="Y66" s="1">
        <v>44875</v>
      </c>
      <c r="Z66" s="6">
        <v>2.3043981481481481E-2</v>
      </c>
      <c r="AB66">
        <v>3</v>
      </c>
      <c r="AC66" t="s">
        <v>112</v>
      </c>
      <c r="AD66" s="3">
        <f t="shared" si="4"/>
        <v>4.5271700457050068</v>
      </c>
      <c r="AE66" s="3">
        <f t="shared" si="5"/>
        <v>8.8913643402478399</v>
      </c>
      <c r="AF66" s="3">
        <f t="shared" si="6"/>
        <v>4.3641942945428331</v>
      </c>
      <c r="AG66" s="3">
        <f t="shared" si="7"/>
        <v>1.5537924163879648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117</v>
      </c>
      <c r="D67" t="s">
        <v>27</v>
      </c>
      <c r="G67">
        <v>0.5</v>
      </c>
      <c r="H67">
        <v>0.5</v>
      </c>
      <c r="I67">
        <v>6736</v>
      </c>
      <c r="J67">
        <v>8547</v>
      </c>
      <c r="L67">
        <v>15668</v>
      </c>
      <c r="M67">
        <v>5.5830000000000002</v>
      </c>
      <c r="N67">
        <v>7.52</v>
      </c>
      <c r="O67">
        <v>1.9370000000000001</v>
      </c>
      <c r="Q67">
        <v>1.5229999999999999</v>
      </c>
      <c r="R67">
        <v>1</v>
      </c>
      <c r="S67">
        <v>0</v>
      </c>
      <c r="T67">
        <v>0</v>
      </c>
      <c r="V67">
        <v>0</v>
      </c>
      <c r="Y67" s="1">
        <v>44875</v>
      </c>
      <c r="Z67" s="6">
        <v>3.0243055555555554E-2</v>
      </c>
      <c r="AB67">
        <v>3</v>
      </c>
      <c r="AC67" t="s">
        <v>112</v>
      </c>
      <c r="AD67" s="3">
        <f t="shared" si="4"/>
        <v>6.8307005922703627</v>
      </c>
      <c r="AE67" s="3">
        <f t="shared" si="5"/>
        <v>8.5276833530508362</v>
      </c>
      <c r="AF67" s="3">
        <f t="shared" si="6"/>
        <v>1.6969827607804735</v>
      </c>
      <c r="AG67" s="3">
        <f t="shared" si="7"/>
        <v>1.627478042583888</v>
      </c>
      <c r="AH67" s="3"/>
      <c r="AK67">
        <f>ABS(100*(AD67-AD68)/(AVERAGE(AD67:AD68)))</f>
        <v>10.634184287409234</v>
      </c>
      <c r="AQ67">
        <f>ABS(100*(AE67-AE68)/(AVERAGE(AE67:AE68)))</f>
        <v>3.4666431317748977E-2</v>
      </c>
      <c r="AW67">
        <f>ABS(100*(AF67-AF68)/(AVERAGE(AF67:AF68)))</f>
        <v>58.121630737086782</v>
      </c>
      <c r="BC67">
        <f>ABS(100*(AG67-AG68)/(AVERAGE(AG67:AG68)))</f>
        <v>0.35447616438652962</v>
      </c>
      <c r="BG67" s="3">
        <f>AVERAGE(AD67:AD68)</f>
        <v>7.2142910974361207</v>
      </c>
      <c r="BH67" s="3">
        <f>AVERAGE(AE67:AE68)</f>
        <v>8.5291617310475729</v>
      </c>
      <c r="BI67" s="3">
        <f>AVERAGE(AF67:AF68)</f>
        <v>1.3148706336114526</v>
      </c>
      <c r="BJ67" s="3">
        <f>AVERAGE(AG67:AG68)</f>
        <v>1.6303676749837281</v>
      </c>
    </row>
    <row r="68" spans="1:62" x14ac:dyDescent="0.35">
      <c r="A68">
        <v>44</v>
      </c>
      <c r="B68">
        <v>12</v>
      </c>
      <c r="C68" t="s">
        <v>117</v>
      </c>
      <c r="D68" t="s">
        <v>27</v>
      </c>
      <c r="G68">
        <v>0.5</v>
      </c>
      <c r="H68">
        <v>0.5</v>
      </c>
      <c r="I68">
        <v>7508</v>
      </c>
      <c r="J68">
        <v>8550</v>
      </c>
      <c r="L68">
        <v>15724</v>
      </c>
      <c r="M68">
        <v>6.1749999999999998</v>
      </c>
      <c r="N68">
        <v>7.5220000000000002</v>
      </c>
      <c r="O68">
        <v>1.347</v>
      </c>
      <c r="Q68">
        <v>1.528</v>
      </c>
      <c r="R68">
        <v>1</v>
      </c>
      <c r="S68">
        <v>0</v>
      </c>
      <c r="T68">
        <v>0</v>
      </c>
      <c r="V68">
        <v>0</v>
      </c>
      <c r="Y68" s="1">
        <v>44875</v>
      </c>
      <c r="Z68" s="6">
        <v>3.7916666666666668E-2</v>
      </c>
      <c r="AB68">
        <v>3</v>
      </c>
      <c r="AC68" t="s">
        <v>112</v>
      </c>
      <c r="AD68" s="3">
        <f t="shared" si="4"/>
        <v>7.5978816026018778</v>
      </c>
      <c r="AE68" s="3">
        <f t="shared" si="5"/>
        <v>8.5306401090443096</v>
      </c>
      <c r="AF68" s="3">
        <f t="shared" si="6"/>
        <v>0.93275850644243175</v>
      </c>
      <c r="AG68" s="3">
        <f t="shared" si="7"/>
        <v>1.6332573073835681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118</v>
      </c>
      <c r="D69" t="s">
        <v>27</v>
      </c>
      <c r="G69">
        <v>0.5</v>
      </c>
      <c r="H69">
        <v>0.5</v>
      </c>
      <c r="I69">
        <v>9088</v>
      </c>
      <c r="J69">
        <v>11928</v>
      </c>
      <c r="L69">
        <v>1984</v>
      </c>
      <c r="M69">
        <v>7.3869999999999996</v>
      </c>
      <c r="N69">
        <v>10.384</v>
      </c>
      <c r="O69">
        <v>2.9969999999999999</v>
      </c>
      <c r="Q69">
        <v>9.1999999999999998E-2</v>
      </c>
      <c r="R69">
        <v>1</v>
      </c>
      <c r="S69">
        <v>0</v>
      </c>
      <c r="T69">
        <v>0</v>
      </c>
      <c r="V69">
        <v>0</v>
      </c>
      <c r="Y69" s="1">
        <v>44875</v>
      </c>
      <c r="Z69" s="6">
        <v>5.1307870370370372E-2</v>
      </c>
      <c r="AB69">
        <v>1</v>
      </c>
      <c r="AD69" s="3">
        <f t="shared" si="4"/>
        <v>9.168018903539437</v>
      </c>
      <c r="AE69" s="3">
        <f t="shared" si="5"/>
        <v>11.859947357693285</v>
      </c>
      <c r="AF69" s="3">
        <f t="shared" si="6"/>
        <v>2.6919284541538477</v>
      </c>
      <c r="AG69" s="3">
        <f t="shared" si="7"/>
        <v>0.21527340831916816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118</v>
      </c>
      <c r="D70" t="s">
        <v>27</v>
      </c>
      <c r="G70">
        <v>0.5</v>
      </c>
      <c r="H70">
        <v>0.5</v>
      </c>
      <c r="I70">
        <v>9782</v>
      </c>
      <c r="J70">
        <v>11992</v>
      </c>
      <c r="L70">
        <v>1972</v>
      </c>
      <c r="M70">
        <v>7.92</v>
      </c>
      <c r="N70">
        <v>10.438000000000001</v>
      </c>
      <c r="O70">
        <v>2.5179999999999998</v>
      </c>
      <c r="Q70">
        <v>0.09</v>
      </c>
      <c r="R70">
        <v>1</v>
      </c>
      <c r="S70">
        <v>0</v>
      </c>
      <c r="T70">
        <v>0</v>
      </c>
      <c r="V70">
        <v>0</v>
      </c>
      <c r="Y70" s="1">
        <v>44875</v>
      </c>
      <c r="Z70" s="6">
        <v>5.8611111111111114E-2</v>
      </c>
      <c r="AB70">
        <v>1</v>
      </c>
      <c r="AD70" s="3">
        <f t="shared" si="4"/>
        <v>9.8576868066094789</v>
      </c>
      <c r="AE70" s="3">
        <f t="shared" si="5"/>
        <v>11.923024818887345</v>
      </c>
      <c r="AF70" s="3">
        <f t="shared" si="6"/>
        <v>2.0653380122778664</v>
      </c>
      <c r="AG70" s="3">
        <f t="shared" si="7"/>
        <v>0.21403499443352239</v>
      </c>
      <c r="AH70" s="3"/>
      <c r="AK70">
        <f>ABS(100*(AD70-AD71)/(AVERAGE(AD70:AD71)))</f>
        <v>1.585106965260576</v>
      </c>
      <c r="AQ70">
        <f>ABS(100*(AE70-AE71)/(AVERAGE(AE70:AE71)))</f>
        <v>1.1640083718166883</v>
      </c>
      <c r="AW70">
        <f>ABS(100*(AF70-AF71)/(AVERAGE(AF70:AF71)))</f>
        <v>0.82186198480510175</v>
      </c>
      <c r="BC70">
        <f>ABS(100*(AG70-AG71)/(AVERAGE(AG70:AG71)))</f>
        <v>1.1639415280614724</v>
      </c>
      <c r="BG70" s="3">
        <f>AVERAGE(AD70:AD71)</f>
        <v>9.7801736993480048</v>
      </c>
      <c r="BH70" s="3">
        <f>AVERAGE(AE70:AE71)</f>
        <v>11.854033845706343</v>
      </c>
      <c r="BI70" s="3">
        <f>AVERAGE(AF70:AF71)</f>
        <v>2.0738601463583377</v>
      </c>
      <c r="BJ70" s="3">
        <f>AVERAGE(AG70:AG71)</f>
        <v>0.21279658054787665</v>
      </c>
    </row>
    <row r="71" spans="1:62" x14ac:dyDescent="0.35">
      <c r="A71">
        <v>47</v>
      </c>
      <c r="B71">
        <v>13</v>
      </c>
      <c r="C71" t="s">
        <v>118</v>
      </c>
      <c r="D71" t="s">
        <v>27</v>
      </c>
      <c r="G71">
        <v>0.5</v>
      </c>
      <c r="H71">
        <v>0.5</v>
      </c>
      <c r="I71">
        <v>9626</v>
      </c>
      <c r="J71">
        <v>11852</v>
      </c>
      <c r="L71">
        <v>1948</v>
      </c>
      <c r="M71">
        <v>7.8</v>
      </c>
      <c r="N71">
        <v>10.319000000000001</v>
      </c>
      <c r="O71">
        <v>2.5190000000000001</v>
      </c>
      <c r="Q71">
        <v>8.7999999999999995E-2</v>
      </c>
      <c r="R71">
        <v>1</v>
      </c>
      <c r="S71">
        <v>0</v>
      </c>
      <c r="T71">
        <v>0</v>
      </c>
      <c r="V71">
        <v>0</v>
      </c>
      <c r="Y71" s="1">
        <v>44875</v>
      </c>
      <c r="Z71" s="6">
        <v>6.6412037037037033E-2</v>
      </c>
      <c r="AB71">
        <v>1</v>
      </c>
      <c r="AD71" s="3">
        <f t="shared" si="4"/>
        <v>9.7026605920865308</v>
      </c>
      <c r="AE71" s="3">
        <f t="shared" si="5"/>
        <v>11.78504287252534</v>
      </c>
      <c r="AF71" s="3">
        <f t="shared" si="6"/>
        <v>2.082382280438809</v>
      </c>
      <c r="AG71" s="3">
        <f t="shared" si="7"/>
        <v>0.21155816666223087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119</v>
      </c>
      <c r="D72" t="s">
        <v>27</v>
      </c>
      <c r="G72">
        <v>0.5</v>
      </c>
      <c r="H72">
        <v>0.5</v>
      </c>
      <c r="I72">
        <v>2473</v>
      </c>
      <c r="J72">
        <v>4226</v>
      </c>
      <c r="L72">
        <v>936</v>
      </c>
      <c r="M72">
        <v>2.3119999999999998</v>
      </c>
      <c r="N72">
        <v>3.8580000000000001</v>
      </c>
      <c r="O72">
        <v>1.546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44875</v>
      </c>
      <c r="Z72" s="6">
        <v>7.8611111111111118E-2</v>
      </c>
      <c r="AB72">
        <v>3</v>
      </c>
      <c r="AC72" t="s">
        <v>112</v>
      </c>
      <c r="AD72" s="3">
        <f t="shared" si="4"/>
        <v>2.5943111530951644</v>
      </c>
      <c r="AE72" s="3">
        <f t="shared" si="5"/>
        <v>4.2689691371206315</v>
      </c>
      <c r="AF72" s="3">
        <f t="shared" si="6"/>
        <v>1.6746579840254672</v>
      </c>
      <c r="AG72" s="3">
        <f t="shared" si="7"/>
        <v>0.10711859563943808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119</v>
      </c>
      <c r="D73" t="s">
        <v>27</v>
      </c>
      <c r="G73">
        <v>0.5</v>
      </c>
      <c r="H73">
        <v>0.5</v>
      </c>
      <c r="I73">
        <v>2761</v>
      </c>
      <c r="J73">
        <v>6193</v>
      </c>
      <c r="L73">
        <v>1116</v>
      </c>
      <c r="M73">
        <v>2.5329999999999999</v>
      </c>
      <c r="N73">
        <v>5.5259999999999998</v>
      </c>
      <c r="O73">
        <v>2.992</v>
      </c>
      <c r="Q73">
        <v>1E-3</v>
      </c>
      <c r="R73">
        <v>1</v>
      </c>
      <c r="S73">
        <v>0</v>
      </c>
      <c r="T73">
        <v>0</v>
      </c>
      <c r="V73">
        <v>0</v>
      </c>
      <c r="Y73" s="1">
        <v>44875</v>
      </c>
      <c r="Z73" s="6">
        <v>8.5474537037037043E-2</v>
      </c>
      <c r="AB73">
        <v>3</v>
      </c>
      <c r="AC73" t="s">
        <v>112</v>
      </c>
      <c r="AD73" s="3">
        <f t="shared" si="4"/>
        <v>2.8805133952913771</v>
      </c>
      <c r="AE73" s="3">
        <f t="shared" si="5"/>
        <v>6.2076154835068182</v>
      </c>
      <c r="AF73" s="3">
        <f t="shared" si="6"/>
        <v>3.3271020882154412</v>
      </c>
      <c r="AG73" s="3">
        <f t="shared" si="7"/>
        <v>0.12569480392412458</v>
      </c>
      <c r="AH73" s="3"/>
      <c r="AK73">
        <f>ABS(100*(AD73-AD74)/(AVERAGE(AD73:AD74)))</f>
        <v>45.658974673692654</v>
      </c>
      <c r="AQ73">
        <f>ABS(100*(AE73-AE74)/(AVERAGE(AE73:AE74)))</f>
        <v>1.1979099051126809</v>
      </c>
      <c r="AW73">
        <f>ABS(100*(AF73-AF74)/(AVERAGE(AF73:AF74)))</f>
        <v>72.937526769975989</v>
      </c>
      <c r="BC73">
        <f>ABS(100*(AG73-AG74)/(AVERAGE(AG73:AG74)))</f>
        <v>0.41136714380739819</v>
      </c>
      <c r="BG73" s="3">
        <f>AVERAGE(AD73:AD74)</f>
        <v>3.7326606962748938</v>
      </c>
      <c r="BH73" s="3">
        <f>AVERAGE(AE73:AE74)</f>
        <v>6.1706560335884237</v>
      </c>
      <c r="BI73" s="3">
        <f>AVERAGE(AF73:AF74)</f>
        <v>2.4379953373135299</v>
      </c>
      <c r="BJ73" s="3">
        <f>AVERAGE(AG73:AG74)</f>
        <v>0.12543680103128169</v>
      </c>
    </row>
    <row r="74" spans="1:62" x14ac:dyDescent="0.35">
      <c r="A74">
        <v>50</v>
      </c>
      <c r="B74">
        <v>14</v>
      </c>
      <c r="C74" t="s">
        <v>119</v>
      </c>
      <c r="D74" t="s">
        <v>27</v>
      </c>
      <c r="G74">
        <v>0.5</v>
      </c>
      <c r="H74">
        <v>0.5</v>
      </c>
      <c r="I74">
        <v>4476</v>
      </c>
      <c r="J74">
        <v>6118</v>
      </c>
      <c r="L74">
        <v>1111</v>
      </c>
      <c r="M74">
        <v>3.8490000000000002</v>
      </c>
      <c r="N74">
        <v>5.4610000000000003</v>
      </c>
      <c r="O74">
        <v>1.613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44875</v>
      </c>
      <c r="Z74" s="6">
        <v>9.297453703703705E-2</v>
      </c>
      <c r="AB74">
        <v>3</v>
      </c>
      <c r="AC74" t="s">
        <v>112</v>
      </c>
      <c r="AD74" s="3">
        <f t="shared" si="4"/>
        <v>4.5848079972584106</v>
      </c>
      <c r="AE74" s="3">
        <f t="shared" si="5"/>
        <v>6.1336965836700292</v>
      </c>
      <c r="AF74" s="3">
        <f t="shared" si="6"/>
        <v>1.5488885864116186</v>
      </c>
      <c r="AG74" s="3">
        <f t="shared" si="7"/>
        <v>0.12517879813843882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120</v>
      </c>
      <c r="D75" t="s">
        <v>27</v>
      </c>
      <c r="G75">
        <v>0.5</v>
      </c>
      <c r="H75">
        <v>0.5</v>
      </c>
      <c r="I75">
        <v>960</v>
      </c>
      <c r="J75">
        <v>4305</v>
      </c>
      <c r="L75">
        <v>1305</v>
      </c>
      <c r="M75">
        <v>1.1519999999999999</v>
      </c>
      <c r="N75">
        <v>3.9260000000000002</v>
      </c>
      <c r="O75">
        <v>2.774</v>
      </c>
      <c r="Q75">
        <v>0.02</v>
      </c>
      <c r="R75">
        <v>1</v>
      </c>
      <c r="S75">
        <v>0</v>
      </c>
      <c r="T75">
        <v>0</v>
      </c>
      <c r="V75">
        <v>0</v>
      </c>
      <c r="Y75" s="1">
        <v>44875</v>
      </c>
      <c r="Z75" s="6">
        <v>0.10467592592592594</v>
      </c>
      <c r="AB75">
        <v>3</v>
      </c>
      <c r="AC75" t="s">
        <v>112</v>
      </c>
      <c r="AD75" s="3">
        <f t="shared" si="4"/>
        <v>1.0907556237796412</v>
      </c>
      <c r="AE75" s="3">
        <f t="shared" si="5"/>
        <v>4.346830378282049</v>
      </c>
      <c r="AF75" s="3">
        <f t="shared" si="6"/>
        <v>3.256074754502408</v>
      </c>
      <c r="AG75" s="3">
        <f t="shared" si="7"/>
        <v>0.14519982262304532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120</v>
      </c>
      <c r="D76" t="s">
        <v>27</v>
      </c>
      <c r="G76">
        <v>0.5</v>
      </c>
      <c r="H76">
        <v>0.5</v>
      </c>
      <c r="I76">
        <v>2589</v>
      </c>
      <c r="J76">
        <v>6738</v>
      </c>
      <c r="L76">
        <v>2006</v>
      </c>
      <c r="M76">
        <v>2.4009999999999998</v>
      </c>
      <c r="N76">
        <v>5.9859999999999998</v>
      </c>
      <c r="O76">
        <v>3.5859999999999999</v>
      </c>
      <c r="Q76">
        <v>9.4E-2</v>
      </c>
      <c r="R76">
        <v>1</v>
      </c>
      <c r="S76">
        <v>0</v>
      </c>
      <c r="T76">
        <v>0</v>
      </c>
      <c r="V76">
        <v>0</v>
      </c>
      <c r="Y76" s="1">
        <v>44875</v>
      </c>
      <c r="Z76" s="6">
        <v>0.11155092592592593</v>
      </c>
      <c r="AB76">
        <v>3</v>
      </c>
      <c r="AC76" t="s">
        <v>112</v>
      </c>
      <c r="AD76" s="3">
        <f t="shared" si="4"/>
        <v>2.7095870562019724</v>
      </c>
      <c r="AE76" s="3">
        <f t="shared" si="5"/>
        <v>6.7447594889874853</v>
      </c>
      <c r="AF76" s="3">
        <f t="shared" si="6"/>
        <v>4.0351724327855134</v>
      </c>
      <c r="AG76" s="3">
        <f t="shared" si="7"/>
        <v>0.21754383377618541</v>
      </c>
      <c r="AH76" s="3"/>
      <c r="AK76">
        <f>ABS(100*(AD76-AD77)/(AVERAGE(AD76:AD77)))</f>
        <v>45.632020314740522</v>
      </c>
      <c r="AQ76">
        <f>ABS(100*(AE76-AE77)/(AVERAGE(AE76:AE77)))</f>
        <v>1.3065434051642255</v>
      </c>
      <c r="AW76">
        <f>ABS(100*(AF76-AF77)/(AVERAGE(AF76:AF77)))</f>
        <v>46.155543260671074</v>
      </c>
      <c r="BC76">
        <f>ABS(100*(AG76-AG77)/(AVERAGE(AG76:AG77)))</f>
        <v>1.5778457076478101</v>
      </c>
      <c r="BG76" s="3">
        <f>AVERAGE(AD76:AD77)</f>
        <v>3.510555831237208</v>
      </c>
      <c r="BH76" s="3">
        <f>AVERAGE(AE76:AE77)</f>
        <v>6.7891108288895587</v>
      </c>
      <c r="BI76" s="3">
        <f>AVERAGE(AF76:AF77)</f>
        <v>3.2785549976523511</v>
      </c>
      <c r="BJ76" s="3">
        <f>AVERAGE(AG76:AG77)</f>
        <v>0.21584101468342248</v>
      </c>
    </row>
    <row r="77" spans="1:62" x14ac:dyDescent="0.35">
      <c r="A77">
        <v>53</v>
      </c>
      <c r="B77">
        <v>15</v>
      </c>
      <c r="C77" t="s">
        <v>120</v>
      </c>
      <c r="D77" t="s">
        <v>27</v>
      </c>
      <c r="G77">
        <v>0.5</v>
      </c>
      <c r="H77">
        <v>0.5</v>
      </c>
      <c r="I77">
        <v>4201</v>
      </c>
      <c r="J77">
        <v>6828</v>
      </c>
      <c r="L77">
        <v>1973</v>
      </c>
      <c r="M77">
        <v>3.6379999999999999</v>
      </c>
      <c r="N77">
        <v>6.0629999999999997</v>
      </c>
      <c r="O77">
        <v>2.4249999999999998</v>
      </c>
      <c r="Q77">
        <v>0.09</v>
      </c>
      <c r="R77">
        <v>1</v>
      </c>
      <c r="S77">
        <v>0</v>
      </c>
      <c r="T77">
        <v>0</v>
      </c>
      <c r="V77">
        <v>0</v>
      </c>
      <c r="Y77" s="1">
        <v>44875</v>
      </c>
      <c r="Z77" s="6">
        <v>0.1190625</v>
      </c>
      <c r="AB77">
        <v>3</v>
      </c>
      <c r="AC77" t="s">
        <v>112</v>
      </c>
      <c r="AD77" s="3">
        <f t="shared" si="4"/>
        <v>4.3115246062724433</v>
      </c>
      <c r="AE77" s="3">
        <f t="shared" si="5"/>
        <v>6.8334621687916322</v>
      </c>
      <c r="AF77" s="3">
        <f t="shared" si="6"/>
        <v>2.5219375625191889</v>
      </c>
      <c r="AG77" s="3">
        <f t="shared" si="7"/>
        <v>0.21413819559065955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121</v>
      </c>
      <c r="D78" t="s">
        <v>27</v>
      </c>
      <c r="G78">
        <v>0.5</v>
      </c>
      <c r="H78">
        <v>0.5</v>
      </c>
      <c r="I78">
        <v>6110</v>
      </c>
      <c r="J78">
        <v>8964</v>
      </c>
      <c r="L78">
        <v>13045</v>
      </c>
      <c r="M78">
        <v>5.1020000000000003</v>
      </c>
      <c r="N78">
        <v>7.8730000000000002</v>
      </c>
      <c r="O78">
        <v>2.7709999999999999</v>
      </c>
      <c r="Q78">
        <v>1.248</v>
      </c>
      <c r="R78">
        <v>1</v>
      </c>
      <c r="S78">
        <v>0</v>
      </c>
      <c r="T78">
        <v>0</v>
      </c>
      <c r="V78">
        <v>0</v>
      </c>
      <c r="Y78" s="1">
        <v>44875</v>
      </c>
      <c r="Z78" s="6">
        <v>0.1320138888888889</v>
      </c>
      <c r="AB78">
        <v>1</v>
      </c>
      <c r="AD78" s="3">
        <f t="shared" si="4"/>
        <v>6.2086082186077594</v>
      </c>
      <c r="AE78" s="3">
        <f t="shared" si="5"/>
        <v>8.9386724361433831</v>
      </c>
      <c r="AF78" s="3">
        <f t="shared" si="6"/>
        <v>2.7300642175356238</v>
      </c>
      <c r="AG78" s="3">
        <f t="shared" si="7"/>
        <v>1.3567814074131515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121</v>
      </c>
      <c r="D79" t="s">
        <v>27</v>
      </c>
      <c r="G79">
        <v>0.5</v>
      </c>
      <c r="H79">
        <v>0.5</v>
      </c>
      <c r="I79">
        <v>6883</v>
      </c>
      <c r="J79">
        <v>8766</v>
      </c>
      <c r="L79">
        <v>12850</v>
      </c>
      <c r="M79">
        <v>5.6950000000000003</v>
      </c>
      <c r="N79">
        <v>7.7050000000000001</v>
      </c>
      <c r="O79">
        <v>2.0099999999999998</v>
      </c>
      <c r="Q79">
        <v>1.228</v>
      </c>
      <c r="R79">
        <v>1</v>
      </c>
      <c r="S79">
        <v>0</v>
      </c>
      <c r="T79">
        <v>0</v>
      </c>
      <c r="V79">
        <v>0</v>
      </c>
      <c r="Y79" s="1">
        <v>44875</v>
      </c>
      <c r="Z79" s="6">
        <v>0.13908564814814814</v>
      </c>
      <c r="AB79">
        <v>1</v>
      </c>
      <c r="AD79" s="3">
        <f t="shared" si="4"/>
        <v>6.9767829867246798</v>
      </c>
      <c r="AE79" s="3">
        <f t="shared" si="5"/>
        <v>8.7435265405742602</v>
      </c>
      <c r="AF79" s="3">
        <f t="shared" si="6"/>
        <v>1.7667435538495804</v>
      </c>
      <c r="AG79" s="3">
        <f t="shared" si="7"/>
        <v>1.3366571817714077</v>
      </c>
      <c r="AH79" s="3"/>
      <c r="AK79">
        <f>ABS(100*(AD79-AD80)/(AVERAGE(AD79:AD80)))</f>
        <v>1.0907895100400629</v>
      </c>
      <c r="AQ79">
        <f>ABS(100*(AE79-AE80)/(AVERAGE(AE79:AE80)))</f>
        <v>0.14643094446185936</v>
      </c>
      <c r="AW79">
        <f>ABS(100*(AF79-AF80)/(AVERAGE(AF79:AF80)))</f>
        <v>3.6720906468446639</v>
      </c>
      <c r="BC79">
        <f>ABS(100*(AG79-AG80)/(AVERAGE(AG79:AG80)))</f>
        <v>2.3651557473560296</v>
      </c>
      <c r="BG79" s="3">
        <f>AVERAGE(AD79:AD80)</f>
        <v>7.015042661462715</v>
      </c>
      <c r="BH79" s="3">
        <f>AVERAGE(AE79:AE80)</f>
        <v>8.7499328452267822</v>
      </c>
      <c r="BI79" s="3">
        <f>AVERAGE(AF79:AF80)</f>
        <v>1.7348901837640671</v>
      </c>
      <c r="BJ79" s="3">
        <f>AVERAGE(AG79:AG80)</f>
        <v>1.3526533611276654</v>
      </c>
    </row>
    <row r="80" spans="1:62" x14ac:dyDescent="0.35">
      <c r="A80">
        <v>56</v>
      </c>
      <c r="B80">
        <v>16</v>
      </c>
      <c r="C80" t="s">
        <v>121</v>
      </c>
      <c r="D80" t="s">
        <v>27</v>
      </c>
      <c r="G80">
        <v>0.5</v>
      </c>
      <c r="H80">
        <v>0.5</v>
      </c>
      <c r="I80">
        <v>6960</v>
      </c>
      <c r="J80">
        <v>8779</v>
      </c>
      <c r="L80">
        <v>13160</v>
      </c>
      <c r="M80">
        <v>5.7539999999999996</v>
      </c>
      <c r="N80">
        <v>7.7160000000000002</v>
      </c>
      <c r="O80">
        <v>1.962</v>
      </c>
      <c r="Q80">
        <v>1.26</v>
      </c>
      <c r="R80">
        <v>1</v>
      </c>
      <c r="S80">
        <v>0</v>
      </c>
      <c r="T80">
        <v>0</v>
      </c>
      <c r="V80">
        <v>0</v>
      </c>
      <c r="Y80" s="1">
        <v>44875</v>
      </c>
      <c r="Z80" s="6">
        <v>0.14674768518518519</v>
      </c>
      <c r="AB80">
        <v>1</v>
      </c>
      <c r="AD80" s="3">
        <f t="shared" si="4"/>
        <v>7.0533023362007503</v>
      </c>
      <c r="AE80" s="3">
        <f t="shared" si="5"/>
        <v>8.7563391498793042</v>
      </c>
      <c r="AF80" s="3">
        <f t="shared" si="6"/>
        <v>1.7030368136785539</v>
      </c>
      <c r="AG80" s="3">
        <f t="shared" si="7"/>
        <v>1.3686495404839232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122</v>
      </c>
      <c r="D81" t="s">
        <v>27</v>
      </c>
      <c r="G81">
        <v>0.5</v>
      </c>
      <c r="H81">
        <v>0.5</v>
      </c>
      <c r="I81">
        <v>6264</v>
      </c>
      <c r="J81">
        <v>9541</v>
      </c>
      <c r="L81">
        <v>31489</v>
      </c>
      <c r="M81">
        <v>5.2210000000000001</v>
      </c>
      <c r="N81">
        <v>8.3620000000000001</v>
      </c>
      <c r="O81">
        <v>3.141</v>
      </c>
      <c r="Q81">
        <v>3.177</v>
      </c>
      <c r="R81">
        <v>1</v>
      </c>
      <c r="S81">
        <v>0</v>
      </c>
      <c r="T81">
        <v>0</v>
      </c>
      <c r="V81">
        <v>0</v>
      </c>
      <c r="Y81" s="1">
        <v>44875</v>
      </c>
      <c r="Z81" s="6">
        <v>0.15993055555555555</v>
      </c>
      <c r="AB81">
        <v>1</v>
      </c>
      <c r="AD81" s="3">
        <f t="shared" si="4"/>
        <v>6.3616469175599013</v>
      </c>
      <c r="AE81" s="3">
        <f t="shared" si="5"/>
        <v>9.5073551722210823</v>
      </c>
      <c r="AF81" s="3">
        <f t="shared" si="6"/>
        <v>3.145708254661181</v>
      </c>
      <c r="AG81" s="3">
        <f t="shared" si="7"/>
        <v>3.2602235496506911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122</v>
      </c>
      <c r="D82" t="s">
        <v>27</v>
      </c>
      <c r="G82">
        <v>0.5</v>
      </c>
      <c r="H82">
        <v>0.5</v>
      </c>
      <c r="I82">
        <v>6761</v>
      </c>
      <c r="J82">
        <v>9647</v>
      </c>
      <c r="L82">
        <v>31617</v>
      </c>
      <c r="M82">
        <v>5.6020000000000003</v>
      </c>
      <c r="N82">
        <v>8.4510000000000005</v>
      </c>
      <c r="O82">
        <v>2.85</v>
      </c>
      <c r="Q82">
        <v>3.1909999999999998</v>
      </c>
      <c r="R82">
        <v>1</v>
      </c>
      <c r="S82">
        <v>0</v>
      </c>
      <c r="T82">
        <v>0</v>
      </c>
      <c r="V82">
        <v>0</v>
      </c>
      <c r="Y82" s="1">
        <v>44875</v>
      </c>
      <c r="Z82" s="6">
        <v>0.1673611111111111</v>
      </c>
      <c r="AB82">
        <v>1</v>
      </c>
      <c r="AD82" s="3">
        <f t="shared" si="4"/>
        <v>6.8555445369054508</v>
      </c>
      <c r="AE82" s="3">
        <f t="shared" si="5"/>
        <v>9.6118272173237429</v>
      </c>
      <c r="AF82" s="3">
        <f t="shared" si="6"/>
        <v>2.7562826804182921</v>
      </c>
      <c r="AG82" s="3">
        <f t="shared" si="7"/>
        <v>3.2734332977642455</v>
      </c>
      <c r="AH82" s="3"/>
      <c r="AK82">
        <f>ABS(100*(AD82-AD83)/(AVERAGE(AD82:AD83)))</f>
        <v>0.55235712331663955</v>
      </c>
      <c r="AQ82">
        <f>ABS(100*(AE82-AE83)/(AVERAGE(AE82:AE83)))</f>
        <v>1.0253355382797929E-2</v>
      </c>
      <c r="AW82">
        <f>ABS(100*(AF82-AF83)/(AVERAGE(AF82:AF83)))</f>
        <v>1.3960076110718629</v>
      </c>
      <c r="BC82">
        <f>ABS(100*(AG82-AG83)/(AVERAGE(AG82:AG83)))</f>
        <v>1.7097779065034129</v>
      </c>
      <c r="BG82" s="3">
        <f>AVERAGE(AD82:AD83)</f>
        <v>6.8366631389827841</v>
      </c>
      <c r="BH82" s="3">
        <f>AVERAGE(AE82:AE83)</f>
        <v>9.6123200099893218</v>
      </c>
      <c r="BI82" s="3">
        <f>AVERAGE(AF82:AF83)</f>
        <v>2.7756568710065372</v>
      </c>
      <c r="BJ82" s="3">
        <f>AVERAGE(AG82:AG83)</f>
        <v>3.3016588142412555</v>
      </c>
    </row>
    <row r="83" spans="1:62" x14ac:dyDescent="0.35">
      <c r="A83">
        <v>59</v>
      </c>
      <c r="B83">
        <v>17</v>
      </c>
      <c r="C83" t="s">
        <v>122</v>
      </c>
      <c r="D83" t="s">
        <v>27</v>
      </c>
      <c r="G83">
        <v>0.5</v>
      </c>
      <c r="H83">
        <v>0.5</v>
      </c>
      <c r="I83">
        <v>6723</v>
      </c>
      <c r="J83">
        <v>9648</v>
      </c>
      <c r="L83">
        <v>32164</v>
      </c>
      <c r="M83">
        <v>5.5730000000000004</v>
      </c>
      <c r="N83">
        <v>8.452</v>
      </c>
      <c r="O83">
        <v>2.879</v>
      </c>
      <c r="Q83">
        <v>3.2480000000000002</v>
      </c>
      <c r="R83">
        <v>1</v>
      </c>
      <c r="S83">
        <v>0</v>
      </c>
      <c r="T83">
        <v>0</v>
      </c>
      <c r="V83">
        <v>0</v>
      </c>
      <c r="Y83" s="1">
        <v>44875</v>
      </c>
      <c r="Z83" s="6">
        <v>0.17532407407407405</v>
      </c>
      <c r="AB83">
        <v>1</v>
      </c>
      <c r="AD83" s="3">
        <f t="shared" si="4"/>
        <v>6.8177817410601165</v>
      </c>
      <c r="AE83" s="3">
        <f t="shared" si="5"/>
        <v>9.6128128026548989</v>
      </c>
      <c r="AF83" s="3">
        <f t="shared" si="6"/>
        <v>2.7950310615947824</v>
      </c>
      <c r="AG83" s="3">
        <f t="shared" si="7"/>
        <v>3.3298843307182651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123</v>
      </c>
      <c r="D84" t="s">
        <v>27</v>
      </c>
      <c r="G84">
        <v>0.5</v>
      </c>
      <c r="H84">
        <v>0.5</v>
      </c>
      <c r="I84">
        <v>1185</v>
      </c>
      <c r="J84">
        <v>3659</v>
      </c>
      <c r="L84">
        <v>2738</v>
      </c>
      <c r="M84">
        <v>1.3240000000000001</v>
      </c>
      <c r="N84">
        <v>3.3780000000000001</v>
      </c>
      <c r="O84">
        <v>2.0539999999999998</v>
      </c>
      <c r="Q84">
        <v>0.17</v>
      </c>
      <c r="R84">
        <v>1</v>
      </c>
      <c r="S84">
        <v>0</v>
      </c>
      <c r="T84">
        <v>0</v>
      </c>
      <c r="V84">
        <v>0</v>
      </c>
      <c r="Y84" s="1">
        <v>44875</v>
      </c>
      <c r="Z84" s="6">
        <v>0.18753472222222223</v>
      </c>
      <c r="AB84">
        <v>3</v>
      </c>
      <c r="AC84" t="s">
        <v>112</v>
      </c>
      <c r="AD84" s="3">
        <f t="shared" si="4"/>
        <v>1.3143511254954328</v>
      </c>
      <c r="AE84" s="3">
        <f t="shared" si="5"/>
        <v>3.7101422543545062</v>
      </c>
      <c r="AF84" s="3">
        <f t="shared" si="6"/>
        <v>2.3957911288590736</v>
      </c>
      <c r="AG84" s="3">
        <f t="shared" si="7"/>
        <v>0.29308708080057705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123</v>
      </c>
      <c r="D85" t="s">
        <v>27</v>
      </c>
      <c r="G85">
        <v>0.5</v>
      </c>
      <c r="H85">
        <v>0.5</v>
      </c>
      <c r="I85">
        <v>2261</v>
      </c>
      <c r="J85">
        <v>6083</v>
      </c>
      <c r="L85">
        <v>3980</v>
      </c>
      <c r="M85">
        <v>2.15</v>
      </c>
      <c r="N85">
        <v>5.4320000000000004</v>
      </c>
      <c r="O85">
        <v>3.282</v>
      </c>
      <c r="Q85">
        <v>0.3</v>
      </c>
      <c r="R85">
        <v>1</v>
      </c>
      <c r="S85">
        <v>0</v>
      </c>
      <c r="T85">
        <v>0</v>
      </c>
      <c r="V85">
        <v>0</v>
      </c>
      <c r="Y85" s="1">
        <v>44875</v>
      </c>
      <c r="Z85" s="6">
        <v>0.19445601851851854</v>
      </c>
      <c r="AB85">
        <v>3</v>
      </c>
      <c r="AC85" t="s">
        <v>112</v>
      </c>
      <c r="AD85" s="3">
        <f t="shared" si="4"/>
        <v>2.3836345025896182</v>
      </c>
      <c r="AE85" s="3">
        <f t="shared" si="5"/>
        <v>6.0992010970795283</v>
      </c>
      <c r="AF85" s="3">
        <f t="shared" si="6"/>
        <v>3.7155665944899101</v>
      </c>
      <c r="AG85" s="3">
        <f t="shared" si="7"/>
        <v>0.42126291796491361</v>
      </c>
      <c r="AH85" s="3"/>
      <c r="AK85">
        <f>ABS(100*(AD85-AD86)/(AVERAGE(AD85:AD86)))</f>
        <v>47.85755577412678</v>
      </c>
      <c r="AQ85">
        <f>ABS(100*(AE85-AE86)/(AVERAGE(AE85:AE86)))</f>
        <v>0.81123990351441211</v>
      </c>
      <c r="AW85">
        <f>ABS(100*(AF85-AF86)/(AVERAGE(AF85:AF86)))</f>
        <v>52.661943878603843</v>
      </c>
      <c r="BC85">
        <f>ABS(100*(AG85-AG86)/(AVERAGE(AG85:AG86)))</f>
        <v>1.6521057637653989</v>
      </c>
      <c r="BG85" s="3">
        <f>AVERAGE(AD85:AD86)</f>
        <v>3.1334247516765728</v>
      </c>
      <c r="BH85" s="3">
        <f>AVERAGE(AE85:AE86)</f>
        <v>6.0745614638005989</v>
      </c>
      <c r="BI85" s="3">
        <f>AVERAGE(AF85:AF86)</f>
        <v>2.9411367121240257</v>
      </c>
      <c r="BJ85" s="3">
        <f>AVERAGE(AG85:AG86)</f>
        <v>0.42477175730757666</v>
      </c>
    </row>
    <row r="86" spans="1:62" x14ac:dyDescent="0.35">
      <c r="A86">
        <v>62</v>
      </c>
      <c r="B86">
        <v>18</v>
      </c>
      <c r="C86" t="s">
        <v>123</v>
      </c>
      <c r="D86" t="s">
        <v>27</v>
      </c>
      <c r="G86">
        <v>0.5</v>
      </c>
      <c r="H86">
        <v>0.5</v>
      </c>
      <c r="I86">
        <v>3770</v>
      </c>
      <c r="J86">
        <v>6033</v>
      </c>
      <c r="L86">
        <v>4048</v>
      </c>
      <c r="M86">
        <v>3.3069999999999999</v>
      </c>
      <c r="N86">
        <v>5.3890000000000002</v>
      </c>
      <c r="O86">
        <v>2.0819999999999999</v>
      </c>
      <c r="Q86">
        <v>0.307</v>
      </c>
      <c r="R86">
        <v>1</v>
      </c>
      <c r="S86">
        <v>0</v>
      </c>
      <c r="T86">
        <v>0</v>
      </c>
      <c r="V86">
        <v>0</v>
      </c>
      <c r="Y86" s="1">
        <v>44875</v>
      </c>
      <c r="Z86" s="6">
        <v>0.20195601851851852</v>
      </c>
      <c r="AB86">
        <v>3</v>
      </c>
      <c r="AC86" t="s">
        <v>112</v>
      </c>
      <c r="AD86" s="3">
        <f t="shared" si="4"/>
        <v>3.8832150007635273</v>
      </c>
      <c r="AE86" s="3">
        <f t="shared" si="5"/>
        <v>6.0499218305216687</v>
      </c>
      <c r="AF86" s="3">
        <f t="shared" si="6"/>
        <v>2.1667068297581413</v>
      </c>
      <c r="AG86" s="3">
        <f t="shared" si="7"/>
        <v>0.42828059665023965</v>
      </c>
      <c r="AH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10438</v>
      </c>
      <c r="J87">
        <v>17776</v>
      </c>
      <c r="L87">
        <v>4372</v>
      </c>
      <c r="M87">
        <v>8.423</v>
      </c>
      <c r="N87">
        <v>15.337999999999999</v>
      </c>
      <c r="O87">
        <v>6.915</v>
      </c>
      <c r="Q87">
        <v>0.34100000000000003</v>
      </c>
      <c r="R87">
        <v>1</v>
      </c>
      <c r="S87">
        <v>0</v>
      </c>
      <c r="T87">
        <v>0</v>
      </c>
      <c r="V87">
        <v>0</v>
      </c>
      <c r="Y87" s="1">
        <v>44875</v>
      </c>
      <c r="Z87" s="6">
        <v>0.21550925925925926</v>
      </c>
      <c r="AB87">
        <v>1</v>
      </c>
      <c r="AD87" s="3">
        <f t="shared" si="4"/>
        <v>10.509591913834187</v>
      </c>
      <c r="AE87" s="3">
        <f t="shared" si="5"/>
        <v>17.623650374300514</v>
      </c>
      <c r="AF87" s="3">
        <f t="shared" si="6"/>
        <v>7.1140584604663264</v>
      </c>
      <c r="AG87" s="3">
        <f t="shared" si="7"/>
        <v>0.46171777156267524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12578</v>
      </c>
      <c r="J88">
        <v>17741</v>
      </c>
      <c r="L88">
        <v>4328</v>
      </c>
      <c r="M88">
        <v>10.064</v>
      </c>
      <c r="N88">
        <v>15.308</v>
      </c>
      <c r="O88">
        <v>5.2439999999999998</v>
      </c>
      <c r="Q88">
        <v>0.33700000000000002</v>
      </c>
      <c r="R88">
        <v>1</v>
      </c>
      <c r="S88">
        <v>0</v>
      </c>
      <c r="T88">
        <v>0</v>
      </c>
      <c r="V88">
        <v>0</v>
      </c>
      <c r="Y88" s="1">
        <v>44875</v>
      </c>
      <c r="Z88" s="6">
        <v>0.22318287037037035</v>
      </c>
      <c r="AB88">
        <v>1</v>
      </c>
      <c r="AD88" s="3">
        <f t="shared" si="4"/>
        <v>12.636233574597718</v>
      </c>
      <c r="AE88" s="3">
        <f t="shared" si="5"/>
        <v>17.589154887710016</v>
      </c>
      <c r="AF88" s="3">
        <f t="shared" si="6"/>
        <v>4.9529213131122987</v>
      </c>
      <c r="AG88" s="3">
        <f t="shared" si="7"/>
        <v>0.45717692064864079</v>
      </c>
      <c r="AH88" s="3"/>
      <c r="AK88">
        <f>ABS(100*(AD88-AD89)/(AVERAGE(AD88:AD89)))</f>
        <v>1.0949812445615281</v>
      </c>
      <c r="AM88">
        <f>100*((AVERAGE(AD88:AD89)*25.225)-(AVERAGE(AD70:AD71)*25))/(1000*0.075)</f>
        <v>101.33250299347139</v>
      </c>
      <c r="AQ88">
        <f>ABS(100*(AE88-AE89)/(AVERAGE(AE88:AE89)))</f>
        <v>0.63118248464784232</v>
      </c>
      <c r="AS88">
        <f>100*((AVERAGE(AE88:AE89)*25.225)-(AVERAGE(AE70:AE71)*25))/(2000*0.075)</f>
        <v>99.160169622405647</v>
      </c>
      <c r="AW88">
        <f>ABS(100*(AF88-AF89)/(AVERAGE(AF88:AF89)))</f>
        <v>0.56194981131027755</v>
      </c>
      <c r="AY88">
        <f>100*((AVERAGE(AF88:AF89)*25.225)-(AVERAGE(AF70:AF71)*25))/(1000*0.075)</f>
        <v>96.987836251339914</v>
      </c>
      <c r="BC88">
        <f>ABS(100*(AG88-AG89)/(AVERAGE(AG88:AG89)))</f>
        <v>0.96597537093116881</v>
      </c>
      <c r="BE88">
        <f>100*((AVERAGE(AG88:AG89)*25.225)-(AVERAGE(AG70:AG71)*25))/(100*0.075)</f>
        <v>83.577908896318874</v>
      </c>
      <c r="BG88" s="3">
        <f>AVERAGE(AD88:AD89)</f>
        <v>12.705796619575963</v>
      </c>
      <c r="BH88" s="3">
        <f>AVERAGE(AE88:AE89)</f>
        <v>17.644840458920399</v>
      </c>
      <c r="BI88" s="3">
        <f>AVERAGE(AF88:AF89)</f>
        <v>4.9390438393444347</v>
      </c>
      <c r="BJ88" s="3">
        <f>AVERAGE(AG88:AG89)</f>
        <v>0.45939574552708945</v>
      </c>
    </row>
    <row r="89" spans="1:62" x14ac:dyDescent="0.35">
      <c r="A89">
        <v>65</v>
      </c>
      <c r="B89">
        <v>19</v>
      </c>
      <c r="C89" t="s">
        <v>62</v>
      </c>
      <c r="D89" t="s">
        <v>27</v>
      </c>
      <c r="G89">
        <v>0.5</v>
      </c>
      <c r="H89">
        <v>0.5</v>
      </c>
      <c r="I89">
        <v>12718</v>
      </c>
      <c r="J89">
        <v>17854</v>
      </c>
      <c r="L89">
        <v>4371</v>
      </c>
      <c r="M89">
        <v>10.172000000000001</v>
      </c>
      <c r="N89">
        <v>15.404</v>
      </c>
      <c r="O89">
        <v>5.2320000000000002</v>
      </c>
      <c r="Q89">
        <v>0.34100000000000003</v>
      </c>
      <c r="R89">
        <v>1</v>
      </c>
      <c r="S89">
        <v>0</v>
      </c>
      <c r="T89">
        <v>0</v>
      </c>
      <c r="V89">
        <v>0</v>
      </c>
      <c r="Y89" s="1">
        <v>44875</v>
      </c>
      <c r="Z89" s="6">
        <v>0.23123842592592592</v>
      </c>
      <c r="AB89">
        <v>1</v>
      </c>
      <c r="AD89" s="3">
        <f t="shared" si="4"/>
        <v>12.775359664554207</v>
      </c>
      <c r="AE89" s="3">
        <f t="shared" si="5"/>
        <v>17.700526030130778</v>
      </c>
      <c r="AF89" s="3">
        <f t="shared" si="6"/>
        <v>4.9251663655765707</v>
      </c>
      <c r="AG89" s="3">
        <f t="shared" si="7"/>
        <v>0.4616145704055381</v>
      </c>
      <c r="AH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5121</v>
      </c>
      <c r="J90">
        <v>7098</v>
      </c>
      <c r="L90">
        <v>2582</v>
      </c>
      <c r="M90">
        <v>4.3440000000000003</v>
      </c>
      <c r="N90">
        <v>6.2919999999999998</v>
      </c>
      <c r="O90">
        <v>1.948</v>
      </c>
      <c r="Q90">
        <v>0.154</v>
      </c>
      <c r="R90">
        <v>1</v>
      </c>
      <c r="S90">
        <v>0</v>
      </c>
      <c r="T90">
        <v>0</v>
      </c>
      <c r="V90">
        <v>0</v>
      </c>
      <c r="Y90" s="1">
        <v>44875</v>
      </c>
      <c r="Z90" s="6">
        <v>0.24412037037037038</v>
      </c>
      <c r="AB90">
        <v>1</v>
      </c>
      <c r="AD90" s="3">
        <f t="shared" ref="AD90:AD141" si="8">((I90*$F$21)+$F$22)*1000/G90</f>
        <v>5.2257817688436798</v>
      </c>
      <c r="AE90" s="3">
        <f t="shared" ref="AE90:AE141" si="9">((J90*$H$21)+$H$22)*1000/H90</f>
        <v>7.0995702082040726</v>
      </c>
      <c r="AF90" s="3">
        <f t="shared" ref="AF90:AF141" si="10">AE90-AD90</f>
        <v>1.8737884393603927</v>
      </c>
      <c r="AG90" s="3">
        <f t="shared" ref="AG90:AG141" si="11">((L90*$J$21)+$J$22)*1000/H90</f>
        <v>0.27698770028718211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4375</v>
      </c>
      <c r="J91">
        <v>7120</v>
      </c>
      <c r="L91">
        <v>2494</v>
      </c>
      <c r="M91">
        <v>3.7709999999999999</v>
      </c>
      <c r="N91">
        <v>6.31</v>
      </c>
      <c r="O91">
        <v>2.5390000000000001</v>
      </c>
      <c r="Q91">
        <v>0.14499999999999999</v>
      </c>
      <c r="R91">
        <v>1</v>
      </c>
      <c r="S91">
        <v>0</v>
      </c>
      <c r="T91">
        <v>0</v>
      </c>
      <c r="V91">
        <v>0</v>
      </c>
      <c r="Y91" s="1">
        <v>44875</v>
      </c>
      <c r="Z91" s="6">
        <v>0.25119212962962961</v>
      </c>
      <c r="AB91">
        <v>1</v>
      </c>
      <c r="AD91" s="3">
        <f t="shared" si="8"/>
        <v>4.4844384609326564</v>
      </c>
      <c r="AE91" s="3">
        <f t="shared" si="9"/>
        <v>7.1212530854895304</v>
      </c>
      <c r="AF91" s="3">
        <f t="shared" si="10"/>
        <v>2.636814624556874</v>
      </c>
      <c r="AG91" s="3">
        <f t="shared" si="11"/>
        <v>0.26790599845911317</v>
      </c>
      <c r="AH91" s="3"/>
      <c r="AK91">
        <f>ABS(100*(AD91-AD92)/(AVERAGE(AD91:AD92)))</f>
        <v>0.70661903607382248</v>
      </c>
      <c r="AL91">
        <f>ABS(100*((AVERAGE(AD91:AD92)-AVERAGE(AD85:AD86))/(AVERAGE(AD85:AD86,AD91:AD92))))</f>
        <v>35.812318864165</v>
      </c>
      <c r="AQ91">
        <f>ABS(100*(AE91-AE92)/(AVERAGE(AE91:AE92)))</f>
        <v>0.59689849561289521</v>
      </c>
      <c r="AR91">
        <f>ABS(100*((AVERAGE(AE91:AE92)-AVERAGE(AE85:AE86))/(AVERAGE(AE85:AE86,AE91:AE92))))</f>
        <v>15.567829501616387</v>
      </c>
      <c r="AW91">
        <f>ABS(100*(AF91-AF92)/(AVERAGE(AF91:AF92)))</f>
        <v>2.8533954573834293</v>
      </c>
      <c r="AX91">
        <f>ABS(100*((AVERAGE(AF91:AF92)-AVERAGE(AF85:AF86))/(AVERAGE(AF85:AF86,AF91:AF92))))</f>
        <v>12.323438140665514</v>
      </c>
      <c r="BC91">
        <f>ABS(100*(AG91-AG92)/(AVERAGE(AG91:AG92)))</f>
        <v>3.3706257730396225</v>
      </c>
      <c r="BD91">
        <f>ABS(100*((AVERAGE(AG91:AG92)-AVERAGE(AG85:AG86))/(AVERAGE(AG85:AG86,AG91:AG92))))</f>
        <v>43.676986560028027</v>
      </c>
      <c r="BG91" s="3">
        <f>AVERAGE(AD91:AD92)</f>
        <v>4.5003385854991125</v>
      </c>
      <c r="BH91" s="3">
        <f>AVERAGE(AE91:AE92)</f>
        <v>7.1000630008696515</v>
      </c>
      <c r="BI91" s="3">
        <f>AVERAGE(AF91:AF92)</f>
        <v>2.5997244153705386</v>
      </c>
      <c r="BJ91" s="3">
        <f>AVERAGE(AG91:AG92)</f>
        <v>0.27249844995171618</v>
      </c>
    </row>
    <row r="92" spans="1:62" x14ac:dyDescent="0.35">
      <c r="A92">
        <v>68</v>
      </c>
      <c r="B92">
        <v>20</v>
      </c>
      <c r="C92" t="s">
        <v>63</v>
      </c>
      <c r="D92" t="s">
        <v>27</v>
      </c>
      <c r="G92">
        <v>0.5</v>
      </c>
      <c r="H92">
        <v>0.5</v>
      </c>
      <c r="I92">
        <v>4407</v>
      </c>
      <c r="J92">
        <v>7077</v>
      </c>
      <c r="L92">
        <v>2583</v>
      </c>
      <c r="M92">
        <v>3.7959999999999998</v>
      </c>
      <c r="N92">
        <v>6.274</v>
      </c>
      <c r="O92">
        <v>2.4780000000000002</v>
      </c>
      <c r="Q92">
        <v>0.154</v>
      </c>
      <c r="R92">
        <v>1</v>
      </c>
      <c r="S92">
        <v>0</v>
      </c>
      <c r="T92">
        <v>0</v>
      </c>
      <c r="V92">
        <v>0</v>
      </c>
      <c r="Y92" s="1">
        <v>44875</v>
      </c>
      <c r="Z92" s="6">
        <v>0.25871527777777775</v>
      </c>
      <c r="AB92">
        <v>1</v>
      </c>
      <c r="AD92" s="3">
        <f t="shared" si="8"/>
        <v>4.5162387100655685</v>
      </c>
      <c r="AE92" s="3">
        <f t="shared" si="9"/>
        <v>7.0788729162497717</v>
      </c>
      <c r="AF92" s="3">
        <f t="shared" si="10"/>
        <v>2.5626342061842031</v>
      </c>
      <c r="AG92" s="3">
        <f t="shared" si="11"/>
        <v>0.27709090144431919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535</v>
      </c>
      <c r="J93">
        <v>97</v>
      </c>
      <c r="L93">
        <v>129</v>
      </c>
      <c r="M93">
        <v>0.82599999999999996</v>
      </c>
      <c r="N93">
        <v>0.36099999999999999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44875</v>
      </c>
      <c r="Z93" s="6">
        <v>0.26997685185185188</v>
      </c>
      <c r="AB93">
        <v>1</v>
      </c>
      <c r="AD93" s="3">
        <f t="shared" si="8"/>
        <v>0.66840856498314583</v>
      </c>
      <c r="AE93" s="3">
        <f t="shared" si="9"/>
        <v>0.19948730477260607</v>
      </c>
      <c r="AF93" s="3">
        <f t="shared" si="10"/>
        <v>-0.46892126021053976</v>
      </c>
      <c r="AG93" s="3">
        <f t="shared" si="11"/>
        <v>2.3835261829760441E-2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365</v>
      </c>
      <c r="J94">
        <v>142</v>
      </c>
      <c r="L94">
        <v>62</v>
      </c>
      <c r="M94">
        <v>0.69499999999999995</v>
      </c>
      <c r="N94">
        <v>0.39900000000000002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44875</v>
      </c>
      <c r="Z94" s="6">
        <v>0.27557870370370369</v>
      </c>
      <c r="AB94">
        <v>1</v>
      </c>
      <c r="AD94" s="3">
        <f t="shared" si="8"/>
        <v>0.49946974146454776</v>
      </c>
      <c r="AE94" s="3">
        <f t="shared" si="9"/>
        <v>0.24383864467467947</v>
      </c>
      <c r="AF94" s="3">
        <f t="shared" si="10"/>
        <v>-0.25563109678986828</v>
      </c>
      <c r="AG94" s="3">
        <f t="shared" si="11"/>
        <v>1.6920784301571592E-2</v>
      </c>
      <c r="AH94" s="3"/>
      <c r="AK94">
        <f>ABS(100*(AD94-AD95)/(AVERAGE(AD94:AD95)))</f>
        <v>8.2883152972716623</v>
      </c>
      <c r="AQ94">
        <f>ABS(100*(AE94-AE95)/(AVERAGE(AE94:AE95)))</f>
        <v>157.95668732308661</v>
      </c>
      <c r="AW94">
        <f>ABS(100*(AF94-AF95)/(AVERAGE(AF94:AF95)))</f>
        <v>275.14742145351016</v>
      </c>
      <c r="BC94">
        <f>ABS(100*(AG94-AG95)/(AVERAGE(AG94:AG95)))</f>
        <v>155.77390130726107</v>
      </c>
      <c r="BG94" s="3">
        <f>AVERAGE(AD94:AD95)</f>
        <v>0.4795945857564774</v>
      </c>
      <c r="BH94" s="3">
        <f>AVERAGE(AE94:AE95)</f>
        <v>1.1599402099852849</v>
      </c>
      <c r="BI94" s="3">
        <f>AVERAGE(AF94:AF95)</f>
        <v>0.68034562422880751</v>
      </c>
      <c r="BJ94" s="3">
        <f>AVERAGE(AG94:AG95)</f>
        <v>7.6519452548273997E-2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325</v>
      </c>
      <c r="J95">
        <v>2001</v>
      </c>
      <c r="L95">
        <v>1217</v>
      </c>
      <c r="M95">
        <v>0.66400000000000003</v>
      </c>
      <c r="N95">
        <v>1.974</v>
      </c>
      <c r="O95">
        <v>1.31</v>
      </c>
      <c r="Q95">
        <v>1.0999999999999999E-2</v>
      </c>
      <c r="R95">
        <v>1</v>
      </c>
      <c r="S95">
        <v>0</v>
      </c>
      <c r="T95">
        <v>0</v>
      </c>
      <c r="V95">
        <v>0</v>
      </c>
      <c r="Y95" s="1">
        <v>44875</v>
      </c>
      <c r="Z95" s="6">
        <v>0.28209490740740745</v>
      </c>
      <c r="AB95">
        <v>1</v>
      </c>
      <c r="AD95" s="3">
        <f t="shared" si="8"/>
        <v>0.45971943004840699</v>
      </c>
      <c r="AE95" s="3">
        <f t="shared" si="9"/>
        <v>2.0760417752958902</v>
      </c>
      <c r="AF95" s="3">
        <f t="shared" si="10"/>
        <v>1.6163223452474833</v>
      </c>
      <c r="AG95" s="3">
        <f t="shared" si="11"/>
        <v>0.1361181207949764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2950</v>
      </c>
      <c r="J96">
        <v>10979</v>
      </c>
      <c r="L96">
        <v>5530</v>
      </c>
      <c r="M96">
        <v>4.4640000000000004</v>
      </c>
      <c r="N96">
        <v>15.965999999999999</v>
      </c>
      <c r="O96">
        <v>11.502000000000001</v>
      </c>
      <c r="Q96">
        <v>0.77100000000000002</v>
      </c>
      <c r="R96">
        <v>1</v>
      </c>
      <c r="S96">
        <v>0</v>
      </c>
      <c r="T96">
        <v>0</v>
      </c>
      <c r="V96">
        <v>0</v>
      </c>
      <c r="Y96" s="1">
        <v>44875</v>
      </c>
      <c r="Z96" s="6">
        <v>0.29474537037037035</v>
      </c>
      <c r="AB96">
        <v>1</v>
      </c>
      <c r="AD96" s="3">
        <f t="shared" si="8"/>
        <v>5.1138893612210703</v>
      </c>
      <c r="AE96" s="3">
        <f t="shared" si="9"/>
        <v>18.207711464041861</v>
      </c>
      <c r="AF96" s="3">
        <f t="shared" si="10"/>
        <v>13.093822102820791</v>
      </c>
      <c r="AG96" s="3">
        <f t="shared" si="11"/>
        <v>0.96870785254581926</v>
      </c>
      <c r="AH96" s="3"/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4363</v>
      </c>
      <c r="J97">
        <v>10816</v>
      </c>
      <c r="L97">
        <v>5478</v>
      </c>
      <c r="M97">
        <v>6.2709999999999999</v>
      </c>
      <c r="N97">
        <v>15.736000000000001</v>
      </c>
      <c r="O97">
        <v>9.4659999999999993</v>
      </c>
      <c r="Q97">
        <v>0.76200000000000001</v>
      </c>
      <c r="R97">
        <v>1</v>
      </c>
      <c r="S97">
        <v>0</v>
      </c>
      <c r="T97">
        <v>0</v>
      </c>
      <c r="V97">
        <v>0</v>
      </c>
      <c r="Y97" s="1">
        <v>44875</v>
      </c>
      <c r="Z97" s="6">
        <v>0.30168981481481483</v>
      </c>
      <c r="AB97">
        <v>1</v>
      </c>
      <c r="AD97" s="3">
        <f t="shared" si="8"/>
        <v>7.4541889458463562</v>
      </c>
      <c r="AE97" s="3">
        <f t="shared" si="9"/>
        <v>17.939960782410825</v>
      </c>
      <c r="AF97" s="3">
        <f t="shared" si="10"/>
        <v>10.485771836564469</v>
      </c>
      <c r="AG97" s="3">
        <f t="shared" si="11"/>
        <v>0.95976375226059973</v>
      </c>
      <c r="AH97" s="3"/>
      <c r="AI97">
        <f>100*(AVERAGE(I97:I98))/(AVERAGE(I$51:I$52))</f>
        <v>80.953247225759512</v>
      </c>
      <c r="AK97">
        <f>ABS(100*(AD97-AD98)/(AVERAGE(AD97:AD98)))</f>
        <v>3.7928269648082855</v>
      </c>
      <c r="AO97">
        <f>100*(AVERAGE(J97:J98))/(AVERAGE(J$51:J$52))</f>
        <v>89.434039925910682</v>
      </c>
      <c r="AQ97">
        <f>ABS(100*(AE97-AE98)/(AVERAGE(AE97:AE98)))</f>
        <v>0.87516142248630024</v>
      </c>
      <c r="AU97">
        <f>100*(((AVERAGE(J97:J98))-(AVERAGE(I97:I98)))/((AVERAGE(J$51:J$52))-(AVERAGE($I$51:I52))))</f>
        <v>96.443876400270653</v>
      </c>
      <c r="AW97">
        <f>ABS(100*(AF97-AF98)/(AVERAGE(AF97:AF98)))</f>
        <v>1.2522989005606975</v>
      </c>
      <c r="BA97">
        <f>100*(AVERAGE(L97:L98))/(AVERAGE(L$51:L$52))</f>
        <v>118.49114034134145</v>
      </c>
      <c r="BC97">
        <f>ABS(100*(AG97-AG98)/(AVERAGE(AG97:AG98)))</f>
        <v>1.0086529363868537</v>
      </c>
      <c r="BG97" s="3">
        <f>AVERAGE(AD97:AD98)</f>
        <v>7.598283824729867</v>
      </c>
      <c r="BH97" s="3">
        <f>AVERAGE(AE97:AE98)</f>
        <v>18.018807608903401</v>
      </c>
      <c r="BI97" s="3">
        <f>AVERAGE(AF97:AF98)</f>
        <v>10.420523784173533</v>
      </c>
      <c r="BJ97" s="3">
        <f>AVERAGE(AG97:AG98)</f>
        <v>0.95494769826086623</v>
      </c>
    </row>
    <row r="98" spans="1:62" x14ac:dyDescent="0.35">
      <c r="A98">
        <v>74</v>
      </c>
      <c r="B98">
        <v>1</v>
      </c>
      <c r="C98" t="s">
        <v>71</v>
      </c>
      <c r="D98" t="s">
        <v>27</v>
      </c>
      <c r="G98">
        <v>0.3</v>
      </c>
      <c r="H98">
        <v>0.3</v>
      </c>
      <c r="I98">
        <v>4537</v>
      </c>
      <c r="J98">
        <v>10912</v>
      </c>
      <c r="L98">
        <v>5422</v>
      </c>
      <c r="M98">
        <v>6.492</v>
      </c>
      <c r="N98">
        <v>15.872</v>
      </c>
      <c r="O98">
        <v>9.3800000000000008</v>
      </c>
      <c r="Q98">
        <v>0.752</v>
      </c>
      <c r="R98">
        <v>1</v>
      </c>
      <c r="S98">
        <v>0</v>
      </c>
      <c r="T98">
        <v>0</v>
      </c>
      <c r="V98">
        <v>0</v>
      </c>
      <c r="Y98" s="1">
        <v>44875</v>
      </c>
      <c r="Z98" s="6">
        <v>0.30903935185185188</v>
      </c>
      <c r="AB98">
        <v>1</v>
      </c>
      <c r="AD98" s="3">
        <f t="shared" si="8"/>
        <v>7.7423787036133769</v>
      </c>
      <c r="AE98" s="3">
        <f t="shared" si="9"/>
        <v>18.097654435395974</v>
      </c>
      <c r="AF98" s="3">
        <f t="shared" si="10"/>
        <v>10.355275731782598</v>
      </c>
      <c r="AG98" s="3">
        <f t="shared" si="11"/>
        <v>0.95013164426113284</v>
      </c>
      <c r="AH98" s="3"/>
    </row>
    <row r="99" spans="1:62" x14ac:dyDescent="0.35">
      <c r="A99">
        <v>75</v>
      </c>
      <c r="B99">
        <v>3</v>
      </c>
      <c r="D99" t="s">
        <v>87</v>
      </c>
      <c r="Y99" s="1">
        <v>44875</v>
      </c>
      <c r="Z99" s="6">
        <v>0.31336805555555552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124</v>
      </c>
      <c r="D100" t="s">
        <v>27</v>
      </c>
      <c r="G100">
        <v>0.5</v>
      </c>
      <c r="H100">
        <v>0.5</v>
      </c>
      <c r="I100">
        <v>695</v>
      </c>
      <c r="J100">
        <v>1208</v>
      </c>
      <c r="L100">
        <v>286</v>
      </c>
      <c r="M100">
        <v>0.94799999999999995</v>
      </c>
      <c r="N100">
        <v>1.302</v>
      </c>
      <c r="O100">
        <v>0.35399999999999998</v>
      </c>
      <c r="Q100">
        <v>0</v>
      </c>
      <c r="R100">
        <v>1</v>
      </c>
      <c r="S100">
        <v>0</v>
      </c>
      <c r="T100">
        <v>0</v>
      </c>
      <c r="V100">
        <v>0</v>
      </c>
      <c r="Y100" s="1">
        <v>44875</v>
      </c>
      <c r="Z100" s="6">
        <v>0.32503472222222224</v>
      </c>
      <c r="AB100">
        <v>3</v>
      </c>
      <c r="AC100" t="s">
        <v>112</v>
      </c>
      <c r="AD100" s="3">
        <f t="shared" si="8"/>
        <v>0.8274098106477088</v>
      </c>
      <c r="AE100" s="3">
        <f t="shared" si="9"/>
        <v>1.2944726076882409</v>
      </c>
      <c r="AF100" s="3">
        <f t="shared" si="10"/>
        <v>0.46706279704053211</v>
      </c>
      <c r="AG100" s="3">
        <f t="shared" si="11"/>
        <v>4.0037843500292526E-2</v>
      </c>
      <c r="AH100" s="3"/>
    </row>
    <row r="101" spans="1:62" x14ac:dyDescent="0.35">
      <c r="A101">
        <v>77</v>
      </c>
      <c r="B101">
        <v>21</v>
      </c>
      <c r="C101" t="s">
        <v>124</v>
      </c>
      <c r="D101" t="s">
        <v>27</v>
      </c>
      <c r="G101">
        <v>0.5</v>
      </c>
      <c r="H101">
        <v>0.5</v>
      </c>
      <c r="I101">
        <v>1991</v>
      </c>
      <c r="J101">
        <v>6702</v>
      </c>
      <c r="L101">
        <v>2411</v>
      </c>
      <c r="M101">
        <v>1.9430000000000001</v>
      </c>
      <c r="N101">
        <v>5.9569999999999999</v>
      </c>
      <c r="O101">
        <v>4.0140000000000002</v>
      </c>
      <c r="Q101">
        <v>0.13600000000000001</v>
      </c>
      <c r="R101">
        <v>1</v>
      </c>
      <c r="S101">
        <v>0</v>
      </c>
      <c r="T101">
        <v>0</v>
      </c>
      <c r="V101">
        <v>0</v>
      </c>
      <c r="Y101" s="1">
        <v>44875</v>
      </c>
      <c r="Z101" s="6">
        <v>0.33216435185185184</v>
      </c>
      <c r="AB101">
        <v>3</v>
      </c>
      <c r="AC101" t="s">
        <v>112</v>
      </c>
      <c r="AD101" s="3">
        <f t="shared" si="8"/>
        <v>2.1153199005306682</v>
      </c>
      <c r="AE101" s="3">
        <f t="shared" si="9"/>
        <v>6.7092784170658266</v>
      </c>
      <c r="AF101" s="3">
        <f t="shared" si="10"/>
        <v>4.5939585165351584</v>
      </c>
      <c r="AG101" s="3">
        <f t="shared" si="11"/>
        <v>0.25934030241672995</v>
      </c>
      <c r="AH101" s="3"/>
      <c r="AK101">
        <f>ABS(100*(AD101-AD102)/(AVERAGE(AD101:AD102)))</f>
        <v>30.363318346577639</v>
      </c>
      <c r="AQ101">
        <f>ABS(100*(AE101-AE102)/(AVERAGE(AE101:AE102)))</f>
        <v>2.1379560997888261</v>
      </c>
      <c r="AW101">
        <f>ABS(100*(AF101-AF102)/(AVERAGE(AF101:AF102)))</f>
        <v>21.696101214306108</v>
      </c>
      <c r="BC101">
        <f>ABS(100*(AG101-AG102)/(AVERAGE(AG101:AG102)))</f>
        <v>3.3994894900501005</v>
      </c>
      <c r="BG101" s="3">
        <f>AVERAGE(AD101:AD102)</f>
        <v>2.4939416167694084</v>
      </c>
      <c r="BH101" s="3">
        <f>AVERAGE(AE101:AE102)</f>
        <v>6.6383162732225092</v>
      </c>
      <c r="BI101" s="3">
        <f>AVERAGE(AF101:AF102)</f>
        <v>4.1443746564531008</v>
      </c>
      <c r="BJ101" s="3">
        <f>AVERAGE(AG101:AG102)</f>
        <v>0.25500585381696972</v>
      </c>
    </row>
    <row r="102" spans="1:62" x14ac:dyDescent="0.35">
      <c r="A102">
        <v>78</v>
      </c>
      <c r="B102">
        <v>21</v>
      </c>
      <c r="C102" t="s">
        <v>124</v>
      </c>
      <c r="D102" t="s">
        <v>27</v>
      </c>
      <c r="G102">
        <v>0.5</v>
      </c>
      <c r="H102">
        <v>0.5</v>
      </c>
      <c r="I102">
        <v>2753</v>
      </c>
      <c r="J102">
        <v>6558</v>
      </c>
      <c r="L102">
        <v>2327</v>
      </c>
      <c r="M102">
        <v>2.5270000000000001</v>
      </c>
      <c r="N102">
        <v>5.8339999999999996</v>
      </c>
      <c r="O102">
        <v>3.3069999999999999</v>
      </c>
      <c r="Q102">
        <v>0.127</v>
      </c>
      <c r="R102">
        <v>1</v>
      </c>
      <c r="S102">
        <v>0</v>
      </c>
      <c r="T102">
        <v>0</v>
      </c>
      <c r="V102">
        <v>0</v>
      </c>
      <c r="Y102" s="1">
        <v>44875</v>
      </c>
      <c r="Z102" s="6">
        <v>0.33966435185185184</v>
      </c>
      <c r="AB102">
        <v>3</v>
      </c>
      <c r="AC102" t="s">
        <v>112</v>
      </c>
      <c r="AD102" s="3">
        <f t="shared" si="8"/>
        <v>2.872563333008149</v>
      </c>
      <c r="AE102" s="3">
        <f t="shared" si="9"/>
        <v>6.5673541293791917</v>
      </c>
      <c r="AF102" s="3">
        <f t="shared" si="10"/>
        <v>3.6947907963710427</v>
      </c>
      <c r="AG102" s="3">
        <f t="shared" si="11"/>
        <v>0.25067140521720954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125</v>
      </c>
      <c r="D103" t="s">
        <v>27</v>
      </c>
      <c r="G103">
        <v>0.5</v>
      </c>
      <c r="H103">
        <v>0.5</v>
      </c>
      <c r="I103">
        <v>858</v>
      </c>
      <c r="J103">
        <v>2434</v>
      </c>
      <c r="L103">
        <v>725</v>
      </c>
      <c r="M103">
        <v>1.073</v>
      </c>
      <c r="N103">
        <v>2.34</v>
      </c>
      <c r="O103">
        <v>1.2669999999999999</v>
      </c>
      <c r="Q103">
        <v>0</v>
      </c>
      <c r="R103">
        <v>1</v>
      </c>
      <c r="S103">
        <v>0</v>
      </c>
      <c r="T103">
        <v>0</v>
      </c>
      <c r="V103">
        <v>0</v>
      </c>
      <c r="Y103" s="1">
        <v>44875</v>
      </c>
      <c r="Z103" s="6">
        <v>0.35180555555555554</v>
      </c>
      <c r="AB103">
        <v>3</v>
      </c>
      <c r="AC103" t="s">
        <v>112</v>
      </c>
      <c r="AD103" s="3">
        <f t="shared" si="8"/>
        <v>0.98939232966848212</v>
      </c>
      <c r="AE103" s="3">
        <f t="shared" si="9"/>
        <v>2.5028002236869522</v>
      </c>
      <c r="AF103" s="3">
        <f t="shared" si="10"/>
        <v>1.5134078940184701</v>
      </c>
      <c r="AG103" s="3">
        <f t="shared" si="11"/>
        <v>8.5343151483500079E-2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125</v>
      </c>
      <c r="D104" t="s">
        <v>27</v>
      </c>
      <c r="G104">
        <v>0.5</v>
      </c>
      <c r="H104">
        <v>0.5</v>
      </c>
      <c r="I104">
        <v>2403</v>
      </c>
      <c r="J104">
        <v>6699</v>
      </c>
      <c r="L104">
        <v>2045</v>
      </c>
      <c r="M104">
        <v>2.2589999999999999</v>
      </c>
      <c r="N104">
        <v>5.9539999999999997</v>
      </c>
      <c r="O104">
        <v>3.6949999999999998</v>
      </c>
      <c r="Q104">
        <v>9.8000000000000004E-2</v>
      </c>
      <c r="R104">
        <v>1</v>
      </c>
      <c r="S104">
        <v>0</v>
      </c>
      <c r="T104">
        <v>0</v>
      </c>
      <c r="V104">
        <v>0</v>
      </c>
      <c r="Y104" s="1">
        <v>44875</v>
      </c>
      <c r="Z104" s="6">
        <v>0.35877314814814815</v>
      </c>
      <c r="AB104">
        <v>3</v>
      </c>
      <c r="AC104" t="s">
        <v>112</v>
      </c>
      <c r="AD104" s="3">
        <f t="shared" si="8"/>
        <v>2.5247481081169179</v>
      </c>
      <c r="AE104" s="3">
        <f t="shared" si="9"/>
        <v>6.7063216610723551</v>
      </c>
      <c r="AF104" s="3">
        <f t="shared" si="10"/>
        <v>4.1815735529554372</v>
      </c>
      <c r="AG104" s="3">
        <f t="shared" si="11"/>
        <v>0.22156867890453413</v>
      </c>
      <c r="AH104" s="3"/>
      <c r="AK104">
        <f>ABS(100*(AD104-AD105)/(AVERAGE(AD104:AD105)))</f>
        <v>35.511879527840691</v>
      </c>
      <c r="AQ104">
        <f>ABS(100*(AE104-AE105)/(AVERAGE(AE104:AE105)))</f>
        <v>0.57480540330735352</v>
      </c>
      <c r="AW104">
        <f>ABS(100*(AF104-AF105)/(AVERAGE(AF104:AF105)))</f>
        <v>31.199978670902095</v>
      </c>
      <c r="BC104">
        <f>ABS(100*(AG104-AG105)/(AVERAGE(AG104:AG105)))</f>
        <v>2.6906347150966003</v>
      </c>
      <c r="BG104" s="3">
        <f>AVERAGE(AD104:AD105)</f>
        <v>3.0698242534107476</v>
      </c>
      <c r="BH104" s="3">
        <f>AVERAGE(AE104:AE105)</f>
        <v>6.6871027471147899</v>
      </c>
      <c r="BI104" s="3">
        <f>AVERAGE(AF104:AF105)</f>
        <v>3.6172784937040423</v>
      </c>
      <c r="BJ104" s="3">
        <f>AVERAGE(AG104:AG105)</f>
        <v>0.21862744592612543</v>
      </c>
    </row>
    <row r="105" spans="1:62" x14ac:dyDescent="0.35">
      <c r="A105">
        <v>81</v>
      </c>
      <c r="B105">
        <v>22</v>
      </c>
      <c r="C105" t="s">
        <v>125</v>
      </c>
      <c r="D105" t="s">
        <v>27</v>
      </c>
      <c r="G105">
        <v>0.5</v>
      </c>
      <c r="H105">
        <v>0.5</v>
      </c>
      <c r="I105">
        <v>3500</v>
      </c>
      <c r="J105">
        <v>6660</v>
      </c>
      <c r="L105">
        <v>1988</v>
      </c>
      <c r="M105">
        <v>3.1</v>
      </c>
      <c r="N105">
        <v>5.9210000000000003</v>
      </c>
      <c r="O105">
        <v>2.8210000000000002</v>
      </c>
      <c r="Q105">
        <v>9.1999999999999998E-2</v>
      </c>
      <c r="R105">
        <v>1</v>
      </c>
      <c r="S105">
        <v>0</v>
      </c>
      <c r="T105">
        <v>0</v>
      </c>
      <c r="V105">
        <v>0</v>
      </c>
      <c r="Y105" s="1">
        <v>44875</v>
      </c>
      <c r="Z105" s="6">
        <v>0.36638888888888888</v>
      </c>
      <c r="AB105">
        <v>3</v>
      </c>
      <c r="AC105" t="s">
        <v>112</v>
      </c>
      <c r="AD105" s="3">
        <f t="shared" si="8"/>
        <v>3.6149003987045774</v>
      </c>
      <c r="AE105" s="3">
        <f t="shared" si="9"/>
        <v>6.6678838331572248</v>
      </c>
      <c r="AF105" s="3">
        <f t="shared" si="10"/>
        <v>3.0529834344526474</v>
      </c>
      <c r="AG105" s="3">
        <f t="shared" si="11"/>
        <v>0.21568621294771675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126</v>
      </c>
      <c r="D106" t="s">
        <v>27</v>
      </c>
      <c r="G106">
        <v>0.5</v>
      </c>
      <c r="H106">
        <v>0.5</v>
      </c>
      <c r="I106">
        <v>3198</v>
      </c>
      <c r="J106">
        <v>7125</v>
      </c>
      <c r="L106">
        <v>1168</v>
      </c>
      <c r="M106">
        <v>2.8679999999999999</v>
      </c>
      <c r="N106">
        <v>6.3150000000000004</v>
      </c>
      <c r="O106">
        <v>3.4470000000000001</v>
      </c>
      <c r="Q106">
        <v>6.0000000000000001E-3</v>
      </c>
      <c r="R106">
        <v>1</v>
      </c>
      <c r="S106">
        <v>0</v>
      </c>
      <c r="T106">
        <v>0</v>
      </c>
      <c r="V106">
        <v>0</v>
      </c>
      <c r="Y106" s="1">
        <v>44875</v>
      </c>
      <c r="Z106" s="6">
        <v>0.37915509259259261</v>
      </c>
      <c r="AB106">
        <v>1</v>
      </c>
      <c r="AD106" s="3">
        <f t="shared" si="8"/>
        <v>3.3147855475127148</v>
      </c>
      <c r="AE106" s="3">
        <f t="shared" si="9"/>
        <v>7.1261810121453166</v>
      </c>
      <c r="AF106" s="3">
        <f t="shared" si="10"/>
        <v>3.8113954646326018</v>
      </c>
      <c r="AG106" s="3">
        <f t="shared" si="11"/>
        <v>0.1310612640952562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126</v>
      </c>
      <c r="D107" t="s">
        <v>27</v>
      </c>
      <c r="G107">
        <v>0.5</v>
      </c>
      <c r="H107">
        <v>0.5</v>
      </c>
      <c r="I107">
        <v>5084</v>
      </c>
      <c r="J107">
        <v>6940</v>
      </c>
      <c r="L107">
        <v>1271</v>
      </c>
      <c r="M107">
        <v>4.3150000000000004</v>
      </c>
      <c r="N107">
        <v>6.1580000000000004</v>
      </c>
      <c r="O107">
        <v>1.843</v>
      </c>
      <c r="Q107">
        <v>1.7000000000000001E-2</v>
      </c>
      <c r="R107">
        <v>1</v>
      </c>
      <c r="S107">
        <v>0</v>
      </c>
      <c r="T107">
        <v>0</v>
      </c>
      <c r="V107">
        <v>0</v>
      </c>
      <c r="Y107" s="1">
        <v>44875</v>
      </c>
      <c r="Z107" s="6">
        <v>0.38640046296296293</v>
      </c>
      <c r="AB107">
        <v>1</v>
      </c>
      <c r="AD107" s="3">
        <f t="shared" si="8"/>
        <v>5.1890127307837499</v>
      </c>
      <c r="AE107" s="3">
        <f t="shared" si="9"/>
        <v>6.9438477258812377</v>
      </c>
      <c r="AF107" s="3">
        <f t="shared" si="10"/>
        <v>1.7548349950974877</v>
      </c>
      <c r="AG107" s="3">
        <f t="shared" si="11"/>
        <v>0.14169098328038232</v>
      </c>
      <c r="AH107" s="3"/>
      <c r="AK107">
        <f>ABS(100*(AD107-AD108)/(AVERAGE(AD107:AD108)))</f>
        <v>4.1997844017180173</v>
      </c>
      <c r="AQ107">
        <f>ABS(100*(AE107-AE108)/(AVERAGE(AE107:AE108)))</f>
        <v>0.35421276339759816</v>
      </c>
      <c r="AW107">
        <f>ABS(100*(AF107-AF108)/(AVERAGE(AF107:AF108)))</f>
        <v>11.955288198833893</v>
      </c>
      <c r="BC107">
        <f>ABS(100*(AG107-AG108)/(AVERAGE(AG107:AG108)))</f>
        <v>1.837614761623763</v>
      </c>
      <c r="BG107" s="3">
        <f>AVERAGE(AD107:AD108)</f>
        <v>5.3003136027489441</v>
      </c>
      <c r="BH107" s="3">
        <f>AVERAGE(AE107:AE108)</f>
        <v>6.9561675425207028</v>
      </c>
      <c r="BI107" s="3">
        <f>AVERAGE(AF107:AF108)</f>
        <v>1.6558539397717582</v>
      </c>
      <c r="BJ107" s="3">
        <f>AVERAGE(AG107:AG108)</f>
        <v>0.14040096881616798</v>
      </c>
    </row>
    <row r="108" spans="1:62" x14ac:dyDescent="0.35">
      <c r="A108">
        <v>84</v>
      </c>
      <c r="B108">
        <v>23</v>
      </c>
      <c r="C108" t="s">
        <v>126</v>
      </c>
      <c r="D108" t="s">
        <v>27</v>
      </c>
      <c r="G108">
        <v>0.5</v>
      </c>
      <c r="H108">
        <v>0.5</v>
      </c>
      <c r="I108">
        <v>5308</v>
      </c>
      <c r="J108">
        <v>6965</v>
      </c>
      <c r="L108">
        <v>1246</v>
      </c>
      <c r="M108">
        <v>4.4870000000000001</v>
      </c>
      <c r="N108">
        <v>6.18</v>
      </c>
      <c r="O108">
        <v>1.6930000000000001</v>
      </c>
      <c r="Q108">
        <v>1.4E-2</v>
      </c>
      <c r="R108">
        <v>1</v>
      </c>
      <c r="S108">
        <v>0</v>
      </c>
      <c r="T108">
        <v>0</v>
      </c>
      <c r="V108">
        <v>0</v>
      </c>
      <c r="Y108" s="1">
        <v>44875</v>
      </c>
      <c r="Z108" s="6">
        <v>0.39416666666666672</v>
      </c>
      <c r="AB108">
        <v>1</v>
      </c>
      <c r="AD108" s="3">
        <f t="shared" si="8"/>
        <v>5.4116144747141384</v>
      </c>
      <c r="AE108" s="3">
        <f t="shared" si="9"/>
        <v>6.968487359160167</v>
      </c>
      <c r="AF108" s="3">
        <f t="shared" si="10"/>
        <v>1.5568728844460287</v>
      </c>
      <c r="AG108" s="3">
        <f t="shared" si="11"/>
        <v>0.13911095435195364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127</v>
      </c>
      <c r="D109" t="s">
        <v>27</v>
      </c>
      <c r="G109">
        <v>0.5</v>
      </c>
      <c r="H109">
        <v>0.5</v>
      </c>
      <c r="I109">
        <v>8701</v>
      </c>
      <c r="J109">
        <v>11394</v>
      </c>
      <c r="L109">
        <v>1293</v>
      </c>
      <c r="M109">
        <v>7.09</v>
      </c>
      <c r="N109">
        <v>9.9309999999999992</v>
      </c>
      <c r="O109">
        <v>2.8410000000000002</v>
      </c>
      <c r="Q109">
        <v>1.9E-2</v>
      </c>
      <c r="R109">
        <v>1</v>
      </c>
      <c r="S109">
        <v>0</v>
      </c>
      <c r="T109">
        <v>0</v>
      </c>
      <c r="V109">
        <v>0</v>
      </c>
      <c r="Y109" s="1">
        <v>44875</v>
      </c>
      <c r="Z109" s="6">
        <v>0.40740740740740744</v>
      </c>
      <c r="AB109">
        <v>1</v>
      </c>
      <c r="AD109" s="3">
        <f t="shared" si="8"/>
        <v>8.7834346405882773</v>
      </c>
      <c r="AE109" s="3">
        <f t="shared" si="9"/>
        <v>11.333644790855349</v>
      </c>
      <c r="AF109" s="3">
        <f t="shared" si="10"/>
        <v>2.5502101502670715</v>
      </c>
      <c r="AG109" s="3">
        <f t="shared" si="11"/>
        <v>0.14396140873739957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127</v>
      </c>
      <c r="D110" t="s">
        <v>27</v>
      </c>
      <c r="G110">
        <v>0.5</v>
      </c>
      <c r="H110">
        <v>0.5</v>
      </c>
      <c r="I110">
        <v>9688</v>
      </c>
      <c r="J110">
        <v>11267</v>
      </c>
      <c r="L110">
        <v>1317</v>
      </c>
      <c r="M110">
        <v>7.8470000000000004</v>
      </c>
      <c r="N110">
        <v>9.8239999999999998</v>
      </c>
      <c r="O110">
        <v>1.9770000000000001</v>
      </c>
      <c r="Q110">
        <v>2.1999999999999999E-2</v>
      </c>
      <c r="R110">
        <v>1</v>
      </c>
      <c r="S110">
        <v>0</v>
      </c>
      <c r="T110">
        <v>0</v>
      </c>
      <c r="V110">
        <v>0</v>
      </c>
      <c r="Y110" s="1">
        <v>44875</v>
      </c>
      <c r="Z110" s="6">
        <v>0.41472222222222221</v>
      </c>
      <c r="AB110">
        <v>1</v>
      </c>
      <c r="AD110" s="3">
        <f t="shared" si="8"/>
        <v>9.7642735747815497</v>
      </c>
      <c r="AE110" s="3">
        <f t="shared" si="9"/>
        <v>11.208475453798386</v>
      </c>
      <c r="AF110" s="3">
        <f t="shared" si="10"/>
        <v>1.4442018790168358</v>
      </c>
      <c r="AG110" s="3">
        <f t="shared" si="11"/>
        <v>0.14643823650869112</v>
      </c>
      <c r="AH110" s="3"/>
      <c r="AK110">
        <f>ABS(100*(AD110-AD111)/(AVERAGE(AD110:AD111)))</f>
        <v>1.1837184537178318</v>
      </c>
      <c r="AQ110">
        <f>ABS(100*(AE110-AE111)/(AVERAGE(AE110:AE111)))</f>
        <v>0.37739475939661188</v>
      </c>
      <c r="AW110">
        <f>ABS(100*(AF110-AF111)/(AVERAGE(AF110:AF111)))</f>
        <v>5.2506034547451215</v>
      </c>
      <c r="BC110">
        <f>ABS(100*(AG110-AG111)/(AVERAGE(AG110:AG111)))</f>
        <v>0.8492813930615235</v>
      </c>
      <c r="BG110" s="3">
        <f>AVERAGE(AD110:AD111)</f>
        <v>9.8224084052276552</v>
      </c>
      <c r="BH110" s="3">
        <f>AVERAGE(AE110:AE111)</f>
        <v>11.229665538418264</v>
      </c>
      <c r="BI110" s="3">
        <f>AVERAGE(AF110:AF111)</f>
        <v>1.4072571331906092</v>
      </c>
      <c r="BJ110" s="3">
        <f>AVERAGE(AG110:AG111)</f>
        <v>0.14581902956586823</v>
      </c>
    </row>
    <row r="111" spans="1:62" x14ac:dyDescent="0.35">
      <c r="A111">
        <v>87</v>
      </c>
      <c r="B111">
        <v>24</v>
      </c>
      <c r="C111" t="s">
        <v>127</v>
      </c>
      <c r="D111" t="s">
        <v>27</v>
      </c>
      <c r="G111">
        <v>0.5</v>
      </c>
      <c r="H111">
        <v>0.5</v>
      </c>
      <c r="I111">
        <v>9805</v>
      </c>
      <c r="J111">
        <v>11310</v>
      </c>
      <c r="L111">
        <v>1305</v>
      </c>
      <c r="M111">
        <v>7.9370000000000003</v>
      </c>
      <c r="N111">
        <v>9.86</v>
      </c>
      <c r="O111">
        <v>1.923</v>
      </c>
      <c r="Q111">
        <v>0.02</v>
      </c>
      <c r="R111">
        <v>1</v>
      </c>
      <c r="S111">
        <v>0</v>
      </c>
      <c r="T111">
        <v>0</v>
      </c>
      <c r="V111">
        <v>0</v>
      </c>
      <c r="Y111" s="1">
        <v>44875</v>
      </c>
      <c r="Z111" s="6">
        <v>0.42255787037037035</v>
      </c>
      <c r="AB111">
        <v>1</v>
      </c>
      <c r="AD111" s="3">
        <f t="shared" si="8"/>
        <v>9.8805432356737608</v>
      </c>
      <c r="AE111" s="3">
        <f t="shared" si="9"/>
        <v>11.250855623038143</v>
      </c>
      <c r="AF111" s="3">
        <f t="shared" si="10"/>
        <v>1.3703123873643825</v>
      </c>
      <c r="AG111" s="3">
        <f t="shared" si="11"/>
        <v>0.14519982262304532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128</v>
      </c>
      <c r="D112" t="s">
        <v>27</v>
      </c>
      <c r="G112">
        <v>0.5</v>
      </c>
      <c r="H112">
        <v>0.5</v>
      </c>
      <c r="I112">
        <v>3270</v>
      </c>
      <c r="J112">
        <v>8593</v>
      </c>
      <c r="L112">
        <v>1164</v>
      </c>
      <c r="M112">
        <v>2.923</v>
      </c>
      <c r="N112">
        <v>7.5579999999999998</v>
      </c>
      <c r="O112">
        <v>4.6349999999999998</v>
      </c>
      <c r="Q112">
        <v>6.0000000000000001E-3</v>
      </c>
      <c r="R112">
        <v>1</v>
      </c>
      <c r="S112">
        <v>0</v>
      </c>
      <c r="T112">
        <v>0</v>
      </c>
      <c r="V112">
        <v>0</v>
      </c>
      <c r="Y112" s="1">
        <v>44875</v>
      </c>
      <c r="Z112" s="6">
        <v>0.43537037037037035</v>
      </c>
      <c r="AB112">
        <v>3</v>
      </c>
      <c r="AC112" t="s">
        <v>112</v>
      </c>
      <c r="AD112" s="3">
        <f t="shared" si="8"/>
        <v>3.386336108061768</v>
      </c>
      <c r="AE112" s="3">
        <f t="shared" si="9"/>
        <v>8.5730202782840674</v>
      </c>
      <c r="AF112" s="3">
        <f t="shared" si="10"/>
        <v>5.1866841702222999</v>
      </c>
      <c r="AG112" s="3">
        <f t="shared" si="11"/>
        <v>0.13064845946670761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25</v>
      </c>
      <c r="C113" t="s">
        <v>128</v>
      </c>
      <c r="D113" t="s">
        <v>27</v>
      </c>
      <c r="G113">
        <v>0.5</v>
      </c>
      <c r="H113">
        <v>0.5</v>
      </c>
      <c r="I113">
        <v>4481</v>
      </c>
      <c r="J113">
        <v>11084</v>
      </c>
      <c r="L113">
        <v>1375</v>
      </c>
      <c r="M113">
        <v>3.8519999999999999</v>
      </c>
      <c r="N113">
        <v>9.6690000000000005</v>
      </c>
      <c r="O113">
        <v>5.8170000000000002</v>
      </c>
      <c r="Q113">
        <v>2.8000000000000001E-2</v>
      </c>
      <c r="R113">
        <v>1</v>
      </c>
      <c r="S113">
        <v>0</v>
      </c>
      <c r="T113">
        <v>0</v>
      </c>
      <c r="V113">
        <v>0</v>
      </c>
      <c r="Y113" s="1">
        <v>44875</v>
      </c>
      <c r="Z113" s="6">
        <v>0.4424305555555556</v>
      </c>
      <c r="AB113">
        <v>3</v>
      </c>
      <c r="AC113" t="s">
        <v>112</v>
      </c>
      <c r="AD113" s="3">
        <f t="shared" si="8"/>
        <v>4.5897767861854284</v>
      </c>
      <c r="AE113" s="3">
        <f t="shared" si="9"/>
        <v>11.02811333819662</v>
      </c>
      <c r="AF113" s="3">
        <f t="shared" si="10"/>
        <v>6.4383365520111919</v>
      </c>
      <c r="AG113" s="3">
        <f t="shared" si="11"/>
        <v>0.15242390362264563</v>
      </c>
      <c r="AH113" s="3"/>
      <c r="AK113">
        <f>ABS(100*(AD113-AD114)/(AVERAGE(AD113:AD114)))</f>
        <v>62.277222107967312</v>
      </c>
      <c r="AQ113">
        <f>ABS(100*(AE113-AE114)/(AVERAGE(AE113:AE114)))</f>
        <v>1.1727698925153902</v>
      </c>
      <c r="AW113">
        <f>ABS(100*(AF113-AF114)/(AVERAGE(AF113:AF114)))</f>
        <v>90.806228325051507</v>
      </c>
      <c r="BC113">
        <f>ABS(100*(AG113-AG114)/(AVERAGE(AG113:AG114)))</f>
        <v>4.823387217738011</v>
      </c>
      <c r="BG113" s="3">
        <f>AVERAGE(AD113:AD114)</f>
        <v>6.6652399210006763</v>
      </c>
      <c r="BH113" s="3">
        <f>AVERAGE(AE113:AE114)</f>
        <v>11.093161970052995</v>
      </c>
      <c r="BI113" s="3">
        <f>AVERAGE(AF113:AF114)</f>
        <v>4.4279220490523183</v>
      </c>
      <c r="BJ113" s="3">
        <f>AVERAGE(AG113:AG114)</f>
        <v>0.15619074585815151</v>
      </c>
    </row>
    <row r="114" spans="1:62" x14ac:dyDescent="0.35">
      <c r="A114">
        <v>90</v>
      </c>
      <c r="B114">
        <v>25</v>
      </c>
      <c r="C114" t="s">
        <v>128</v>
      </c>
      <c r="D114" t="s">
        <v>27</v>
      </c>
      <c r="G114">
        <v>0.5</v>
      </c>
      <c r="H114">
        <v>0.5</v>
      </c>
      <c r="I114">
        <v>8658</v>
      </c>
      <c r="J114">
        <v>11216</v>
      </c>
      <c r="L114">
        <v>1448</v>
      </c>
      <c r="M114">
        <v>7.0570000000000004</v>
      </c>
      <c r="N114">
        <v>9.7810000000000006</v>
      </c>
      <c r="O114">
        <v>2.7229999999999999</v>
      </c>
      <c r="Q114">
        <v>3.5000000000000003E-2</v>
      </c>
      <c r="R114">
        <v>1</v>
      </c>
      <c r="S114">
        <v>0</v>
      </c>
      <c r="T114">
        <v>0</v>
      </c>
      <c r="V114">
        <v>0</v>
      </c>
      <c r="Y114" s="1">
        <v>44875</v>
      </c>
      <c r="Z114" s="6">
        <v>0.45013888888888887</v>
      </c>
      <c r="AB114">
        <v>3</v>
      </c>
      <c r="AC114" t="s">
        <v>112</v>
      </c>
      <c r="AD114" s="3">
        <f t="shared" si="8"/>
        <v>8.7407030558159242</v>
      </c>
      <c r="AE114" s="3">
        <f t="shared" si="9"/>
        <v>11.158210601909369</v>
      </c>
      <c r="AF114" s="3">
        <f t="shared" si="10"/>
        <v>2.4175075460934448</v>
      </c>
      <c r="AG114" s="3">
        <f t="shared" si="11"/>
        <v>0.15995758809365737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26</v>
      </c>
      <c r="C115" t="s">
        <v>129</v>
      </c>
      <c r="D115" t="s">
        <v>27</v>
      </c>
      <c r="G115">
        <v>0.5</v>
      </c>
      <c r="H115">
        <v>0.5</v>
      </c>
      <c r="I115">
        <v>1844</v>
      </c>
      <c r="J115">
        <v>657</v>
      </c>
      <c r="L115">
        <v>54</v>
      </c>
      <c r="M115">
        <v>1.829</v>
      </c>
      <c r="N115">
        <v>0.83499999999999996</v>
      </c>
      <c r="O115">
        <v>0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44875</v>
      </c>
      <c r="Z115" s="6">
        <v>0.46173611111111112</v>
      </c>
      <c r="AB115">
        <v>3</v>
      </c>
      <c r="AC115" t="s">
        <v>112</v>
      </c>
      <c r="AD115" s="3">
        <f t="shared" si="8"/>
        <v>1.9692375060763514</v>
      </c>
      <c r="AE115" s="3">
        <f t="shared" si="9"/>
        <v>0.7514150902206308</v>
      </c>
      <c r="AF115" s="3">
        <f t="shared" si="10"/>
        <v>-1.2178224158557205</v>
      </c>
      <c r="AG115" s="3">
        <f t="shared" si="11"/>
        <v>1.6095175044474417E-2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26</v>
      </c>
      <c r="C116" t="s">
        <v>129</v>
      </c>
      <c r="D116" t="s">
        <v>27</v>
      </c>
      <c r="G116">
        <v>0.5</v>
      </c>
      <c r="H116">
        <v>0.5</v>
      </c>
      <c r="I116">
        <v>1606</v>
      </c>
      <c r="J116">
        <v>7551</v>
      </c>
      <c r="L116">
        <v>12468</v>
      </c>
      <c r="M116">
        <v>1.647</v>
      </c>
      <c r="N116">
        <v>6.6760000000000002</v>
      </c>
      <c r="O116">
        <v>5.0289999999999999</v>
      </c>
      <c r="Q116">
        <v>1.1879999999999999</v>
      </c>
      <c r="R116">
        <v>1</v>
      </c>
      <c r="S116">
        <v>0</v>
      </c>
      <c r="T116">
        <v>0</v>
      </c>
      <c r="V116">
        <v>0</v>
      </c>
      <c r="Y116" s="1">
        <v>44875</v>
      </c>
      <c r="Z116" s="6">
        <v>0.46825231481481483</v>
      </c>
      <c r="AB116">
        <v>3</v>
      </c>
      <c r="AC116" t="s">
        <v>112</v>
      </c>
      <c r="AD116" s="3">
        <f t="shared" si="8"/>
        <v>1.7327231531503138</v>
      </c>
      <c r="AE116" s="3">
        <f t="shared" si="9"/>
        <v>7.5460403632182791</v>
      </c>
      <c r="AF116" s="3">
        <f t="shared" si="10"/>
        <v>5.8133172100679653</v>
      </c>
      <c r="AG116" s="3">
        <f t="shared" si="11"/>
        <v>1.2972343397450175</v>
      </c>
      <c r="AH116" s="3"/>
      <c r="AK116">
        <f>ABS(100*(AD116-AD117)/(AVERAGE(AD116:AD117)))</f>
        <v>87.039415639156744</v>
      </c>
      <c r="AQ116">
        <f>ABS(100*(AE116-AE117)/(AVERAGE(AE116:AE117)))</f>
        <v>0.48209066380200827</v>
      </c>
      <c r="AW116">
        <f>ABS(100*(AF116-AF117)/(AVERAGE(AF116:AF117)))</f>
        <v>58.57438987953968</v>
      </c>
      <c r="BC116">
        <f>ABS(100*(AG116-AG117)/(AVERAGE(AG116:AG117)))</f>
        <v>3.4803837981686567</v>
      </c>
      <c r="BG116" s="3">
        <f>AVERAGE(AD116:AD117)</f>
        <v>3.0678367378399405</v>
      </c>
      <c r="BH116" s="3">
        <f>AVERAGE(AE116:AE117)</f>
        <v>7.5642736918446865</v>
      </c>
      <c r="BI116" s="3">
        <f>AVERAGE(AF116:AF117)</f>
        <v>4.4964369540047464</v>
      </c>
      <c r="BJ116" s="3">
        <f>AVERAGE(AG116:AG117)</f>
        <v>1.2750460909605308</v>
      </c>
    </row>
    <row r="117" spans="1:62" x14ac:dyDescent="0.35">
      <c r="A117">
        <v>93</v>
      </c>
      <c r="B117">
        <v>26</v>
      </c>
      <c r="C117" t="s">
        <v>129</v>
      </c>
      <c r="D117" t="s">
        <v>27</v>
      </c>
      <c r="G117">
        <v>0.5</v>
      </c>
      <c r="H117">
        <v>0.5</v>
      </c>
      <c r="I117">
        <v>4293</v>
      </c>
      <c r="J117">
        <v>7588</v>
      </c>
      <c r="L117">
        <v>12038</v>
      </c>
      <c r="M117">
        <v>3.7080000000000002</v>
      </c>
      <c r="N117">
        <v>6.7069999999999999</v>
      </c>
      <c r="O117">
        <v>2.9980000000000002</v>
      </c>
      <c r="Q117">
        <v>1.143</v>
      </c>
      <c r="R117">
        <v>1</v>
      </c>
      <c r="S117">
        <v>0</v>
      </c>
      <c r="T117">
        <v>0</v>
      </c>
      <c r="V117">
        <v>0</v>
      </c>
      <c r="Y117" s="1">
        <v>44875</v>
      </c>
      <c r="Z117" s="6">
        <v>0.47571759259259255</v>
      </c>
      <c r="AB117">
        <v>3</v>
      </c>
      <c r="AC117" t="s">
        <v>112</v>
      </c>
      <c r="AD117" s="3">
        <f t="shared" si="8"/>
        <v>4.4029503225295672</v>
      </c>
      <c r="AE117" s="3">
        <f t="shared" si="9"/>
        <v>7.5825070204710938</v>
      </c>
      <c r="AF117" s="3">
        <f t="shared" si="10"/>
        <v>3.1795566979415266</v>
      </c>
      <c r="AG117" s="3">
        <f t="shared" si="11"/>
        <v>1.2528578421760443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27</v>
      </c>
      <c r="C118" t="s">
        <v>130</v>
      </c>
      <c r="D118" t="s">
        <v>27</v>
      </c>
      <c r="G118">
        <v>0.5</v>
      </c>
      <c r="H118">
        <v>0.5</v>
      </c>
      <c r="I118">
        <v>4766</v>
      </c>
      <c r="J118">
        <v>6896</v>
      </c>
      <c r="L118">
        <v>2668</v>
      </c>
      <c r="M118">
        <v>4.0720000000000001</v>
      </c>
      <c r="N118">
        <v>6.1210000000000004</v>
      </c>
      <c r="O118">
        <v>2.0489999999999999</v>
      </c>
      <c r="Q118">
        <v>0.16300000000000001</v>
      </c>
      <c r="R118">
        <v>1</v>
      </c>
      <c r="S118">
        <v>0</v>
      </c>
      <c r="T118">
        <v>0</v>
      </c>
      <c r="V118">
        <v>0</v>
      </c>
      <c r="Y118" s="1">
        <v>44875</v>
      </c>
      <c r="Z118" s="6">
        <v>0.48907407407407405</v>
      </c>
      <c r="AB118">
        <v>1</v>
      </c>
      <c r="AD118" s="3">
        <f t="shared" si="8"/>
        <v>4.8729977550254313</v>
      </c>
      <c r="AE118" s="3">
        <f t="shared" si="9"/>
        <v>6.9004819713103211</v>
      </c>
      <c r="AF118" s="3">
        <f t="shared" si="10"/>
        <v>2.0274842162848898</v>
      </c>
      <c r="AG118" s="3">
        <f t="shared" si="11"/>
        <v>0.28586299980097674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27</v>
      </c>
      <c r="C119" t="s">
        <v>130</v>
      </c>
      <c r="D119" t="s">
        <v>27</v>
      </c>
      <c r="G119">
        <v>0.5</v>
      </c>
      <c r="H119">
        <v>0.5</v>
      </c>
      <c r="I119">
        <v>4285</v>
      </c>
      <c r="J119">
        <v>6802</v>
      </c>
      <c r="L119">
        <v>2831</v>
      </c>
      <c r="M119">
        <v>3.702</v>
      </c>
      <c r="N119">
        <v>6.0410000000000004</v>
      </c>
      <c r="O119">
        <v>2.339</v>
      </c>
      <c r="Q119">
        <v>0.18</v>
      </c>
      <c r="R119">
        <v>1</v>
      </c>
      <c r="S119">
        <v>0</v>
      </c>
      <c r="T119">
        <v>0</v>
      </c>
      <c r="V119">
        <v>0</v>
      </c>
      <c r="Y119" s="1">
        <v>44875</v>
      </c>
      <c r="Z119" s="6">
        <v>0.49613425925925925</v>
      </c>
      <c r="AB119">
        <v>1</v>
      </c>
      <c r="AD119" s="3">
        <f t="shared" si="8"/>
        <v>4.3950002602463387</v>
      </c>
      <c r="AE119" s="3">
        <f t="shared" si="9"/>
        <v>6.8078369501815459</v>
      </c>
      <c r="AF119" s="3">
        <f t="shared" si="10"/>
        <v>2.4128366899352072</v>
      </c>
      <c r="AG119" s="3">
        <f t="shared" si="11"/>
        <v>0.30268478841433172</v>
      </c>
      <c r="AH119" s="3"/>
      <c r="AK119">
        <f>ABS(100*(AD119-AD120)/(AVERAGE(AD119:AD120)))</f>
        <v>4.3789739934179543</v>
      </c>
      <c r="AQ119">
        <f>ABS(100*(AE119-AE120)/(AVERAGE(AE119:AE120)))</f>
        <v>0.89357713846166542</v>
      </c>
      <c r="AW119">
        <f>ABS(100*(AF119-AF120)/(AVERAGE(AF119:AF120)))</f>
        <v>5.7849594420303836</v>
      </c>
      <c r="BC119">
        <f>ABS(100*(AG119-AG120)/(AVERAGE(AG119:AG120)))</f>
        <v>1.354573382712843</v>
      </c>
      <c r="BG119" s="3">
        <f>AVERAGE(AD119:AD120)</f>
        <v>4.4933822810012867</v>
      </c>
      <c r="BH119" s="3">
        <f>AVERAGE(AE119:AE120)</f>
        <v>6.8383900954474184</v>
      </c>
      <c r="BI119" s="3">
        <f>AVERAGE(AF119:AF120)</f>
        <v>2.3450078144461313</v>
      </c>
      <c r="BJ119" s="3">
        <f>AVERAGE(AG119:AG120)</f>
        <v>0.30474881155707467</v>
      </c>
    </row>
    <row r="120" spans="1:62" x14ac:dyDescent="0.35">
      <c r="A120">
        <v>96</v>
      </c>
      <c r="B120">
        <v>27</v>
      </c>
      <c r="C120" t="s">
        <v>130</v>
      </c>
      <c r="D120" t="s">
        <v>27</v>
      </c>
      <c r="G120">
        <v>0.5</v>
      </c>
      <c r="H120">
        <v>0.5</v>
      </c>
      <c r="I120">
        <v>4483</v>
      </c>
      <c r="J120">
        <v>6864</v>
      </c>
      <c r="L120">
        <v>2871</v>
      </c>
      <c r="M120">
        <v>3.8540000000000001</v>
      </c>
      <c r="N120">
        <v>6.093</v>
      </c>
      <c r="O120">
        <v>2.2389999999999999</v>
      </c>
      <c r="Q120">
        <v>0.184</v>
      </c>
      <c r="R120">
        <v>1</v>
      </c>
      <c r="S120">
        <v>0</v>
      </c>
      <c r="T120">
        <v>0</v>
      </c>
      <c r="V120">
        <v>0</v>
      </c>
      <c r="Y120" s="1">
        <v>44875</v>
      </c>
      <c r="Z120" s="6">
        <v>0.50366898148148154</v>
      </c>
      <c r="AB120">
        <v>1</v>
      </c>
      <c r="AD120" s="3">
        <f t="shared" si="8"/>
        <v>4.5917643017562355</v>
      </c>
      <c r="AE120" s="3">
        <f t="shared" si="9"/>
        <v>6.8689432407132909</v>
      </c>
      <c r="AF120" s="3">
        <f t="shared" si="10"/>
        <v>2.2771789389570554</v>
      </c>
      <c r="AG120" s="3">
        <f t="shared" si="11"/>
        <v>0.30681283469981757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28</v>
      </c>
      <c r="C121" t="s">
        <v>131</v>
      </c>
      <c r="D121" t="s">
        <v>27</v>
      </c>
      <c r="G121">
        <v>0.5</v>
      </c>
      <c r="H121">
        <v>0.5</v>
      </c>
      <c r="I121">
        <v>1714</v>
      </c>
      <c r="J121">
        <v>6357</v>
      </c>
      <c r="L121">
        <v>3714</v>
      </c>
      <c r="M121">
        <v>1.73</v>
      </c>
      <c r="N121">
        <v>5.6639999999999997</v>
      </c>
      <c r="O121">
        <v>3.9350000000000001</v>
      </c>
      <c r="Q121">
        <v>0.27200000000000002</v>
      </c>
      <c r="R121">
        <v>1</v>
      </c>
      <c r="S121">
        <v>0</v>
      </c>
      <c r="T121">
        <v>0</v>
      </c>
      <c r="V121">
        <v>0</v>
      </c>
      <c r="Y121" s="1">
        <v>44875</v>
      </c>
      <c r="Z121" s="6">
        <v>0.51612268518518511</v>
      </c>
      <c r="AB121">
        <v>3</v>
      </c>
      <c r="AC121" t="s">
        <v>112</v>
      </c>
      <c r="AD121" s="3">
        <f t="shared" si="8"/>
        <v>1.8400489939738938</v>
      </c>
      <c r="AE121" s="3">
        <f t="shared" si="9"/>
        <v>6.3692514778165972</v>
      </c>
      <c r="AF121" s="3">
        <f t="shared" si="10"/>
        <v>4.5292024838427034</v>
      </c>
      <c r="AG121" s="3">
        <f t="shared" si="11"/>
        <v>0.39381141016643251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28</v>
      </c>
      <c r="C122" t="s">
        <v>131</v>
      </c>
      <c r="D122" t="s">
        <v>27</v>
      </c>
      <c r="G122">
        <v>0.5</v>
      </c>
      <c r="H122">
        <v>0.5</v>
      </c>
      <c r="I122">
        <v>2161</v>
      </c>
      <c r="J122">
        <v>6276</v>
      </c>
      <c r="L122">
        <v>3749</v>
      </c>
      <c r="M122">
        <v>2.073</v>
      </c>
      <c r="N122">
        <v>5.5960000000000001</v>
      </c>
      <c r="O122">
        <v>3.5230000000000001</v>
      </c>
      <c r="Q122">
        <v>0.27600000000000002</v>
      </c>
      <c r="R122">
        <v>1</v>
      </c>
      <c r="S122">
        <v>0</v>
      </c>
      <c r="T122">
        <v>0</v>
      </c>
      <c r="V122">
        <v>0</v>
      </c>
      <c r="Y122" s="1">
        <v>44875</v>
      </c>
      <c r="Z122" s="6">
        <v>0.52325231481481482</v>
      </c>
      <c r="AB122">
        <v>3</v>
      </c>
      <c r="AC122" t="s">
        <v>112</v>
      </c>
      <c r="AD122" s="3">
        <f t="shared" si="8"/>
        <v>2.2842587240492662</v>
      </c>
      <c r="AE122" s="3">
        <f t="shared" si="9"/>
        <v>6.289419065992865</v>
      </c>
      <c r="AF122" s="3">
        <f t="shared" si="10"/>
        <v>4.0051603419435988</v>
      </c>
      <c r="AG122" s="3">
        <f t="shared" si="11"/>
        <v>0.39742345066623269</v>
      </c>
      <c r="AH122" s="3"/>
      <c r="AK122">
        <f>ABS(100*(AD122-AD123)/(AVERAGE(AD122:AD123)))</f>
        <v>42.350981905502671</v>
      </c>
      <c r="AQ122">
        <f>ABS(100*(AE122-AE123)/(AVERAGE(AE122:AE123)))</f>
        <v>0.76491925389057291</v>
      </c>
      <c r="AW122">
        <f>ABS(100*(AF122-AF123)/(AVERAGE(AF122:AF123)))</f>
        <v>34.517386966738897</v>
      </c>
      <c r="BC122">
        <f>ABS(100*(AG122-AG123)/(AVERAGE(AG122:AG123)))</f>
        <v>0.1819382492584925</v>
      </c>
      <c r="BG122" s="3">
        <f>AVERAGE(AD122:AD123)</f>
        <v>2.8979041565359389</v>
      </c>
      <c r="BH122" s="3">
        <f>AVERAGE(AE122:AE123)</f>
        <v>6.3135659066062164</v>
      </c>
      <c r="BI122" s="3">
        <f>AVERAGE(AF122:AF123)</f>
        <v>3.4156617500702771</v>
      </c>
      <c r="BJ122" s="3">
        <f>AVERAGE(AG122:AG123)</f>
        <v>0.39706224661625267</v>
      </c>
    </row>
    <row r="123" spans="1:62" x14ac:dyDescent="0.35">
      <c r="A123">
        <v>99</v>
      </c>
      <c r="B123">
        <v>28</v>
      </c>
      <c r="C123" t="s">
        <v>131</v>
      </c>
      <c r="D123" t="s">
        <v>27</v>
      </c>
      <c r="G123">
        <v>0.5</v>
      </c>
      <c r="H123">
        <v>0.5</v>
      </c>
      <c r="I123">
        <v>3396</v>
      </c>
      <c r="J123">
        <v>6325</v>
      </c>
      <c r="L123">
        <v>3742</v>
      </c>
      <c r="M123">
        <v>3.0209999999999999</v>
      </c>
      <c r="N123">
        <v>5.6369999999999996</v>
      </c>
      <c r="O123">
        <v>2.6160000000000001</v>
      </c>
      <c r="Q123">
        <v>0.27500000000000002</v>
      </c>
      <c r="R123">
        <v>1</v>
      </c>
      <c r="S123">
        <v>0</v>
      </c>
      <c r="T123">
        <v>0</v>
      </c>
      <c r="V123">
        <v>0</v>
      </c>
      <c r="Y123" s="1">
        <v>44875</v>
      </c>
      <c r="Z123" s="6">
        <v>0.53083333333333338</v>
      </c>
      <c r="AB123">
        <v>3</v>
      </c>
      <c r="AC123" t="s">
        <v>112</v>
      </c>
      <c r="AD123" s="3">
        <f t="shared" si="8"/>
        <v>3.5115495890226116</v>
      </c>
      <c r="AE123" s="3">
        <f t="shared" si="9"/>
        <v>6.3377127472195669</v>
      </c>
      <c r="AF123" s="3">
        <f t="shared" si="10"/>
        <v>2.8261631581969553</v>
      </c>
      <c r="AG123" s="3">
        <f t="shared" si="11"/>
        <v>0.39670104256627264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29</v>
      </c>
      <c r="C124" t="s">
        <v>132</v>
      </c>
      <c r="D124" t="s">
        <v>27</v>
      </c>
      <c r="G124">
        <v>0.5</v>
      </c>
      <c r="H124">
        <v>0.5</v>
      </c>
      <c r="I124">
        <v>4480</v>
      </c>
      <c r="J124">
        <v>7426</v>
      </c>
      <c r="L124">
        <v>3441</v>
      </c>
      <c r="M124">
        <v>3.8519999999999999</v>
      </c>
      <c r="N124">
        <v>6.57</v>
      </c>
      <c r="O124">
        <v>2.7189999999999999</v>
      </c>
      <c r="Q124">
        <v>0.24399999999999999</v>
      </c>
      <c r="R124">
        <v>1</v>
      </c>
      <c r="S124">
        <v>0</v>
      </c>
      <c r="T124">
        <v>0</v>
      </c>
      <c r="V124">
        <v>0</v>
      </c>
      <c r="Y124" s="1">
        <v>44875</v>
      </c>
      <c r="Z124" s="6">
        <v>0.54377314814814814</v>
      </c>
      <c r="AB124">
        <v>1</v>
      </c>
      <c r="AD124" s="3">
        <f t="shared" si="8"/>
        <v>4.5887830284000257</v>
      </c>
      <c r="AE124" s="3">
        <f t="shared" si="9"/>
        <v>7.4228421968236304</v>
      </c>
      <c r="AF124" s="3">
        <f t="shared" si="10"/>
        <v>2.8340591684236047</v>
      </c>
      <c r="AG124" s="3">
        <f t="shared" si="11"/>
        <v>0.36563749426799136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29</v>
      </c>
      <c r="C125" t="s">
        <v>132</v>
      </c>
      <c r="D125" t="s">
        <v>27</v>
      </c>
      <c r="G125">
        <v>0.5</v>
      </c>
      <c r="H125">
        <v>0.5</v>
      </c>
      <c r="I125">
        <v>4866</v>
      </c>
      <c r="J125">
        <v>7340</v>
      </c>
      <c r="L125">
        <v>3522</v>
      </c>
      <c r="M125">
        <v>4.1479999999999997</v>
      </c>
      <c r="N125">
        <v>6.4969999999999999</v>
      </c>
      <c r="O125">
        <v>2.3490000000000002</v>
      </c>
      <c r="Q125">
        <v>0.252</v>
      </c>
      <c r="R125">
        <v>1</v>
      </c>
      <c r="S125">
        <v>0</v>
      </c>
      <c r="T125">
        <v>0</v>
      </c>
      <c r="V125">
        <v>0</v>
      </c>
      <c r="Y125" s="1">
        <v>44875</v>
      </c>
      <c r="Z125" s="6">
        <v>0.5510532407407408</v>
      </c>
      <c r="AB125">
        <v>1</v>
      </c>
      <c r="AD125" s="3">
        <f t="shared" si="8"/>
        <v>4.9723735335657828</v>
      </c>
      <c r="AE125" s="3">
        <f t="shared" si="9"/>
        <v>7.3380818583441121</v>
      </c>
      <c r="AF125" s="3">
        <f t="shared" si="10"/>
        <v>2.3657083247783293</v>
      </c>
      <c r="AG125" s="3">
        <f t="shared" si="11"/>
        <v>0.37399678799610031</v>
      </c>
      <c r="AH125" s="3"/>
      <c r="AK125">
        <f>ABS(100*(AD125-AD126)/(AVERAGE(AD125:AD126)))</f>
        <v>0.7019504221773305</v>
      </c>
      <c r="AQ125">
        <f>ABS(100*(AE125-AE126)/(AVERAGE(AE125:AE126)))</f>
        <v>6.7178071790438249E-2</v>
      </c>
      <c r="AW125">
        <f>ABS(100*(AF125-AF126)/(AVERAGE(AF125:AF126)))</f>
        <v>1.2540181209937296</v>
      </c>
      <c r="BC125">
        <f>ABS(100*(AG125-AG126)/(AVERAGE(AG125:AG126)))</f>
        <v>0.38706546115542284</v>
      </c>
      <c r="BG125" s="3">
        <f>AVERAGE(AD125:AD126)</f>
        <v>4.9549827723212214</v>
      </c>
      <c r="BH125" s="3">
        <f>AVERAGE(AE125:AE126)</f>
        <v>7.3356178950162185</v>
      </c>
      <c r="BI125" s="3">
        <f>AVERAGE(AF125:AF126)</f>
        <v>2.3806351226949976</v>
      </c>
      <c r="BJ125" s="3">
        <f>AVERAGE(AG125:AG126)</f>
        <v>0.37327437989614032</v>
      </c>
    </row>
    <row r="126" spans="1:62" x14ac:dyDescent="0.35">
      <c r="A126">
        <v>102</v>
      </c>
      <c r="B126">
        <v>29</v>
      </c>
      <c r="C126" t="s">
        <v>132</v>
      </c>
      <c r="D126" t="s">
        <v>27</v>
      </c>
      <c r="G126">
        <v>0.5</v>
      </c>
      <c r="H126">
        <v>0.5</v>
      </c>
      <c r="I126">
        <v>4831</v>
      </c>
      <c r="J126">
        <v>7335</v>
      </c>
      <c r="L126">
        <v>3508</v>
      </c>
      <c r="M126">
        <v>4.1210000000000004</v>
      </c>
      <c r="N126">
        <v>6.4930000000000003</v>
      </c>
      <c r="O126">
        <v>2.3719999999999999</v>
      </c>
      <c r="Q126">
        <v>0.251</v>
      </c>
      <c r="R126">
        <v>1</v>
      </c>
      <c r="S126">
        <v>0</v>
      </c>
      <c r="T126">
        <v>0</v>
      </c>
      <c r="V126">
        <v>0</v>
      </c>
      <c r="Y126" s="1">
        <v>44875</v>
      </c>
      <c r="Z126" s="6">
        <v>0.55863425925925925</v>
      </c>
      <c r="AB126">
        <v>1</v>
      </c>
      <c r="AD126" s="3">
        <f t="shared" si="8"/>
        <v>4.93759201107666</v>
      </c>
      <c r="AE126" s="3">
        <f t="shared" si="9"/>
        <v>7.3331539316883259</v>
      </c>
      <c r="AF126" s="3">
        <f t="shared" si="10"/>
        <v>2.3955619206116658</v>
      </c>
      <c r="AG126" s="3">
        <f t="shared" si="11"/>
        <v>0.37255197179618027</v>
      </c>
      <c r="AH126" s="3"/>
      <c r="BG126" s="3"/>
      <c r="BH126" s="3"/>
      <c r="BI126" s="3"/>
      <c r="BJ126" s="3"/>
    </row>
    <row r="127" spans="1:62" x14ac:dyDescent="0.35">
      <c r="A127">
        <v>103</v>
      </c>
      <c r="B127">
        <v>30</v>
      </c>
      <c r="C127" t="s">
        <v>133</v>
      </c>
      <c r="D127" t="s">
        <v>27</v>
      </c>
      <c r="G127">
        <v>0.5</v>
      </c>
      <c r="H127">
        <v>0.5</v>
      </c>
      <c r="I127">
        <v>4815</v>
      </c>
      <c r="J127">
        <v>7730</v>
      </c>
      <c r="L127">
        <v>2360</v>
      </c>
      <c r="M127">
        <v>4.109</v>
      </c>
      <c r="N127">
        <v>6.827</v>
      </c>
      <c r="O127">
        <v>2.718</v>
      </c>
      <c r="Q127">
        <v>0.13100000000000001</v>
      </c>
      <c r="R127">
        <v>1</v>
      </c>
      <c r="S127">
        <v>0</v>
      </c>
      <c r="T127">
        <v>0</v>
      </c>
      <c r="V127">
        <v>0</v>
      </c>
      <c r="Y127" s="1">
        <v>44875</v>
      </c>
      <c r="Z127" s="6">
        <v>0.57203703703703701</v>
      </c>
      <c r="AB127">
        <v>1</v>
      </c>
      <c r="AD127" s="3">
        <f t="shared" si="8"/>
        <v>4.921691886510204</v>
      </c>
      <c r="AE127" s="3">
        <f t="shared" si="9"/>
        <v>7.7224601374954149</v>
      </c>
      <c r="AF127" s="3">
        <f t="shared" si="10"/>
        <v>2.800768250985211</v>
      </c>
      <c r="AG127" s="3">
        <f t="shared" si="11"/>
        <v>0.2540770434027354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30</v>
      </c>
      <c r="C128" t="s">
        <v>133</v>
      </c>
      <c r="D128" t="s">
        <v>27</v>
      </c>
      <c r="G128">
        <v>0.5</v>
      </c>
      <c r="H128">
        <v>0.5</v>
      </c>
      <c r="I128">
        <v>4869</v>
      </c>
      <c r="J128">
        <v>7734</v>
      </c>
      <c r="L128">
        <v>2307</v>
      </c>
      <c r="M128">
        <v>4.1500000000000004</v>
      </c>
      <c r="N128">
        <v>6.8310000000000004</v>
      </c>
      <c r="O128">
        <v>2.681</v>
      </c>
      <c r="Q128">
        <v>0.125</v>
      </c>
      <c r="R128">
        <v>1</v>
      </c>
      <c r="S128">
        <v>0</v>
      </c>
      <c r="T128">
        <v>0</v>
      </c>
      <c r="V128">
        <v>0</v>
      </c>
      <c r="Y128" s="1">
        <v>44875</v>
      </c>
      <c r="Z128" s="6">
        <v>0.57928240740740744</v>
      </c>
      <c r="AB128">
        <v>1</v>
      </c>
      <c r="AD128" s="3">
        <f t="shared" si="8"/>
        <v>4.9753548069219944</v>
      </c>
      <c r="AE128" s="3">
        <f t="shared" si="9"/>
        <v>7.7264024788200434</v>
      </c>
      <c r="AF128" s="3">
        <f t="shared" si="10"/>
        <v>2.751047671898049</v>
      </c>
      <c r="AG128" s="3">
        <f t="shared" si="11"/>
        <v>0.24860738207446664</v>
      </c>
      <c r="AH128" s="3"/>
      <c r="AK128">
        <f>ABS(100*(AD128-AD129)/(AVERAGE(AD128:AD129)))</f>
        <v>1.9156674305280788</v>
      </c>
      <c r="AQ128">
        <f>ABS(100*(AE128-AE129)/(AVERAGE(AE128:AE129)))</f>
        <v>0.55001948124958844</v>
      </c>
      <c r="AW128">
        <f>ABS(100*(AF128-AF129)/(AVERAGE(AF128:AF129)))</f>
        <v>1.873448902842223</v>
      </c>
      <c r="BC128">
        <f>ABS(100*(AG128-AG129)/(AVERAGE(AG128:AG129)))</f>
        <v>4.1065937566829636</v>
      </c>
      <c r="BG128" s="3">
        <f>AVERAGE(AD128:AD129)</f>
        <v>4.9281513121153271</v>
      </c>
      <c r="BH128" s="3">
        <f>AVERAGE(AE128:AE129)</f>
        <v>7.7052123942001636</v>
      </c>
      <c r="BI128" s="3">
        <f>AVERAGE(AF128:AF129)</f>
        <v>2.7770610820848374</v>
      </c>
      <c r="BJ128" s="3">
        <f>AVERAGE(AG128:AG129)</f>
        <v>0.25381904050989257</v>
      </c>
    </row>
    <row r="129" spans="1:62" x14ac:dyDescent="0.35">
      <c r="A129">
        <v>105</v>
      </c>
      <c r="B129">
        <v>30</v>
      </c>
      <c r="C129" t="s">
        <v>133</v>
      </c>
      <c r="D129" t="s">
        <v>27</v>
      </c>
      <c r="G129">
        <v>0.5</v>
      </c>
      <c r="H129">
        <v>0.5</v>
      </c>
      <c r="I129">
        <v>4774</v>
      </c>
      <c r="J129">
        <v>7691</v>
      </c>
      <c r="L129">
        <v>2408</v>
      </c>
      <c r="M129">
        <v>4.077</v>
      </c>
      <c r="N129">
        <v>6.7939999999999996</v>
      </c>
      <c r="O129">
        <v>2.7170000000000001</v>
      </c>
      <c r="Q129">
        <v>0.13600000000000001</v>
      </c>
      <c r="R129">
        <v>1</v>
      </c>
      <c r="S129">
        <v>0</v>
      </c>
      <c r="T129">
        <v>0</v>
      </c>
      <c r="V129">
        <v>0</v>
      </c>
      <c r="Y129" s="1">
        <v>44875</v>
      </c>
      <c r="Z129" s="6">
        <v>0.58693287037037034</v>
      </c>
      <c r="AB129">
        <v>1</v>
      </c>
      <c r="AD129" s="3">
        <f t="shared" si="8"/>
        <v>4.8809478173086589</v>
      </c>
      <c r="AE129" s="3">
        <f t="shared" si="9"/>
        <v>7.6840223095802846</v>
      </c>
      <c r="AF129" s="3">
        <f t="shared" si="10"/>
        <v>2.8030744922716258</v>
      </c>
      <c r="AG129" s="3">
        <f t="shared" si="11"/>
        <v>0.25903069894531849</v>
      </c>
      <c r="AH129" s="3"/>
      <c r="BG129" s="3"/>
      <c r="BH129" s="3"/>
      <c r="BI129" s="3"/>
      <c r="BJ129" s="3"/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9944</v>
      </c>
      <c r="J130">
        <v>16771</v>
      </c>
      <c r="L130">
        <v>4310</v>
      </c>
      <c r="M130">
        <v>8.0440000000000005</v>
      </c>
      <c r="N130">
        <v>14.486000000000001</v>
      </c>
      <c r="O130">
        <v>6.4420000000000002</v>
      </c>
      <c r="Q130">
        <v>0.33500000000000002</v>
      </c>
      <c r="R130">
        <v>1</v>
      </c>
      <c r="S130">
        <v>0</v>
      </c>
      <c r="T130">
        <v>0</v>
      </c>
      <c r="V130">
        <v>0</v>
      </c>
      <c r="Y130" s="1">
        <v>44875</v>
      </c>
      <c r="Z130" s="6">
        <v>0.6002777777777778</v>
      </c>
      <c r="AB130">
        <v>1</v>
      </c>
      <c r="AD130" s="3">
        <f t="shared" si="8"/>
        <v>10.018675567844848</v>
      </c>
      <c r="AE130" s="3">
        <f t="shared" si="9"/>
        <v>16.633137116487543</v>
      </c>
      <c r="AF130" s="3">
        <f t="shared" si="10"/>
        <v>6.6144615486426943</v>
      </c>
      <c r="AG130" s="3">
        <f t="shared" si="11"/>
        <v>0.45531929982017216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62</v>
      </c>
      <c r="D131" t="s">
        <v>27</v>
      </c>
      <c r="G131">
        <v>0.5</v>
      </c>
      <c r="H131">
        <v>0.5</v>
      </c>
      <c r="I131">
        <v>11576</v>
      </c>
      <c r="J131">
        <v>16989</v>
      </c>
      <c r="L131">
        <v>4385</v>
      </c>
      <c r="M131">
        <v>9.2959999999999994</v>
      </c>
      <c r="N131">
        <v>14.670999999999999</v>
      </c>
      <c r="O131">
        <v>5.375</v>
      </c>
      <c r="Q131">
        <v>0.34300000000000003</v>
      </c>
      <c r="R131">
        <v>1</v>
      </c>
      <c r="S131">
        <v>0</v>
      </c>
      <c r="T131">
        <v>0</v>
      </c>
      <c r="V131">
        <v>0</v>
      </c>
      <c r="Y131" s="1">
        <v>44875</v>
      </c>
      <c r="Z131" s="6">
        <v>0.6077893518518519</v>
      </c>
      <c r="AB131">
        <v>1</v>
      </c>
      <c r="AD131" s="3">
        <f t="shared" si="8"/>
        <v>11.640488273623392</v>
      </c>
      <c r="AE131" s="3">
        <f t="shared" si="9"/>
        <v>16.847994718679807</v>
      </c>
      <c r="AF131" s="3">
        <f t="shared" si="10"/>
        <v>5.2075064450564152</v>
      </c>
      <c r="AG131" s="3">
        <f t="shared" si="11"/>
        <v>0.4630593866054582</v>
      </c>
      <c r="AH131" s="3"/>
      <c r="AK131">
        <f>ABS(100*(AD131-AD132)/(AVERAGE(AD131:AD132)))</f>
        <v>0.70607608362593333</v>
      </c>
      <c r="AM131">
        <f>100*((AVERAGE(AD131:AD132)*25.225)-(AVERAGE(AD113:AD114)*25))/(1000*0.075)</f>
        <v>170.72082879041398</v>
      </c>
      <c r="AQ131">
        <f>ABS(100*(AE131-AE132)/(AVERAGE(AE131:AE132)))</f>
        <v>0.32705686095223885</v>
      </c>
      <c r="AS131">
        <f>100*((AVERAGE(AE131:AE132)*25.225)-(AVERAGE(AE113:AE114)*25))/(2000*0.075)</f>
        <v>98.905157631179762</v>
      </c>
      <c r="AW131">
        <f>ABS(100*(AF131-AF132)/(AVERAGE(AF131:AF132)))</f>
        <v>0.52541092238150444</v>
      </c>
      <c r="AY131">
        <f>100*((AVERAGE(AF131:AF132)*25.225)-(AVERAGE(AF113:AF114)*25))/(1000*0.075)</f>
        <v>27.089486471945502</v>
      </c>
      <c r="BC131">
        <f>ABS(100*(AG131-AG132)/(AVERAGE(AG131:AG132)))</f>
        <v>2.2082221688867012</v>
      </c>
      <c r="BE131">
        <f>100*((AVERAGE(AG131:AG132)*25.225)-(AVERAGE(AG113:AG114)*25))/(100*0.075)</f>
        <v>101.97793560557938</v>
      </c>
      <c r="BG131" s="3">
        <f>AVERAGE(AD131:AD132)</f>
        <v>11.681729221717637</v>
      </c>
      <c r="BH131" s="3">
        <f>AVERAGE(AE131:AE132)</f>
        <v>16.875591107952211</v>
      </c>
      <c r="BI131" s="3">
        <f>AVERAGE(AF131:AF132)</f>
        <v>5.193861886234572</v>
      </c>
      <c r="BJ131" s="3">
        <f>AVERAGE(AG131:AG132)</f>
        <v>0.45800252990573798</v>
      </c>
    </row>
    <row r="132" spans="1:62" x14ac:dyDescent="0.35">
      <c r="A132">
        <v>108</v>
      </c>
      <c r="B132">
        <v>31</v>
      </c>
      <c r="C132" t="s">
        <v>62</v>
      </c>
      <c r="D132" t="s">
        <v>27</v>
      </c>
      <c r="G132">
        <v>0.5</v>
      </c>
      <c r="H132">
        <v>0.5</v>
      </c>
      <c r="I132">
        <v>11659</v>
      </c>
      <c r="J132">
        <v>17045</v>
      </c>
      <c r="L132">
        <v>4287</v>
      </c>
      <c r="M132">
        <v>9.359</v>
      </c>
      <c r="N132">
        <v>14.718999999999999</v>
      </c>
      <c r="O132">
        <v>5.359</v>
      </c>
      <c r="Q132">
        <v>0.33200000000000002</v>
      </c>
      <c r="R132">
        <v>1</v>
      </c>
      <c r="S132">
        <v>0</v>
      </c>
      <c r="T132">
        <v>0</v>
      </c>
      <c r="V132">
        <v>0</v>
      </c>
      <c r="Y132" s="1">
        <v>44875</v>
      </c>
      <c r="Z132" s="6">
        <v>0.6158217592592593</v>
      </c>
      <c r="AB132">
        <v>1</v>
      </c>
      <c r="AD132" s="3">
        <f t="shared" si="8"/>
        <v>11.722970169811882</v>
      </c>
      <c r="AE132" s="3">
        <f t="shared" si="9"/>
        <v>16.903187497224611</v>
      </c>
      <c r="AF132" s="3">
        <f t="shared" si="10"/>
        <v>5.1802173274127288</v>
      </c>
      <c r="AG132" s="3">
        <f t="shared" si="11"/>
        <v>0.45294567320601775</v>
      </c>
      <c r="AH132" s="3"/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7061</v>
      </c>
      <c r="J133">
        <v>8240</v>
      </c>
      <c r="L133">
        <v>2413</v>
      </c>
      <c r="M133">
        <v>5.8319999999999999</v>
      </c>
      <c r="N133">
        <v>7.2590000000000003</v>
      </c>
      <c r="O133">
        <v>1.427</v>
      </c>
      <c r="Q133">
        <v>0.13600000000000001</v>
      </c>
      <c r="R133">
        <v>1</v>
      </c>
      <c r="S133">
        <v>0</v>
      </c>
      <c r="T133">
        <v>0</v>
      </c>
      <c r="V133">
        <v>0</v>
      </c>
      <c r="Y133" s="1">
        <v>44875</v>
      </c>
      <c r="Z133" s="6">
        <v>0.62892361111111106</v>
      </c>
      <c r="AB133">
        <v>1</v>
      </c>
      <c r="AD133" s="3">
        <f t="shared" si="8"/>
        <v>7.1536718725265054</v>
      </c>
      <c r="AE133" s="3">
        <f t="shared" si="9"/>
        <v>8.2251086563855793</v>
      </c>
      <c r="AF133" s="3">
        <f t="shared" si="10"/>
        <v>1.0714367838590739</v>
      </c>
      <c r="AG133" s="3">
        <f t="shared" si="11"/>
        <v>0.25954670473100422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63</v>
      </c>
      <c r="D134" t="s">
        <v>27</v>
      </c>
      <c r="G134">
        <v>0.5</v>
      </c>
      <c r="H134">
        <v>0.5</v>
      </c>
      <c r="I134">
        <v>5050</v>
      </c>
      <c r="J134">
        <v>8219</v>
      </c>
      <c r="L134">
        <v>2414</v>
      </c>
      <c r="M134">
        <v>4.2889999999999997</v>
      </c>
      <c r="N134">
        <v>7.242</v>
      </c>
      <c r="O134">
        <v>2.952</v>
      </c>
      <c r="Q134">
        <v>0.13600000000000001</v>
      </c>
      <c r="R134">
        <v>1</v>
      </c>
      <c r="S134">
        <v>0</v>
      </c>
      <c r="T134">
        <v>0</v>
      </c>
      <c r="V134">
        <v>0</v>
      </c>
      <c r="Y134" s="1">
        <v>44875</v>
      </c>
      <c r="Z134" s="6">
        <v>0.63601851851851854</v>
      </c>
      <c r="AB134">
        <v>1</v>
      </c>
      <c r="AD134" s="3">
        <f t="shared" si="8"/>
        <v>5.1552249660800307</v>
      </c>
      <c r="AE134" s="3">
        <f t="shared" si="9"/>
        <v>8.2044113644312784</v>
      </c>
      <c r="AF134" s="3">
        <f t="shared" si="10"/>
        <v>3.0491863983512477</v>
      </c>
      <c r="AG134" s="3">
        <f t="shared" si="11"/>
        <v>0.25964990588814141</v>
      </c>
      <c r="AH134" s="3"/>
      <c r="AK134">
        <f>ABS(100*(AD134-AD135)/(AVERAGE(AD134:AD135)))</f>
        <v>0.19258148677832221</v>
      </c>
      <c r="AL134">
        <f>ABS(100*((AVERAGE(AD134:AD135)-AVERAGE(AD128:AD129))/(AVERAGE(AD128:AD129,AD134:AD135))))</f>
        <v>4.6002082868465903</v>
      </c>
      <c r="AQ134">
        <f>ABS(100*(AE134-AE135)/(AVERAGE(AE134:AE135)))</f>
        <v>0.33579563862488304</v>
      </c>
      <c r="AR134">
        <f>ABS(100*((AVERAGE(AE134:AE135)-AVERAGE(AE128:AE129))/(AVERAGE(AE128:AE129,AE134:AE135))))</f>
        <v>6.4433030333915466</v>
      </c>
      <c r="AW134">
        <f>ABS(100*(AF134-AF135)/(AVERAGE(AF134:AF135)))</f>
        <v>0.57745978274277576</v>
      </c>
      <c r="AX134">
        <f>ABS(100*((AVERAGE(AF134:AF135)-AVERAGE(AF128:AF129))/(AVERAGE(AF128:AF129,AF134:AF135))))</f>
        <v>9.6298550116002488</v>
      </c>
      <c r="BC134">
        <f>ABS(100*(AG134-AG135)/(AVERAGE(AG134:AG135)))</f>
        <v>2.3954830616296841</v>
      </c>
      <c r="BD134">
        <f>ABS(100*((AVERAGE(AG134:AG135)-AVERAGE(AG128:AG129))/(AVERAGE(AG128:AG129,AG134:AG135))))</f>
        <v>3.475885594515034</v>
      </c>
      <c r="BG134" s="3">
        <f>AVERAGE(AD134:AD135)</f>
        <v>5.1601937550070485</v>
      </c>
      <c r="BH134" s="3">
        <f>AVERAGE(AE134:AE135)</f>
        <v>8.2182095590674784</v>
      </c>
      <c r="BI134" s="3">
        <f>AVERAGE(AF134:AF135)</f>
        <v>3.0580158040604313</v>
      </c>
      <c r="BJ134" s="3">
        <f>AVERAGE(AG134:AG135)</f>
        <v>0.26279754118082438</v>
      </c>
    </row>
    <row r="135" spans="1:62" x14ac:dyDescent="0.35">
      <c r="A135">
        <v>111</v>
      </c>
      <c r="B135">
        <v>32</v>
      </c>
      <c r="C135" t="s">
        <v>63</v>
      </c>
      <c r="D135" t="s">
        <v>27</v>
      </c>
      <c r="G135">
        <v>0.5</v>
      </c>
      <c r="H135">
        <v>0.5</v>
      </c>
      <c r="I135">
        <v>5060</v>
      </c>
      <c r="J135">
        <v>8247</v>
      </c>
      <c r="L135">
        <v>2475</v>
      </c>
      <c r="M135">
        <v>4.2969999999999997</v>
      </c>
      <c r="N135">
        <v>7.2649999999999997</v>
      </c>
      <c r="O135">
        <v>2.968</v>
      </c>
      <c r="Q135">
        <v>0.14299999999999999</v>
      </c>
      <c r="R135">
        <v>1</v>
      </c>
      <c r="S135">
        <v>0</v>
      </c>
      <c r="T135">
        <v>0</v>
      </c>
      <c r="V135">
        <v>0</v>
      </c>
      <c r="Y135" s="1">
        <v>44875</v>
      </c>
      <c r="Z135" s="6">
        <v>0.64355324074074072</v>
      </c>
      <c r="AB135">
        <v>1</v>
      </c>
      <c r="AD135" s="3">
        <f t="shared" si="8"/>
        <v>5.1651625439340654</v>
      </c>
      <c r="AE135" s="3">
        <f t="shared" si="9"/>
        <v>8.2320077537036802</v>
      </c>
      <c r="AF135" s="3">
        <f t="shared" si="10"/>
        <v>3.0668452097696148</v>
      </c>
      <c r="AG135" s="3">
        <f t="shared" si="11"/>
        <v>0.26594517647350735</v>
      </c>
      <c r="AH135" s="3"/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898</v>
      </c>
      <c r="J136">
        <v>153</v>
      </c>
      <c r="L136">
        <v>125</v>
      </c>
      <c r="M136">
        <v>1.1040000000000001</v>
      </c>
      <c r="N136">
        <v>0.40799999999999997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44875</v>
      </c>
      <c r="Z136" s="6">
        <v>0.65474537037037039</v>
      </c>
      <c r="AB136">
        <v>1</v>
      </c>
      <c r="AD136" s="3">
        <f t="shared" si="8"/>
        <v>1.0291426410846229</v>
      </c>
      <c r="AE136" s="3">
        <f t="shared" si="9"/>
        <v>0.25468008331740849</v>
      </c>
      <c r="AF136" s="3">
        <f t="shared" si="10"/>
        <v>-0.7744625577672144</v>
      </c>
      <c r="AG136" s="3">
        <f t="shared" si="11"/>
        <v>2.3422457201211853E-2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673</v>
      </c>
      <c r="J137">
        <v>187</v>
      </c>
      <c r="L137">
        <v>28</v>
      </c>
      <c r="M137">
        <v>0.93100000000000005</v>
      </c>
      <c r="N137">
        <v>0.437</v>
      </c>
      <c r="O137">
        <v>0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44875</v>
      </c>
      <c r="Z137" s="6">
        <v>0.66035879629629635</v>
      </c>
      <c r="AB137">
        <v>1</v>
      </c>
      <c r="AD137" s="3">
        <f t="shared" si="8"/>
        <v>0.80554713936883138</v>
      </c>
      <c r="AE137" s="3">
        <f t="shared" si="9"/>
        <v>0.28818998457675293</v>
      </c>
      <c r="AF137" s="3">
        <f t="shared" si="10"/>
        <v>-0.51735715479207844</v>
      </c>
      <c r="AG137" s="3">
        <f t="shared" si="11"/>
        <v>1.3411944958908593E-2</v>
      </c>
      <c r="AH137" s="3"/>
      <c r="AK137">
        <f>ABS(100*(AD137-AD138)/(AVERAGE(AD137:AD138)))</f>
        <v>40.141777619260786</v>
      </c>
      <c r="AQ137">
        <f>ABS(100*(AE137-AE138)/(AVERAGE(AE137:AE138)))</f>
        <v>174.50592621550783</v>
      </c>
      <c r="AW137">
        <f>ABS(100*(AF137-AF138)/(AVERAGE(AF137:AF138)))</f>
        <v>265.07857920935351</v>
      </c>
      <c r="BC137">
        <f>ABS(100*(AG137-AG138)/(AVERAGE(AG137:AG138)))</f>
        <v>173.2582925020196</v>
      </c>
      <c r="BG137" s="3">
        <f>AVERAGE(AD137:AD138)</f>
        <v>0.67089295944665461</v>
      </c>
      <c r="BH137" s="3">
        <f>AVERAGE(AE137:AE138)</f>
        <v>2.2608390248878627</v>
      </c>
      <c r="BI137" s="3">
        <f>AVERAGE(AF137:AF138)</f>
        <v>1.5899460654412083</v>
      </c>
      <c r="BJ137" s="3">
        <f>AVERAGE(AG137:AG138)</f>
        <v>0.10030731926838639</v>
      </c>
    </row>
    <row r="138" spans="1:62" x14ac:dyDescent="0.35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402</v>
      </c>
      <c r="J138">
        <v>4190</v>
      </c>
      <c r="L138">
        <v>1712</v>
      </c>
      <c r="M138">
        <v>0.72399999999999998</v>
      </c>
      <c r="N138">
        <v>3.8290000000000002</v>
      </c>
      <c r="O138">
        <v>3.105</v>
      </c>
      <c r="Q138">
        <v>6.3E-2</v>
      </c>
      <c r="R138">
        <v>1</v>
      </c>
      <c r="S138">
        <v>0</v>
      </c>
      <c r="T138">
        <v>0</v>
      </c>
      <c r="V138">
        <v>0</v>
      </c>
      <c r="Y138" s="1">
        <v>44875</v>
      </c>
      <c r="Z138" s="6">
        <v>0.66699074074074083</v>
      </c>
      <c r="AB138">
        <v>1</v>
      </c>
      <c r="AD138" s="3">
        <f t="shared" si="8"/>
        <v>0.53623877952447785</v>
      </c>
      <c r="AE138" s="3">
        <f t="shared" si="9"/>
        <v>4.2334880651989728</v>
      </c>
      <c r="AF138" s="3">
        <f t="shared" si="10"/>
        <v>3.697249285674495</v>
      </c>
      <c r="AG138" s="3">
        <f t="shared" si="11"/>
        <v>0.18720269357786418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3171</v>
      </c>
      <c r="J139">
        <v>10830</v>
      </c>
      <c r="L139">
        <v>5466</v>
      </c>
      <c r="M139">
        <v>4.7460000000000004</v>
      </c>
      <c r="N139">
        <v>15.756</v>
      </c>
      <c r="O139">
        <v>11.01</v>
      </c>
      <c r="Q139">
        <v>0.75900000000000001</v>
      </c>
      <c r="R139">
        <v>1</v>
      </c>
      <c r="S139">
        <v>0</v>
      </c>
      <c r="T139">
        <v>0</v>
      </c>
      <c r="V139">
        <v>0</v>
      </c>
      <c r="Y139" s="1">
        <v>44875</v>
      </c>
      <c r="Z139" s="6">
        <v>0.67962962962962958</v>
      </c>
      <c r="AB139">
        <v>1</v>
      </c>
      <c r="AD139" s="3">
        <f t="shared" si="8"/>
        <v>5.4799234788446993</v>
      </c>
      <c r="AE139" s="3">
        <f t="shared" si="9"/>
        <v>17.96295777347116</v>
      </c>
      <c r="AF139" s="3">
        <f t="shared" si="10"/>
        <v>12.48303429462646</v>
      </c>
      <c r="AG139" s="3">
        <f t="shared" si="11"/>
        <v>0.95769972911785672</v>
      </c>
      <c r="AH139" s="3"/>
    </row>
    <row r="140" spans="1:62" x14ac:dyDescent="0.35">
      <c r="A140">
        <v>116</v>
      </c>
      <c r="B140">
        <v>1</v>
      </c>
      <c r="C140" t="s">
        <v>71</v>
      </c>
      <c r="D140" t="s">
        <v>27</v>
      </c>
      <c r="G140">
        <v>0.3</v>
      </c>
      <c r="H140">
        <v>0.3</v>
      </c>
      <c r="I140">
        <v>4436</v>
      </c>
      <c r="J140">
        <v>10609</v>
      </c>
      <c r="L140">
        <v>5439</v>
      </c>
      <c r="M140">
        <v>6.3639999999999999</v>
      </c>
      <c r="N140">
        <v>15.444000000000001</v>
      </c>
      <c r="O140">
        <v>9.08</v>
      </c>
      <c r="Q140">
        <v>0.755</v>
      </c>
      <c r="R140">
        <v>1</v>
      </c>
      <c r="S140">
        <v>0</v>
      </c>
      <c r="T140">
        <v>0</v>
      </c>
      <c r="V140">
        <v>0</v>
      </c>
      <c r="Y140" s="1">
        <v>44875</v>
      </c>
      <c r="Z140" s="6">
        <v>0.6865162037037037</v>
      </c>
      <c r="AB140">
        <v>1</v>
      </c>
      <c r="AD140" s="3">
        <f t="shared" si="8"/>
        <v>7.57509614307045</v>
      </c>
      <c r="AE140" s="3">
        <f t="shared" si="9"/>
        <v>17.599933843161597</v>
      </c>
      <c r="AF140" s="3">
        <f t="shared" si="10"/>
        <v>10.024837700091147</v>
      </c>
      <c r="AG140" s="3">
        <f t="shared" si="11"/>
        <v>0.95305567704668515</v>
      </c>
      <c r="AH140" s="3"/>
      <c r="AI140">
        <f>100*(AVERAGE(I140:I141))/(AVERAGE(I$51:I$52))</f>
        <v>81.999272330362018</v>
      </c>
      <c r="AK140">
        <f>ABS(100*(AD140-AD141)/(AVERAGE(AD140:AD141)))</f>
        <v>3.0785081207802221</v>
      </c>
      <c r="AO140">
        <f>100*(AVERAGE(J140:J141))/(AVERAGE(J$51:J$52))</f>
        <v>87.651780201687586</v>
      </c>
      <c r="AQ140">
        <f>ABS(100*(AE140-AE141)/(AVERAGE(AE140:AE141)))</f>
        <v>0.71608556649830213</v>
      </c>
      <c r="AU140">
        <f>100*(((AVERAGE(J140:J141))-(AVERAGE(I140:I141)))/((AVERAGE(J$51:J$52))-(AVERAGE($I$51:I52))))</f>
        <v>92.323885422148706</v>
      </c>
      <c r="AW140">
        <f>ABS(100*(AF140-AF141)/(AVERAGE(AF140:AF141)))</f>
        <v>1.1069804995844723</v>
      </c>
      <c r="BA140">
        <f>100*(AVERAGE(L140:L141))/(AVERAGE(L$51:L$52))</f>
        <v>117.88237851940428</v>
      </c>
      <c r="BC140">
        <f>ABS(100*(AG140-AG141)/(AVERAGE(AG140:AG141)))</f>
        <v>0.61550055788875191</v>
      </c>
      <c r="BG140" s="3">
        <f>AVERAGE(AD140:AD141)</f>
        <v>7.6935189458310367</v>
      </c>
      <c r="BH140" s="3">
        <f>AVERAGE(AE140:AE141)</f>
        <v>17.663175568577515</v>
      </c>
      <c r="BI140" s="3">
        <f>AVERAGE(AF140:AF141)</f>
        <v>9.9696566227464807</v>
      </c>
      <c r="BJ140" s="3">
        <f>AVERAGE(AG140:AG141)</f>
        <v>0.95013164426113272</v>
      </c>
    </row>
    <row r="141" spans="1:62" x14ac:dyDescent="0.35">
      <c r="A141">
        <v>117</v>
      </c>
      <c r="B141">
        <v>1</v>
      </c>
      <c r="C141" t="s">
        <v>71</v>
      </c>
      <c r="D141" t="s">
        <v>27</v>
      </c>
      <c r="G141">
        <v>0.3</v>
      </c>
      <c r="H141">
        <v>0.3</v>
      </c>
      <c r="I141">
        <v>4579</v>
      </c>
      <c r="J141">
        <v>10686</v>
      </c>
      <c r="L141">
        <v>5405</v>
      </c>
      <c r="M141">
        <v>6.5460000000000003</v>
      </c>
      <c r="N141">
        <v>15.553000000000001</v>
      </c>
      <c r="O141">
        <v>9.0069999999999997</v>
      </c>
      <c r="Q141">
        <v>0.749</v>
      </c>
      <c r="R141">
        <v>1</v>
      </c>
      <c r="S141">
        <v>0</v>
      </c>
      <c r="T141">
        <v>0</v>
      </c>
      <c r="V141">
        <v>0</v>
      </c>
      <c r="Y141" s="1">
        <v>44875</v>
      </c>
      <c r="Z141" s="6">
        <v>0.69379629629629624</v>
      </c>
      <c r="AB141">
        <v>1</v>
      </c>
      <c r="AD141" s="3">
        <f t="shared" si="8"/>
        <v>7.8119417485916234</v>
      </c>
      <c r="AE141" s="3">
        <f t="shared" si="9"/>
        <v>17.726417293993435</v>
      </c>
      <c r="AF141" s="3">
        <f t="shared" si="10"/>
        <v>9.9144755454018121</v>
      </c>
      <c r="AG141" s="3">
        <f t="shared" si="11"/>
        <v>0.9472076114755803</v>
      </c>
      <c r="AH141" s="3"/>
      <c r="BG141" s="3"/>
      <c r="BH141" s="3"/>
      <c r="BI141" s="3"/>
      <c r="BJ141" s="3"/>
    </row>
    <row r="142" spans="1:62" x14ac:dyDescent="0.35">
      <c r="A142">
        <v>118</v>
      </c>
      <c r="B142">
        <v>6</v>
      </c>
      <c r="R142">
        <v>1</v>
      </c>
    </row>
  </sheetData>
  <conditionalFormatting sqref="BC37:BD38 AK40:AL41 AW40:AX41 AQ40:AR41 AK43:AL44 AL42 AQ43:AR44 AR42 AW43:AX44 AX42 BD42 BC40:BD41 BD39 BD36">
    <cfRule type="cellIs" dxfId="1892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1891" priority="329" operator="between">
      <formula>80</formula>
      <formula>120</formula>
    </cfRule>
  </conditionalFormatting>
  <conditionalFormatting sqref="BC44">
    <cfRule type="cellIs" dxfId="1890" priority="328" operator="greaterThan">
      <formula>20</formula>
    </cfRule>
  </conditionalFormatting>
  <conditionalFormatting sqref="AL48 AX48 BD48 BC53:BD53 AW53:AX53 AK53:AL53">
    <cfRule type="cellIs" dxfId="1889" priority="327" operator="greaterThan">
      <formula>20</formula>
    </cfRule>
  </conditionalFormatting>
  <conditionalFormatting sqref="AK53">
    <cfRule type="cellIs" dxfId="1888" priority="325" operator="greaterThan">
      <formula>20</formula>
    </cfRule>
  </conditionalFormatting>
  <conditionalFormatting sqref="BC53">
    <cfRule type="cellIs" dxfId="1887" priority="322" operator="greaterThan">
      <formula>20</formula>
    </cfRule>
  </conditionalFormatting>
  <conditionalFormatting sqref="AM35:AN40 AY35:AZ40">
    <cfRule type="cellIs" dxfId="1886" priority="320" operator="between">
      <formula>80</formula>
      <formula>120</formula>
    </cfRule>
  </conditionalFormatting>
  <conditionalFormatting sqref="AR48 AQ53:AR53">
    <cfRule type="cellIs" dxfId="1885" priority="326" operator="greaterThan">
      <formula>20</formula>
    </cfRule>
  </conditionalFormatting>
  <conditionalFormatting sqref="AQ35:AR35 AQ40:AR40 AR39 AQ37:AR38 AR36">
    <cfRule type="cellIs" dxfId="1884" priority="319" operator="greaterThan">
      <formula>20</formula>
    </cfRule>
  </conditionalFormatting>
  <conditionalFormatting sqref="AS35:AT40">
    <cfRule type="cellIs" dxfId="1883" priority="318" operator="between">
      <formula>80</formula>
      <formula>120</formula>
    </cfRule>
  </conditionalFormatting>
  <conditionalFormatting sqref="AQ53">
    <cfRule type="cellIs" dxfId="1882" priority="324" operator="greaterThan">
      <formula>20</formula>
    </cfRule>
  </conditionalFormatting>
  <conditionalFormatting sqref="AW53">
    <cfRule type="cellIs" dxfId="1881" priority="323" operator="greaterThan">
      <formula>20</formula>
    </cfRule>
  </conditionalFormatting>
  <conditionalFormatting sqref="AK35:AL35 AW35:AX35 AK40:AL40 AL39 AK37:AL38 AL36 AW40:AX40 AX39 AW37:AX38 AX36">
    <cfRule type="cellIs" dxfId="1880" priority="321" operator="greaterThan">
      <formula>20</formula>
    </cfRule>
  </conditionalFormatting>
  <conditionalFormatting sqref="BC53">
    <cfRule type="cellIs" dxfId="1879" priority="316" operator="greaterThan">
      <formula>20</formula>
    </cfRule>
  </conditionalFormatting>
  <conditionalFormatting sqref="AW53">
    <cfRule type="cellIs" dxfId="1878" priority="317" operator="greaterThan">
      <formula>20</formula>
    </cfRule>
  </conditionalFormatting>
  <conditionalFormatting sqref="BE85">
    <cfRule type="cellIs" dxfId="1877" priority="212" operator="between">
      <formula>80</formula>
      <formula>120</formula>
    </cfRule>
  </conditionalFormatting>
  <conditionalFormatting sqref="AK49">
    <cfRule type="cellIs" dxfId="1876" priority="315" operator="greaterThan">
      <formula>20</formula>
    </cfRule>
  </conditionalFormatting>
  <conditionalFormatting sqref="AQ49">
    <cfRule type="cellIs" dxfId="1875" priority="314" operator="greaterThan">
      <formula>20</formula>
    </cfRule>
  </conditionalFormatting>
  <conditionalFormatting sqref="AW49">
    <cfRule type="cellIs" dxfId="1874" priority="313" operator="greaterThan">
      <formula>20</formula>
    </cfRule>
  </conditionalFormatting>
  <conditionalFormatting sqref="BC49">
    <cfRule type="cellIs" dxfId="1873" priority="312" operator="greaterThan">
      <formula>20</formula>
    </cfRule>
  </conditionalFormatting>
  <conditionalFormatting sqref="AK46">
    <cfRule type="cellIs" dxfId="1872" priority="311" operator="greaterThan">
      <formula>20</formula>
    </cfRule>
  </conditionalFormatting>
  <conditionalFormatting sqref="AQ46">
    <cfRule type="cellIs" dxfId="1871" priority="310" operator="greaterThan">
      <formula>20</formula>
    </cfRule>
  </conditionalFormatting>
  <conditionalFormatting sqref="AW46">
    <cfRule type="cellIs" dxfId="1870" priority="309" operator="greaterThan">
      <formula>20</formula>
    </cfRule>
  </conditionalFormatting>
  <conditionalFormatting sqref="BC46">
    <cfRule type="cellIs" dxfId="1869" priority="308" operator="greaterThan">
      <formula>20</formula>
    </cfRule>
  </conditionalFormatting>
  <conditionalFormatting sqref="AK47">
    <cfRule type="cellIs" dxfId="1868" priority="307" operator="greaterThan">
      <formula>20</formula>
    </cfRule>
  </conditionalFormatting>
  <conditionalFormatting sqref="AQ47">
    <cfRule type="cellIs" dxfId="1867" priority="306" operator="greaterThan">
      <formula>20</formula>
    </cfRule>
  </conditionalFormatting>
  <conditionalFormatting sqref="AW47">
    <cfRule type="cellIs" dxfId="1866" priority="305" operator="greaterThan">
      <formula>20</formula>
    </cfRule>
  </conditionalFormatting>
  <conditionalFormatting sqref="BC47">
    <cfRule type="cellIs" dxfId="1865" priority="304" operator="greaterThan">
      <formula>20</formula>
    </cfRule>
  </conditionalFormatting>
  <conditionalFormatting sqref="AW90">
    <cfRule type="cellIs" dxfId="1864" priority="206" operator="greaterThan">
      <formula>20</formula>
    </cfRule>
  </conditionalFormatting>
  <conditionalFormatting sqref="BC90">
    <cfRule type="cellIs" dxfId="1863" priority="205" operator="greaterThan">
      <formula>20</formula>
    </cfRule>
  </conditionalFormatting>
  <conditionalFormatting sqref="AK96 AK93">
    <cfRule type="cellIs" dxfId="1862" priority="204" operator="greaterThan">
      <formula>20</formula>
    </cfRule>
  </conditionalFormatting>
  <conditionalFormatting sqref="AQ96 AQ93">
    <cfRule type="cellIs" dxfId="1861" priority="203" operator="greaterThan">
      <formula>20</formula>
    </cfRule>
  </conditionalFormatting>
  <conditionalFormatting sqref="AK52">
    <cfRule type="cellIs" dxfId="1860" priority="303" operator="greaterThan">
      <formula>20</formula>
    </cfRule>
  </conditionalFormatting>
  <conditionalFormatting sqref="AQ52">
    <cfRule type="cellIs" dxfId="1859" priority="302" operator="greaterThan">
      <formula>20</formula>
    </cfRule>
  </conditionalFormatting>
  <conditionalFormatting sqref="AW52">
    <cfRule type="cellIs" dxfId="1858" priority="301" operator="greaterThan">
      <formula>20</formula>
    </cfRule>
  </conditionalFormatting>
  <conditionalFormatting sqref="BC52">
    <cfRule type="cellIs" dxfId="1857" priority="300" operator="greaterThan">
      <formula>20</formula>
    </cfRule>
  </conditionalFormatting>
  <conditionalFormatting sqref="AK87 AK84 AK81 AK78 AK75 AK72 AK69 AK66 AK63 AK60 AK57">
    <cfRule type="cellIs" dxfId="1856" priority="299" operator="greaterThan">
      <formula>20</formula>
    </cfRule>
  </conditionalFormatting>
  <conditionalFormatting sqref="AQ87 AQ84 AQ81 AQ78 AQ75 AQ72 AQ69 AQ66 AQ63 AQ60 AQ57">
    <cfRule type="cellIs" dxfId="1855" priority="298" operator="greaterThan">
      <formula>20</formula>
    </cfRule>
  </conditionalFormatting>
  <conditionalFormatting sqref="AW87 AW84 AW81 AW78 AW75 AW72 AW69 AW66 AW63 AW60 AW57">
    <cfRule type="cellIs" dxfId="1854" priority="297" operator="greaterThan">
      <formula>20</formula>
    </cfRule>
  </conditionalFormatting>
  <conditionalFormatting sqref="BC87 BC84 BC81 BC78 BC75 BC72 BC69 BC66 BC63 BC60 BC57">
    <cfRule type="cellIs" dxfId="1853" priority="296" operator="greaterThan">
      <formula>20</formula>
    </cfRule>
  </conditionalFormatting>
  <conditionalFormatting sqref="AK94">
    <cfRule type="cellIs" dxfId="1852" priority="295" operator="greaterThan">
      <formula>20</formula>
    </cfRule>
  </conditionalFormatting>
  <conditionalFormatting sqref="AQ94">
    <cfRule type="cellIs" dxfId="1851" priority="294" operator="greaterThan">
      <formula>20</formula>
    </cfRule>
  </conditionalFormatting>
  <conditionalFormatting sqref="AW94">
    <cfRule type="cellIs" dxfId="1850" priority="293" operator="greaterThan">
      <formula>20</formula>
    </cfRule>
  </conditionalFormatting>
  <conditionalFormatting sqref="BC97 BC94">
    <cfRule type="cellIs" dxfId="1849" priority="292" operator="greaterThan">
      <formula>20</formula>
    </cfRule>
  </conditionalFormatting>
  <conditionalFormatting sqref="AM88:AN88">
    <cfRule type="cellIs" dxfId="1848" priority="291" operator="between">
      <formula>80</formula>
      <formula>120</formula>
    </cfRule>
  </conditionalFormatting>
  <conditionalFormatting sqref="AL87">
    <cfRule type="cellIs" dxfId="1847" priority="290" operator="greaterThan">
      <formula>20</formula>
    </cfRule>
  </conditionalFormatting>
  <conditionalFormatting sqref="AM87:AN87">
    <cfRule type="cellIs" dxfId="1846" priority="289" operator="between">
      <formula>80</formula>
      <formula>120</formula>
    </cfRule>
  </conditionalFormatting>
  <conditionalFormatting sqref="AM87:AN87">
    <cfRule type="cellIs" dxfId="1845" priority="288" operator="between">
      <formula>80</formula>
      <formula>120</formula>
    </cfRule>
  </conditionalFormatting>
  <conditionalFormatting sqref="AR85">
    <cfRule type="cellIs" dxfId="1844" priority="227" operator="greaterThan">
      <formula>20</formula>
    </cfRule>
  </conditionalFormatting>
  <conditionalFormatting sqref="AM89:AN89">
    <cfRule type="cellIs" dxfId="1843" priority="287" operator="between">
      <formula>80</formula>
      <formula>120</formula>
    </cfRule>
  </conditionalFormatting>
  <conditionalFormatting sqref="AK88 AK85 AK82 AK79 AK76 AK73 AK70 AK67 AK64 AK61 AK58 AK54">
    <cfRule type="cellIs" dxfId="1842" priority="242" operator="greaterThan">
      <formula>20</formula>
    </cfRule>
  </conditionalFormatting>
  <conditionalFormatting sqref="AQ88 AQ85 AQ82 AQ79 AQ76 AQ73 AQ70 AQ67 AQ64 AQ61 AQ58 AQ54">
    <cfRule type="cellIs" dxfId="1841" priority="241" operator="greaterThan">
      <formula>20</formula>
    </cfRule>
  </conditionalFormatting>
  <conditionalFormatting sqref="AW88 AW85 AW82 AW79 AW76 AW73 AW70 AW67 AW64 AW61 AW58 AW54">
    <cfRule type="cellIs" dxfId="1840" priority="240" operator="greaterThan">
      <formula>20</formula>
    </cfRule>
  </conditionalFormatting>
  <conditionalFormatting sqref="BC88 BC85 BC82 BC79 BC76 BC73 BC70 BC67 BC64 BC61 BC58 BC54">
    <cfRule type="cellIs" dxfId="1839" priority="239" operator="greaterThan">
      <formula>20</formula>
    </cfRule>
  </conditionalFormatting>
  <conditionalFormatting sqref="AQ95 AQ92">
    <cfRule type="cellIs" dxfId="1838" priority="237" operator="greaterThan">
      <formula>20</formula>
    </cfRule>
  </conditionalFormatting>
  <conditionalFormatting sqref="AW95 AW92">
    <cfRule type="cellIs" dxfId="1837" priority="236" operator="greaterThan">
      <formula>20</formula>
    </cfRule>
  </conditionalFormatting>
  <conditionalFormatting sqref="AS88:AT88">
    <cfRule type="cellIs" dxfId="1836" priority="286" operator="between">
      <formula>80</formula>
      <formula>120</formula>
    </cfRule>
  </conditionalFormatting>
  <conditionalFormatting sqref="AS88:AT88">
    <cfRule type="cellIs" dxfId="1835" priority="285" operator="between">
      <formula>80</formula>
      <formula>120</formula>
    </cfRule>
  </conditionalFormatting>
  <conditionalFormatting sqref="AR87">
    <cfRule type="cellIs" dxfId="1834" priority="284" operator="greaterThan">
      <formula>20</formula>
    </cfRule>
  </conditionalFormatting>
  <conditionalFormatting sqref="AS87:AT87">
    <cfRule type="cellIs" dxfId="1833" priority="283" operator="between">
      <formula>80</formula>
      <formula>120</formula>
    </cfRule>
  </conditionalFormatting>
  <conditionalFormatting sqref="AS87:AT87">
    <cfRule type="cellIs" dxfId="1832" priority="282" operator="between">
      <formula>80</formula>
      <formula>120</formula>
    </cfRule>
  </conditionalFormatting>
  <conditionalFormatting sqref="AS87:AT87">
    <cfRule type="cellIs" dxfId="1831" priority="281" operator="between">
      <formula>80</formula>
      <formula>120</formula>
    </cfRule>
  </conditionalFormatting>
  <conditionalFormatting sqref="AS89:AT89">
    <cfRule type="cellIs" dxfId="1830" priority="280" operator="between">
      <formula>80</formula>
      <formula>120</formula>
    </cfRule>
  </conditionalFormatting>
  <conditionalFormatting sqref="AS89:AT89">
    <cfRule type="cellIs" dxfId="1829" priority="279" operator="between">
      <formula>80</formula>
      <formula>120</formula>
    </cfRule>
  </conditionalFormatting>
  <conditionalFormatting sqref="AY88:AZ88">
    <cfRule type="cellIs" dxfId="1828" priority="278" operator="between">
      <formula>80</formula>
      <formula>120</formula>
    </cfRule>
  </conditionalFormatting>
  <conditionalFormatting sqref="AX87">
    <cfRule type="cellIs" dxfId="1827" priority="277" operator="greaterThan">
      <formula>20</formula>
    </cfRule>
  </conditionalFormatting>
  <conditionalFormatting sqref="AY87:AZ87">
    <cfRule type="cellIs" dxfId="1826" priority="276" operator="between">
      <formula>80</formula>
      <formula>120</formula>
    </cfRule>
  </conditionalFormatting>
  <conditionalFormatting sqref="AY87:AZ87">
    <cfRule type="cellIs" dxfId="1825" priority="274" operator="between">
      <formula>80</formula>
      <formula>120</formula>
    </cfRule>
  </conditionalFormatting>
  <conditionalFormatting sqref="AY87:AZ87">
    <cfRule type="cellIs" dxfId="1824" priority="275" operator="between">
      <formula>80</formula>
      <formula>120</formula>
    </cfRule>
  </conditionalFormatting>
  <conditionalFormatting sqref="AY89:AZ89">
    <cfRule type="cellIs" dxfId="1823" priority="273" operator="between">
      <formula>80</formula>
      <formula>120</formula>
    </cfRule>
  </conditionalFormatting>
  <conditionalFormatting sqref="BE88">
    <cfRule type="cellIs" dxfId="1822" priority="272" operator="between">
      <formula>80</formula>
      <formula>120</formula>
    </cfRule>
  </conditionalFormatting>
  <conditionalFormatting sqref="BD87">
    <cfRule type="cellIs" dxfId="1821" priority="271" operator="greaterThan">
      <formula>20</formula>
    </cfRule>
  </conditionalFormatting>
  <conditionalFormatting sqref="BE87">
    <cfRule type="cellIs" dxfId="1820" priority="270" operator="between">
      <formula>80</formula>
      <formula>120</formula>
    </cfRule>
  </conditionalFormatting>
  <conditionalFormatting sqref="BE87">
    <cfRule type="cellIs" dxfId="1819" priority="269" operator="between">
      <formula>80</formula>
      <formula>120</formula>
    </cfRule>
  </conditionalFormatting>
  <conditionalFormatting sqref="BE87">
    <cfRule type="cellIs" dxfId="1818" priority="267" operator="between">
      <formula>80</formula>
      <formula>120</formula>
    </cfRule>
  </conditionalFormatting>
  <conditionalFormatting sqref="BE87">
    <cfRule type="cellIs" dxfId="1817" priority="268" operator="between">
      <formula>80</formula>
      <formula>120</formula>
    </cfRule>
  </conditionalFormatting>
  <conditionalFormatting sqref="BE89">
    <cfRule type="cellIs" dxfId="1816" priority="266" operator="between">
      <formula>80</formula>
      <formula>120</formula>
    </cfRule>
  </conditionalFormatting>
  <conditionalFormatting sqref="AW96 AW93">
    <cfRule type="cellIs" dxfId="1815" priority="202" operator="greaterThan">
      <formula>20</formula>
    </cfRule>
  </conditionalFormatting>
  <conditionalFormatting sqref="AQ94 AQ91">
    <cfRule type="cellIs" dxfId="1814" priority="199" operator="greaterThan">
      <formula>20</formula>
    </cfRule>
  </conditionalFormatting>
  <conditionalFormatting sqref="AS98:AT99">
    <cfRule type="cellIs" dxfId="1813" priority="195" operator="between">
      <formula>80</formula>
      <formula>120</formula>
    </cfRule>
  </conditionalFormatting>
  <conditionalFormatting sqref="BE98:BE99">
    <cfRule type="cellIs" dxfId="1812" priority="192" operator="between">
      <formula>80</formula>
      <formula>120</formula>
    </cfRule>
  </conditionalFormatting>
  <conditionalFormatting sqref="AS100:AT100 AY100:AZ100 BE100 AM100:AN100">
    <cfRule type="cellIs" dxfId="1811" priority="191" operator="between">
      <formula>80</formula>
      <formula>120</formula>
    </cfRule>
  </conditionalFormatting>
  <conditionalFormatting sqref="BC100:BD100 AW100:AX100 AK100:AL100">
    <cfRule type="cellIs" dxfId="1810" priority="190" operator="greaterThan">
      <formula>20</formula>
    </cfRule>
  </conditionalFormatting>
  <conditionalFormatting sqref="BC43">
    <cfRule type="cellIs" dxfId="1809" priority="265" operator="greaterThan">
      <formula>20</formula>
    </cfRule>
  </conditionalFormatting>
  <conditionalFormatting sqref="AK47:AL47 AW47:AX47 BC47:BD47">
    <cfRule type="cellIs" dxfId="1808" priority="264" operator="greaterThan">
      <formula>20</formula>
    </cfRule>
  </conditionalFormatting>
  <conditionalFormatting sqref="AQ47:AR47">
    <cfRule type="cellIs" dxfId="1807" priority="263" operator="greaterThan">
      <formula>20</formula>
    </cfRule>
  </conditionalFormatting>
  <conditionalFormatting sqref="AQ47">
    <cfRule type="cellIs" dxfId="1806" priority="261" operator="greaterThan">
      <formula>20</formula>
    </cfRule>
  </conditionalFormatting>
  <conditionalFormatting sqref="BC47 BC49">
    <cfRule type="cellIs" dxfId="1805" priority="259" operator="greaterThan">
      <formula>20</formula>
    </cfRule>
  </conditionalFormatting>
  <conditionalFormatting sqref="AK47">
    <cfRule type="cellIs" dxfId="1804" priority="262" operator="greaterThan">
      <formula>20</formula>
    </cfRule>
  </conditionalFormatting>
  <conditionalFormatting sqref="AW47 AW49">
    <cfRule type="cellIs" dxfId="1803" priority="260" operator="greaterThan">
      <formula>20</formula>
    </cfRule>
  </conditionalFormatting>
  <conditionalFormatting sqref="AK49:AL49 AW49:AX49 BC49:BD49">
    <cfRule type="cellIs" dxfId="1802" priority="258" operator="greaterThan">
      <formula>20</formula>
    </cfRule>
  </conditionalFormatting>
  <conditionalFormatting sqref="AM49:AN49 BE49 AY49:AZ49">
    <cfRule type="cellIs" dxfId="1801" priority="257" operator="between">
      <formula>80</formula>
      <formula>120</formula>
    </cfRule>
  </conditionalFormatting>
  <conditionalFormatting sqref="AQ49:AR49">
    <cfRule type="cellIs" dxfId="1800" priority="256" operator="greaterThan">
      <formula>20</formula>
    </cfRule>
  </conditionalFormatting>
  <conditionalFormatting sqref="AS49:AT49">
    <cfRule type="cellIs" dxfId="1799" priority="255" operator="between">
      <formula>80</formula>
      <formula>120</formula>
    </cfRule>
  </conditionalFormatting>
  <conditionalFormatting sqref="AK46">
    <cfRule type="cellIs" dxfId="1798" priority="254" operator="greaterThan">
      <formula>20</formula>
    </cfRule>
  </conditionalFormatting>
  <conditionalFormatting sqref="AQ46">
    <cfRule type="cellIs" dxfId="1797" priority="253" operator="greaterThan">
      <formula>20</formula>
    </cfRule>
  </conditionalFormatting>
  <conditionalFormatting sqref="AW46">
    <cfRule type="cellIs" dxfId="1796" priority="252" operator="greaterThan">
      <formula>20</formula>
    </cfRule>
  </conditionalFormatting>
  <conditionalFormatting sqref="BC46">
    <cfRule type="cellIs" dxfId="1795" priority="251" operator="greaterThan">
      <formula>20</formula>
    </cfRule>
  </conditionalFormatting>
  <conditionalFormatting sqref="AK50">
    <cfRule type="cellIs" dxfId="1794" priority="250" operator="greaterThan">
      <formula>20</formula>
    </cfRule>
  </conditionalFormatting>
  <conditionalFormatting sqref="AQ50">
    <cfRule type="cellIs" dxfId="1793" priority="249" operator="greaterThan">
      <formula>20</formula>
    </cfRule>
  </conditionalFormatting>
  <conditionalFormatting sqref="AW50">
    <cfRule type="cellIs" dxfId="1792" priority="248" operator="greaterThan">
      <formula>20</formula>
    </cfRule>
  </conditionalFormatting>
  <conditionalFormatting sqref="BC50">
    <cfRule type="cellIs" dxfId="1791" priority="247" operator="greaterThan">
      <formula>20</formula>
    </cfRule>
  </conditionalFormatting>
  <conditionalFormatting sqref="AK51">
    <cfRule type="cellIs" dxfId="1790" priority="246" operator="greaterThan">
      <formula>20</formula>
    </cfRule>
  </conditionalFormatting>
  <conditionalFormatting sqref="AQ51">
    <cfRule type="cellIs" dxfId="1789" priority="245" operator="greaterThan">
      <formula>20</formula>
    </cfRule>
  </conditionalFormatting>
  <conditionalFormatting sqref="AW51">
    <cfRule type="cellIs" dxfId="1788" priority="244" operator="greaterThan">
      <formula>20</formula>
    </cfRule>
  </conditionalFormatting>
  <conditionalFormatting sqref="BC51">
    <cfRule type="cellIs" dxfId="1787" priority="243" operator="greaterThan">
      <formula>20</formula>
    </cfRule>
  </conditionalFormatting>
  <conditionalFormatting sqref="AK95 AK92">
    <cfRule type="cellIs" dxfId="1786" priority="238" operator="greaterThan">
      <formula>20</formula>
    </cfRule>
  </conditionalFormatting>
  <conditionalFormatting sqref="BC95 BC92">
    <cfRule type="cellIs" dxfId="1785" priority="235" operator="greaterThan">
      <formula>20</formula>
    </cfRule>
  </conditionalFormatting>
  <conditionalFormatting sqref="AM86:AN86">
    <cfRule type="cellIs" dxfId="1784" priority="234" operator="between">
      <formula>80</formula>
      <formula>120</formula>
    </cfRule>
  </conditionalFormatting>
  <conditionalFormatting sqref="AL85">
    <cfRule type="cellIs" dxfId="1783" priority="233" operator="greaterThan">
      <formula>20</formula>
    </cfRule>
  </conditionalFormatting>
  <conditionalFormatting sqref="AM85:AN85">
    <cfRule type="cellIs" dxfId="1782" priority="232" operator="between">
      <formula>80</formula>
      <formula>120</formula>
    </cfRule>
  </conditionalFormatting>
  <conditionalFormatting sqref="AM85:AN85">
    <cfRule type="cellIs" dxfId="1781" priority="231" operator="between">
      <formula>80</formula>
      <formula>120</formula>
    </cfRule>
  </conditionalFormatting>
  <conditionalFormatting sqref="AM87:AN88">
    <cfRule type="cellIs" dxfId="1780" priority="230" operator="between">
      <formula>80</formula>
      <formula>120</formula>
    </cfRule>
  </conditionalFormatting>
  <conditionalFormatting sqref="AS86:AT86">
    <cfRule type="cellIs" dxfId="1779" priority="229" operator="between">
      <formula>80</formula>
      <formula>120</formula>
    </cfRule>
  </conditionalFormatting>
  <conditionalFormatting sqref="AS86:AT86">
    <cfRule type="cellIs" dxfId="1778" priority="228" operator="between">
      <formula>80</formula>
      <formula>120</formula>
    </cfRule>
  </conditionalFormatting>
  <conditionalFormatting sqref="AS85:AT85">
    <cfRule type="cellIs" dxfId="1777" priority="226" operator="between">
      <formula>80</formula>
      <formula>120</formula>
    </cfRule>
  </conditionalFormatting>
  <conditionalFormatting sqref="AS85:AT85">
    <cfRule type="cellIs" dxfId="1776" priority="225" operator="between">
      <formula>80</formula>
      <formula>120</formula>
    </cfRule>
  </conditionalFormatting>
  <conditionalFormatting sqref="AS85:AT85">
    <cfRule type="cellIs" dxfId="1775" priority="224" operator="between">
      <formula>80</formula>
      <formula>120</formula>
    </cfRule>
  </conditionalFormatting>
  <conditionalFormatting sqref="AS87:AT88">
    <cfRule type="cellIs" dxfId="1774" priority="223" operator="between">
      <formula>80</formula>
      <formula>120</formula>
    </cfRule>
  </conditionalFormatting>
  <conditionalFormatting sqref="AS87:AT88">
    <cfRule type="cellIs" dxfId="1773" priority="222" operator="between">
      <formula>80</formula>
      <formula>120</formula>
    </cfRule>
  </conditionalFormatting>
  <conditionalFormatting sqref="BD85">
    <cfRule type="cellIs" dxfId="1772" priority="214" operator="greaterThan">
      <formula>20</formula>
    </cfRule>
  </conditionalFormatting>
  <conditionalFormatting sqref="AY86:AZ86">
    <cfRule type="cellIs" dxfId="1771" priority="221" operator="between">
      <formula>80</formula>
      <formula>120</formula>
    </cfRule>
  </conditionalFormatting>
  <conditionalFormatting sqref="AX85">
    <cfRule type="cellIs" dxfId="1770" priority="220" operator="greaterThan">
      <formula>20</formula>
    </cfRule>
  </conditionalFormatting>
  <conditionalFormatting sqref="AY85:AZ85">
    <cfRule type="cellIs" dxfId="1769" priority="219" operator="between">
      <formula>80</formula>
      <formula>120</formula>
    </cfRule>
  </conditionalFormatting>
  <conditionalFormatting sqref="AY85:AZ85">
    <cfRule type="cellIs" dxfId="1768" priority="217" operator="between">
      <formula>80</formula>
      <formula>120</formula>
    </cfRule>
  </conditionalFormatting>
  <conditionalFormatting sqref="AY85:AZ85">
    <cfRule type="cellIs" dxfId="1767" priority="218" operator="between">
      <formula>80</formula>
      <formula>120</formula>
    </cfRule>
  </conditionalFormatting>
  <conditionalFormatting sqref="AY87:AZ88">
    <cfRule type="cellIs" dxfId="1766" priority="216" operator="between">
      <formula>80</formula>
      <formula>120</formula>
    </cfRule>
  </conditionalFormatting>
  <conditionalFormatting sqref="AK90">
    <cfRule type="cellIs" dxfId="1765" priority="208" operator="greaterThan">
      <formula>20</formula>
    </cfRule>
  </conditionalFormatting>
  <conditionalFormatting sqref="BE86">
    <cfRule type="cellIs" dxfId="1764" priority="215" operator="between">
      <formula>80</formula>
      <formula>120</formula>
    </cfRule>
  </conditionalFormatting>
  <conditionalFormatting sqref="BE85">
    <cfRule type="cellIs" dxfId="1763" priority="213" operator="between">
      <formula>80</formula>
      <formula>120</formula>
    </cfRule>
  </conditionalFormatting>
  <conditionalFormatting sqref="BE85">
    <cfRule type="cellIs" dxfId="1762" priority="210" operator="between">
      <formula>80</formula>
      <formula>120</formula>
    </cfRule>
  </conditionalFormatting>
  <conditionalFormatting sqref="BE85">
    <cfRule type="cellIs" dxfId="1761" priority="211" operator="between">
      <formula>80</formula>
      <formula>120</formula>
    </cfRule>
  </conditionalFormatting>
  <conditionalFormatting sqref="AK94 AK91">
    <cfRule type="cellIs" dxfId="1760" priority="200" operator="greaterThan">
      <formula>20</formula>
    </cfRule>
  </conditionalFormatting>
  <conditionalFormatting sqref="BE87:BE88">
    <cfRule type="cellIs" dxfId="1759" priority="209" operator="between">
      <formula>80</formula>
      <formula>120</formula>
    </cfRule>
  </conditionalFormatting>
  <conditionalFormatting sqref="AW94 AW91">
    <cfRule type="cellIs" dxfId="1758" priority="198" operator="greaterThan">
      <formula>20</formula>
    </cfRule>
  </conditionalFormatting>
  <conditionalFormatting sqref="AQ90">
    <cfRule type="cellIs" dxfId="1757" priority="207" operator="greaterThan">
      <formula>20</formula>
    </cfRule>
  </conditionalFormatting>
  <conditionalFormatting sqref="BC96 BC93">
    <cfRule type="cellIs" dxfId="1756" priority="201" operator="greaterThan">
      <formula>20</formula>
    </cfRule>
  </conditionalFormatting>
  <conditionalFormatting sqref="BC97 BC94 BC91">
    <cfRule type="cellIs" dxfId="1755" priority="197" operator="greaterThan">
      <formula>20</formula>
    </cfRule>
  </conditionalFormatting>
  <conditionalFormatting sqref="AM98:AN99">
    <cfRule type="cellIs" dxfId="1754" priority="196" operator="between">
      <formula>80</formula>
      <formula>120</formula>
    </cfRule>
  </conditionalFormatting>
  <conditionalFormatting sqref="AS98:AT99">
    <cfRule type="cellIs" dxfId="1753" priority="194" operator="between">
      <formula>80</formula>
      <formula>120</formula>
    </cfRule>
  </conditionalFormatting>
  <conditionalFormatting sqref="AY98:AZ99">
    <cfRule type="cellIs" dxfId="1752" priority="193" operator="between">
      <formula>80</formula>
      <formula>120</formula>
    </cfRule>
  </conditionalFormatting>
  <conditionalFormatting sqref="AK100">
    <cfRule type="cellIs" dxfId="1751" priority="188" operator="greaterThan">
      <formula>20</formula>
    </cfRule>
  </conditionalFormatting>
  <conditionalFormatting sqref="BC100">
    <cfRule type="cellIs" dxfId="1750" priority="185" operator="greaterThan">
      <formula>20</formula>
    </cfRule>
  </conditionalFormatting>
  <conditionalFormatting sqref="AQ100:AR100">
    <cfRule type="cellIs" dxfId="1749" priority="189" operator="greaterThan">
      <formula>20</formula>
    </cfRule>
  </conditionalFormatting>
  <conditionalFormatting sqref="AQ100">
    <cfRule type="cellIs" dxfId="1748" priority="187" operator="greaterThan">
      <formula>20</formula>
    </cfRule>
  </conditionalFormatting>
  <conditionalFormatting sqref="AW100">
    <cfRule type="cellIs" dxfId="1747" priority="186" operator="greaterThan">
      <formula>20</formula>
    </cfRule>
  </conditionalFormatting>
  <conditionalFormatting sqref="BC100">
    <cfRule type="cellIs" dxfId="1746" priority="183" operator="greaterThan">
      <formula>20</formula>
    </cfRule>
  </conditionalFormatting>
  <conditionalFormatting sqref="AW100">
    <cfRule type="cellIs" dxfId="1745" priority="184" operator="greaterThan">
      <formula>20</formula>
    </cfRule>
  </conditionalFormatting>
  <conditionalFormatting sqref="AK133 AK130 AK127 AK124 AK121 AK118 AK115 AK112 AK109 AK106 AK103">
    <cfRule type="cellIs" dxfId="1744" priority="182" operator="greaterThan">
      <formula>20</formula>
    </cfRule>
  </conditionalFormatting>
  <conditionalFormatting sqref="AQ133 AQ130 AQ127 AQ124 AQ121 AQ118 AQ115 AQ112 AQ109 AQ106 AQ103">
    <cfRule type="cellIs" dxfId="1743" priority="181" operator="greaterThan">
      <formula>20</formula>
    </cfRule>
  </conditionalFormatting>
  <conditionalFormatting sqref="AW133 AW130 AW127 AW124 AW121 AW118 AW115 AW112 AW109 AW106 AW103">
    <cfRule type="cellIs" dxfId="1742" priority="180" operator="greaterThan">
      <formula>20</formula>
    </cfRule>
  </conditionalFormatting>
  <conditionalFormatting sqref="BC133 BC130 BC127 BC124 BC121 BC118 BC115 BC112 BC109 BC106 BC103">
    <cfRule type="cellIs" dxfId="1741" priority="179" operator="greaterThan">
      <formula>20</formula>
    </cfRule>
  </conditionalFormatting>
  <conditionalFormatting sqref="AX133">
    <cfRule type="cellIs" dxfId="1740" priority="164" operator="greaterThan">
      <formula>20</formula>
    </cfRule>
  </conditionalFormatting>
  <conditionalFormatting sqref="AM134:AN134">
    <cfRule type="cellIs" dxfId="1739" priority="178" operator="between">
      <formula>80</formula>
      <formula>120</formula>
    </cfRule>
  </conditionalFormatting>
  <conditionalFormatting sqref="AL133">
    <cfRule type="cellIs" dxfId="1738" priority="177" operator="greaterThan">
      <formula>20</formula>
    </cfRule>
  </conditionalFormatting>
  <conditionalFormatting sqref="AM133:AN133">
    <cfRule type="cellIs" dxfId="1737" priority="176" operator="between">
      <formula>80</formula>
      <formula>120</formula>
    </cfRule>
  </conditionalFormatting>
  <conditionalFormatting sqref="AM133:AN133">
    <cfRule type="cellIs" dxfId="1736" priority="175" operator="between">
      <formula>80</formula>
      <formula>120</formula>
    </cfRule>
  </conditionalFormatting>
  <conditionalFormatting sqref="AM135:AN135">
    <cfRule type="cellIs" dxfId="1735" priority="174" operator="between">
      <formula>80</formula>
      <formula>120</formula>
    </cfRule>
  </conditionalFormatting>
  <conditionalFormatting sqref="AS134:AT134">
    <cfRule type="cellIs" dxfId="1734" priority="173" operator="between">
      <formula>80</formula>
      <formula>120</formula>
    </cfRule>
  </conditionalFormatting>
  <conditionalFormatting sqref="AS134:AT134">
    <cfRule type="cellIs" dxfId="1733" priority="172" operator="between">
      <formula>80</formula>
      <formula>120</formula>
    </cfRule>
  </conditionalFormatting>
  <conditionalFormatting sqref="AR133">
    <cfRule type="cellIs" dxfId="1732" priority="171" operator="greaterThan">
      <formula>20</formula>
    </cfRule>
  </conditionalFormatting>
  <conditionalFormatting sqref="AS133:AT133">
    <cfRule type="cellIs" dxfId="1731" priority="170" operator="between">
      <formula>80</formula>
      <formula>120</formula>
    </cfRule>
  </conditionalFormatting>
  <conditionalFormatting sqref="AS133:AT133">
    <cfRule type="cellIs" dxfId="1730" priority="169" operator="between">
      <formula>80</formula>
      <formula>120</formula>
    </cfRule>
  </conditionalFormatting>
  <conditionalFormatting sqref="AS133:AT133">
    <cfRule type="cellIs" dxfId="1729" priority="168" operator="between">
      <formula>80</formula>
      <formula>120</formula>
    </cfRule>
  </conditionalFormatting>
  <conditionalFormatting sqref="AS135:AT135">
    <cfRule type="cellIs" dxfId="1728" priority="167" operator="between">
      <formula>80</formula>
      <formula>120</formula>
    </cfRule>
  </conditionalFormatting>
  <conditionalFormatting sqref="AS135:AT135">
    <cfRule type="cellIs" dxfId="1727" priority="166" operator="between">
      <formula>80</formula>
      <formula>120</formula>
    </cfRule>
  </conditionalFormatting>
  <conditionalFormatting sqref="AY134:AZ134">
    <cfRule type="cellIs" dxfId="1726" priority="165" operator="between">
      <formula>80</formula>
      <formula>120</formula>
    </cfRule>
  </conditionalFormatting>
  <conditionalFormatting sqref="AY133:AZ133">
    <cfRule type="cellIs" dxfId="1725" priority="163" operator="between">
      <formula>80</formula>
      <formula>120</formula>
    </cfRule>
  </conditionalFormatting>
  <conditionalFormatting sqref="AY133:AZ133">
    <cfRule type="cellIs" dxfId="1724" priority="161" operator="between">
      <formula>80</formula>
      <formula>120</formula>
    </cfRule>
  </conditionalFormatting>
  <conditionalFormatting sqref="AY133:AZ133">
    <cfRule type="cellIs" dxfId="1723" priority="162" operator="between">
      <formula>80</formula>
      <formula>120</formula>
    </cfRule>
  </conditionalFormatting>
  <conditionalFormatting sqref="AY135:AZ135">
    <cfRule type="cellIs" dxfId="1722" priority="160" operator="between">
      <formula>80</formula>
      <formula>120</formula>
    </cfRule>
  </conditionalFormatting>
  <conditionalFormatting sqref="BE134">
    <cfRule type="cellIs" dxfId="1721" priority="159" operator="between">
      <formula>80</formula>
      <formula>120</formula>
    </cfRule>
  </conditionalFormatting>
  <conditionalFormatting sqref="BD133">
    <cfRule type="cellIs" dxfId="1720" priority="158" operator="greaterThan">
      <formula>20</formula>
    </cfRule>
  </conditionalFormatting>
  <conditionalFormatting sqref="BE133">
    <cfRule type="cellIs" dxfId="1719" priority="157" operator="between">
      <formula>80</formula>
      <formula>120</formula>
    </cfRule>
  </conditionalFormatting>
  <conditionalFormatting sqref="BE133">
    <cfRule type="cellIs" dxfId="1718" priority="156" operator="between">
      <formula>80</formula>
      <formula>120</formula>
    </cfRule>
  </conditionalFormatting>
  <conditionalFormatting sqref="BE133">
    <cfRule type="cellIs" dxfId="1717" priority="154" operator="between">
      <formula>80</formula>
      <formula>120</formula>
    </cfRule>
  </conditionalFormatting>
  <conditionalFormatting sqref="BE133">
    <cfRule type="cellIs" dxfId="1716" priority="155" operator="between">
      <formula>80</formula>
      <formula>120</formula>
    </cfRule>
  </conditionalFormatting>
  <conditionalFormatting sqref="BE135">
    <cfRule type="cellIs" dxfId="1715" priority="153" operator="between">
      <formula>80</formula>
      <formula>120</formula>
    </cfRule>
  </conditionalFormatting>
  <conditionalFormatting sqref="AK134 AK131 AK128 AK125 AK122 AK119 AK116 AK113 AK110 AK107 AK104 AK101">
    <cfRule type="cellIs" dxfId="1714" priority="152" operator="greaterThan">
      <formula>20</formula>
    </cfRule>
  </conditionalFormatting>
  <conditionalFormatting sqref="AQ134 AQ131 AQ128 AQ125 AQ122 AQ119 AQ116 AQ113 AQ110 AQ107 AQ104 AQ101">
    <cfRule type="cellIs" dxfId="1713" priority="151" operator="greaterThan">
      <formula>20</formula>
    </cfRule>
  </conditionalFormatting>
  <conditionalFormatting sqref="AW134 AW131 AW128 AW125 AW122 AW119 AW116 AW113 AW110 AW107 AW104 AW101">
    <cfRule type="cellIs" dxfId="1712" priority="150" operator="greaterThan">
      <formula>20</formula>
    </cfRule>
  </conditionalFormatting>
  <conditionalFormatting sqref="BC134 BC131 BC128 BC125 BC122 BC119 BC116 BC113 BC110 BC107 BC104 BC101">
    <cfRule type="cellIs" dxfId="1711" priority="149" operator="greaterThan">
      <formula>20</formula>
    </cfRule>
  </conditionalFormatting>
  <conditionalFormatting sqref="AK141 AK138">
    <cfRule type="cellIs" dxfId="1710" priority="148" operator="greaterThan">
      <formula>20</formula>
    </cfRule>
  </conditionalFormatting>
  <conditionalFormatting sqref="AQ141 AQ138">
    <cfRule type="cellIs" dxfId="1709" priority="147" operator="greaterThan">
      <formula>20</formula>
    </cfRule>
  </conditionalFormatting>
  <conditionalFormatting sqref="AW141 AW138">
    <cfRule type="cellIs" dxfId="1708" priority="146" operator="greaterThan">
      <formula>20</formula>
    </cfRule>
  </conditionalFormatting>
  <conditionalFormatting sqref="BC141 BC138">
    <cfRule type="cellIs" dxfId="1707" priority="145" operator="greaterThan">
      <formula>20</formula>
    </cfRule>
  </conditionalFormatting>
  <conditionalFormatting sqref="AL134">
    <cfRule type="cellIs" dxfId="1706" priority="137" operator="lessThan">
      <formula>20</formula>
    </cfRule>
  </conditionalFormatting>
  <conditionalFormatting sqref="AM132:AN132">
    <cfRule type="cellIs" dxfId="1705" priority="144" operator="between">
      <formula>80</formula>
      <formula>120</formula>
    </cfRule>
  </conditionalFormatting>
  <conditionalFormatting sqref="AL131">
    <cfRule type="cellIs" dxfId="1704" priority="143" operator="greaterThan">
      <formula>20</formula>
    </cfRule>
  </conditionalFormatting>
  <conditionalFormatting sqref="AM131:AN131">
    <cfRule type="cellIs" dxfId="1703" priority="142" operator="between">
      <formula>80</formula>
      <formula>120</formula>
    </cfRule>
  </conditionalFormatting>
  <conditionalFormatting sqref="AM131:AN131">
    <cfRule type="cellIs" dxfId="1702" priority="141" operator="between">
      <formula>80</formula>
      <formula>120</formula>
    </cfRule>
  </conditionalFormatting>
  <conditionalFormatting sqref="AL134">
    <cfRule type="cellIs" dxfId="1701" priority="140" operator="greaterThan">
      <formula>20</formula>
    </cfRule>
  </conditionalFormatting>
  <conditionalFormatting sqref="AM133:AN134">
    <cfRule type="cellIs" dxfId="1700" priority="139" operator="between">
      <formula>80</formula>
      <formula>120</formula>
    </cfRule>
  </conditionalFormatting>
  <conditionalFormatting sqref="AL134">
    <cfRule type="cellIs" dxfId="1699" priority="138" operator="greaterThan">
      <formula>20</formula>
    </cfRule>
  </conditionalFormatting>
  <conditionalFormatting sqref="AS132:AT132">
    <cfRule type="cellIs" dxfId="1698" priority="136" operator="between">
      <formula>80</formula>
      <formula>120</formula>
    </cfRule>
  </conditionalFormatting>
  <conditionalFormatting sqref="AS132:AT132">
    <cfRule type="cellIs" dxfId="1697" priority="135" operator="between">
      <formula>80</formula>
      <formula>120</formula>
    </cfRule>
  </conditionalFormatting>
  <conditionalFormatting sqref="AR131">
    <cfRule type="cellIs" dxfId="1696" priority="134" operator="greaterThan">
      <formula>20</formula>
    </cfRule>
  </conditionalFormatting>
  <conditionalFormatting sqref="AS131:AT131">
    <cfRule type="cellIs" dxfId="1695" priority="133" operator="between">
      <formula>80</formula>
      <formula>120</formula>
    </cfRule>
  </conditionalFormatting>
  <conditionalFormatting sqref="AS131:AT131">
    <cfRule type="cellIs" dxfId="1694" priority="132" operator="between">
      <formula>80</formula>
      <formula>120</formula>
    </cfRule>
  </conditionalFormatting>
  <conditionalFormatting sqref="AS131:AT131">
    <cfRule type="cellIs" dxfId="1693" priority="131" operator="between">
      <formula>80</formula>
      <formula>120</formula>
    </cfRule>
  </conditionalFormatting>
  <conditionalFormatting sqref="AR134">
    <cfRule type="cellIs" dxfId="1692" priority="130" operator="greaterThan">
      <formula>20</formula>
    </cfRule>
  </conditionalFormatting>
  <conditionalFormatting sqref="AS133:AT134">
    <cfRule type="cellIs" dxfId="1691" priority="129" operator="between">
      <formula>80</formula>
      <formula>120</formula>
    </cfRule>
  </conditionalFormatting>
  <conditionalFormatting sqref="AS133:AT134">
    <cfRule type="cellIs" dxfId="1690" priority="128" operator="between">
      <formula>80</formula>
      <formula>120</formula>
    </cfRule>
  </conditionalFormatting>
  <conditionalFormatting sqref="AR134">
    <cfRule type="cellIs" dxfId="1689" priority="127" operator="greaterThan">
      <formula>20</formula>
    </cfRule>
  </conditionalFormatting>
  <conditionalFormatting sqref="AR134">
    <cfRule type="cellIs" dxfId="1688" priority="126" operator="lessThan">
      <formula>20</formula>
    </cfRule>
  </conditionalFormatting>
  <conditionalFormatting sqref="AY132:AZ132">
    <cfRule type="cellIs" dxfId="1687" priority="125" operator="between">
      <formula>80</formula>
      <formula>120</formula>
    </cfRule>
  </conditionalFormatting>
  <conditionalFormatting sqref="AX131">
    <cfRule type="cellIs" dxfId="1686" priority="124" operator="greaterThan">
      <formula>20</formula>
    </cfRule>
  </conditionalFormatting>
  <conditionalFormatting sqref="AY131:AZ131">
    <cfRule type="cellIs" dxfId="1685" priority="123" operator="between">
      <formula>80</formula>
      <formula>120</formula>
    </cfRule>
  </conditionalFormatting>
  <conditionalFormatting sqref="AY131:AZ131">
    <cfRule type="cellIs" dxfId="1684" priority="121" operator="between">
      <formula>80</formula>
      <formula>120</formula>
    </cfRule>
  </conditionalFormatting>
  <conditionalFormatting sqref="AY131:AZ131">
    <cfRule type="cellIs" dxfId="1683" priority="122" operator="between">
      <formula>80</formula>
      <formula>120</formula>
    </cfRule>
  </conditionalFormatting>
  <conditionalFormatting sqref="AX134">
    <cfRule type="cellIs" dxfId="1682" priority="120" operator="greaterThan">
      <formula>20</formula>
    </cfRule>
  </conditionalFormatting>
  <conditionalFormatting sqref="AY133:AZ134">
    <cfRule type="cellIs" dxfId="1681" priority="119" operator="between">
      <formula>80</formula>
      <formula>120</formula>
    </cfRule>
  </conditionalFormatting>
  <conditionalFormatting sqref="AX134">
    <cfRule type="cellIs" dxfId="1680" priority="118" operator="greaterThan">
      <formula>20</formula>
    </cfRule>
  </conditionalFormatting>
  <conditionalFormatting sqref="AX134">
    <cfRule type="cellIs" dxfId="1679" priority="117" operator="lessThan">
      <formula>20</formula>
    </cfRule>
  </conditionalFormatting>
  <conditionalFormatting sqref="BE132">
    <cfRule type="cellIs" dxfId="1678" priority="116" operator="between">
      <formula>80</formula>
      <formula>120</formula>
    </cfRule>
  </conditionalFormatting>
  <conditionalFormatting sqref="BD131">
    <cfRule type="cellIs" dxfId="1677" priority="115" operator="greaterThan">
      <formula>20</formula>
    </cfRule>
  </conditionalFormatting>
  <conditionalFormatting sqref="BE131">
    <cfRule type="cellIs" dxfId="1676" priority="114" operator="between">
      <formula>80</formula>
      <formula>120</formula>
    </cfRule>
  </conditionalFormatting>
  <conditionalFormatting sqref="BE131">
    <cfRule type="cellIs" dxfId="1675" priority="113" operator="between">
      <formula>80</formula>
      <formula>120</formula>
    </cfRule>
  </conditionalFormatting>
  <conditionalFormatting sqref="BE131">
    <cfRule type="cellIs" dxfId="1674" priority="111" operator="between">
      <formula>80</formula>
      <formula>120</formula>
    </cfRule>
  </conditionalFormatting>
  <conditionalFormatting sqref="BE131">
    <cfRule type="cellIs" dxfId="1673" priority="112" operator="between">
      <formula>80</formula>
      <formula>120</formula>
    </cfRule>
  </conditionalFormatting>
  <conditionalFormatting sqref="BD134">
    <cfRule type="cellIs" dxfId="1672" priority="110" operator="greaterThan">
      <formula>20</formula>
    </cfRule>
  </conditionalFormatting>
  <conditionalFormatting sqref="BE133:BE134">
    <cfRule type="cellIs" dxfId="1671" priority="109" operator="between">
      <formula>80</formula>
      <formula>120</formula>
    </cfRule>
  </conditionalFormatting>
  <conditionalFormatting sqref="BD134">
    <cfRule type="cellIs" dxfId="1670" priority="108" operator="greaterThan">
      <formula>20</formula>
    </cfRule>
  </conditionalFormatting>
  <conditionalFormatting sqref="BD134">
    <cfRule type="cellIs" dxfId="1669" priority="107" operator="lessThan">
      <formula>20</formula>
    </cfRule>
  </conditionalFormatting>
  <conditionalFormatting sqref="AK136">
    <cfRule type="cellIs" dxfId="1668" priority="106" operator="greaterThan">
      <formula>20</formula>
    </cfRule>
  </conditionalFormatting>
  <conditionalFormatting sqref="AQ136">
    <cfRule type="cellIs" dxfId="1667" priority="105" operator="greaterThan">
      <formula>20</formula>
    </cfRule>
  </conditionalFormatting>
  <conditionalFormatting sqref="AW136">
    <cfRule type="cellIs" dxfId="1666" priority="104" operator="greaterThan">
      <formula>20</formula>
    </cfRule>
  </conditionalFormatting>
  <conditionalFormatting sqref="BC136">
    <cfRule type="cellIs" dxfId="1665" priority="103" operator="greaterThan">
      <formula>20</formula>
    </cfRule>
  </conditionalFormatting>
  <conditionalFormatting sqref="AK139">
    <cfRule type="cellIs" dxfId="1664" priority="102" operator="greaterThan">
      <formula>20</formula>
    </cfRule>
  </conditionalFormatting>
  <conditionalFormatting sqref="AQ139">
    <cfRule type="cellIs" dxfId="1663" priority="101" operator="greaterThan">
      <formula>20</formula>
    </cfRule>
  </conditionalFormatting>
  <conditionalFormatting sqref="AW139">
    <cfRule type="cellIs" dxfId="1662" priority="100" operator="greaterThan">
      <formula>20</formula>
    </cfRule>
  </conditionalFormatting>
  <conditionalFormatting sqref="BC139">
    <cfRule type="cellIs" dxfId="1661" priority="99" operator="greaterThan">
      <formula>20</formula>
    </cfRule>
  </conditionalFormatting>
  <conditionalFormatting sqref="AK137">
    <cfRule type="cellIs" dxfId="1660" priority="98" operator="greaterThan">
      <formula>20</formula>
    </cfRule>
  </conditionalFormatting>
  <conditionalFormatting sqref="AQ137">
    <cfRule type="cellIs" dxfId="1659" priority="97" operator="greaterThan">
      <formula>20</formula>
    </cfRule>
  </conditionalFormatting>
  <conditionalFormatting sqref="AW137">
    <cfRule type="cellIs" dxfId="1658" priority="96" operator="greaterThan">
      <formula>20</formula>
    </cfRule>
  </conditionalFormatting>
  <conditionalFormatting sqref="BC137">
    <cfRule type="cellIs" dxfId="1657" priority="95" operator="greaterThan">
      <formula>20</formula>
    </cfRule>
  </conditionalFormatting>
  <conditionalFormatting sqref="AM91:AN91">
    <cfRule type="cellIs" dxfId="1656" priority="94" operator="between">
      <formula>80</formula>
      <formula>120</formula>
    </cfRule>
  </conditionalFormatting>
  <conditionalFormatting sqref="AL90">
    <cfRule type="cellIs" dxfId="1655" priority="93" operator="greaterThan">
      <formula>20</formula>
    </cfRule>
  </conditionalFormatting>
  <conditionalFormatting sqref="AM90:AN90">
    <cfRule type="cellIs" dxfId="1654" priority="92" operator="between">
      <formula>80</formula>
      <formula>120</formula>
    </cfRule>
  </conditionalFormatting>
  <conditionalFormatting sqref="AM90:AN90">
    <cfRule type="cellIs" dxfId="1653" priority="91" operator="between">
      <formula>80</formula>
      <formula>120</formula>
    </cfRule>
  </conditionalFormatting>
  <conditionalFormatting sqref="AL91">
    <cfRule type="cellIs" dxfId="1652" priority="84" operator="lessThan">
      <formula>20</formula>
    </cfRule>
  </conditionalFormatting>
  <conditionalFormatting sqref="AM89:AN89">
    <cfRule type="cellIs" dxfId="1651" priority="90" operator="between">
      <formula>80</formula>
      <formula>120</formula>
    </cfRule>
  </conditionalFormatting>
  <conditionalFormatting sqref="AM88:AN88">
    <cfRule type="cellIs" dxfId="1650" priority="89" operator="between">
      <formula>80</formula>
      <formula>120</formula>
    </cfRule>
  </conditionalFormatting>
  <conditionalFormatting sqref="AM88:AN88">
    <cfRule type="cellIs" dxfId="1649" priority="88" operator="between">
      <formula>80</formula>
      <formula>120</formula>
    </cfRule>
  </conditionalFormatting>
  <conditionalFormatting sqref="AL91">
    <cfRule type="cellIs" dxfId="1648" priority="87" operator="greaterThan">
      <formula>20</formula>
    </cfRule>
  </conditionalFormatting>
  <conditionalFormatting sqref="AM90:AN91">
    <cfRule type="cellIs" dxfId="1647" priority="86" operator="between">
      <formula>80</formula>
      <formula>120</formula>
    </cfRule>
  </conditionalFormatting>
  <conditionalFormatting sqref="AL91">
    <cfRule type="cellIs" dxfId="1646" priority="85" operator="greaterThan">
      <formula>20</formula>
    </cfRule>
  </conditionalFormatting>
  <conditionalFormatting sqref="AS91:AT91">
    <cfRule type="cellIs" dxfId="1645" priority="83" operator="between">
      <formula>80</formula>
      <formula>120</formula>
    </cfRule>
  </conditionalFormatting>
  <conditionalFormatting sqref="AS91:AT91">
    <cfRule type="cellIs" dxfId="1644" priority="82" operator="between">
      <formula>80</formula>
      <formula>120</formula>
    </cfRule>
  </conditionalFormatting>
  <conditionalFormatting sqref="AR90">
    <cfRule type="cellIs" dxfId="1643" priority="81" operator="greaterThan">
      <formula>20</formula>
    </cfRule>
  </conditionalFormatting>
  <conditionalFormatting sqref="AS90:AT90">
    <cfRule type="cellIs" dxfId="1642" priority="80" operator="between">
      <formula>80</formula>
      <formula>120</formula>
    </cfRule>
  </conditionalFormatting>
  <conditionalFormatting sqref="AS90:AT90">
    <cfRule type="cellIs" dxfId="1641" priority="79" operator="between">
      <formula>80</formula>
      <formula>120</formula>
    </cfRule>
  </conditionalFormatting>
  <conditionalFormatting sqref="AS90:AT90">
    <cfRule type="cellIs" dxfId="1640" priority="78" operator="between">
      <formula>80</formula>
      <formula>120</formula>
    </cfRule>
  </conditionalFormatting>
  <conditionalFormatting sqref="AS89:AT89">
    <cfRule type="cellIs" dxfId="1639" priority="77" operator="between">
      <formula>80</formula>
      <formula>120</formula>
    </cfRule>
  </conditionalFormatting>
  <conditionalFormatting sqref="AS89:AT89">
    <cfRule type="cellIs" dxfId="1638" priority="76" operator="between">
      <formula>80</formula>
      <formula>120</formula>
    </cfRule>
  </conditionalFormatting>
  <conditionalFormatting sqref="AS88:AT88">
    <cfRule type="cellIs" dxfId="1637" priority="75" operator="between">
      <formula>80</formula>
      <formula>120</formula>
    </cfRule>
  </conditionalFormatting>
  <conditionalFormatting sqref="AS88:AT88">
    <cfRule type="cellIs" dxfId="1636" priority="74" operator="between">
      <formula>80</formula>
      <formula>120</formula>
    </cfRule>
  </conditionalFormatting>
  <conditionalFormatting sqref="AS88:AT88">
    <cfRule type="cellIs" dxfId="1635" priority="73" operator="between">
      <formula>80</formula>
      <formula>120</formula>
    </cfRule>
  </conditionalFormatting>
  <conditionalFormatting sqref="AR91">
    <cfRule type="cellIs" dxfId="1634" priority="72" operator="greaterThan">
      <formula>20</formula>
    </cfRule>
  </conditionalFormatting>
  <conditionalFormatting sqref="AS90:AT91">
    <cfRule type="cellIs" dxfId="1633" priority="71" operator="between">
      <formula>80</formula>
      <formula>120</formula>
    </cfRule>
  </conditionalFormatting>
  <conditionalFormatting sqref="AS90:AT91">
    <cfRule type="cellIs" dxfId="1632" priority="70" operator="between">
      <formula>80</formula>
      <formula>120</formula>
    </cfRule>
  </conditionalFormatting>
  <conditionalFormatting sqref="AR91">
    <cfRule type="cellIs" dxfId="1631" priority="69" operator="greaterThan">
      <formula>20</formula>
    </cfRule>
  </conditionalFormatting>
  <conditionalFormatting sqref="AR91">
    <cfRule type="cellIs" dxfId="1630" priority="68" operator="lessThan">
      <formula>20</formula>
    </cfRule>
  </conditionalFormatting>
  <conditionalFormatting sqref="AY91:AZ91">
    <cfRule type="cellIs" dxfId="1629" priority="67" operator="between">
      <formula>80</formula>
      <formula>120</formula>
    </cfRule>
  </conditionalFormatting>
  <conditionalFormatting sqref="AX90">
    <cfRule type="cellIs" dxfId="1628" priority="66" operator="greaterThan">
      <formula>20</formula>
    </cfRule>
  </conditionalFormatting>
  <conditionalFormatting sqref="AY90:AZ90">
    <cfRule type="cellIs" dxfId="1627" priority="65" operator="between">
      <formula>80</formula>
      <formula>120</formula>
    </cfRule>
  </conditionalFormatting>
  <conditionalFormatting sqref="AY90:AZ90">
    <cfRule type="cellIs" dxfId="1626" priority="63" operator="between">
      <formula>80</formula>
      <formula>120</formula>
    </cfRule>
  </conditionalFormatting>
  <conditionalFormatting sqref="AY90:AZ90">
    <cfRule type="cellIs" dxfId="1625" priority="64" operator="between">
      <formula>80</formula>
      <formula>120</formula>
    </cfRule>
  </conditionalFormatting>
  <conditionalFormatting sqref="AY89:AZ89">
    <cfRule type="cellIs" dxfId="1624" priority="62" operator="between">
      <formula>80</formula>
      <formula>120</formula>
    </cfRule>
  </conditionalFormatting>
  <conditionalFormatting sqref="AY88:AZ88">
    <cfRule type="cellIs" dxfId="1623" priority="61" operator="between">
      <formula>80</formula>
      <formula>120</formula>
    </cfRule>
  </conditionalFormatting>
  <conditionalFormatting sqref="AY88:AZ88">
    <cfRule type="cellIs" dxfId="1622" priority="59" operator="between">
      <formula>80</formula>
      <formula>120</formula>
    </cfRule>
  </conditionalFormatting>
  <conditionalFormatting sqref="AY88:AZ88">
    <cfRule type="cellIs" dxfId="1621" priority="60" operator="between">
      <formula>80</formula>
      <formula>120</formula>
    </cfRule>
  </conditionalFormatting>
  <conditionalFormatting sqref="AX91">
    <cfRule type="cellIs" dxfId="1620" priority="58" operator="greaterThan">
      <formula>20</formula>
    </cfRule>
  </conditionalFormatting>
  <conditionalFormatting sqref="AY90:AZ91">
    <cfRule type="cellIs" dxfId="1619" priority="57" operator="between">
      <formula>80</formula>
      <formula>120</formula>
    </cfRule>
  </conditionalFormatting>
  <conditionalFormatting sqref="AX91">
    <cfRule type="cellIs" dxfId="1618" priority="56" operator="greaterThan">
      <formula>20</formula>
    </cfRule>
  </conditionalFormatting>
  <conditionalFormatting sqref="AX91">
    <cfRule type="cellIs" dxfId="1617" priority="55" operator="lessThan">
      <formula>20</formula>
    </cfRule>
  </conditionalFormatting>
  <conditionalFormatting sqref="BE88">
    <cfRule type="cellIs" dxfId="1616" priority="46" operator="between">
      <formula>80</formula>
      <formula>120</formula>
    </cfRule>
  </conditionalFormatting>
  <conditionalFormatting sqref="BE91">
    <cfRule type="cellIs" dxfId="1615" priority="54" operator="between">
      <formula>80</formula>
      <formula>120</formula>
    </cfRule>
  </conditionalFormatting>
  <conditionalFormatting sqref="BD90">
    <cfRule type="cellIs" dxfId="1614" priority="53" operator="greaterThan">
      <formula>20</formula>
    </cfRule>
  </conditionalFormatting>
  <conditionalFormatting sqref="BE90">
    <cfRule type="cellIs" dxfId="1613" priority="52" operator="between">
      <formula>80</formula>
      <formula>120</formula>
    </cfRule>
  </conditionalFormatting>
  <conditionalFormatting sqref="BE90">
    <cfRule type="cellIs" dxfId="1612" priority="51" operator="between">
      <formula>80</formula>
      <formula>120</formula>
    </cfRule>
  </conditionalFormatting>
  <conditionalFormatting sqref="BE90">
    <cfRule type="cellIs" dxfId="1611" priority="49" operator="between">
      <formula>80</formula>
      <formula>120</formula>
    </cfRule>
  </conditionalFormatting>
  <conditionalFormatting sqref="BE90">
    <cfRule type="cellIs" dxfId="1610" priority="50" operator="between">
      <formula>80</formula>
      <formula>120</formula>
    </cfRule>
  </conditionalFormatting>
  <conditionalFormatting sqref="BE89">
    <cfRule type="cellIs" dxfId="1609" priority="48" operator="between">
      <formula>80</formula>
      <formula>120</formula>
    </cfRule>
  </conditionalFormatting>
  <conditionalFormatting sqref="BE88">
    <cfRule type="cellIs" dxfId="1608" priority="47" operator="between">
      <formula>80</formula>
      <formula>120</formula>
    </cfRule>
  </conditionalFormatting>
  <conditionalFormatting sqref="BE88">
    <cfRule type="cellIs" dxfId="1607" priority="44" operator="between">
      <formula>80</formula>
      <formula>120</formula>
    </cfRule>
  </conditionalFormatting>
  <conditionalFormatting sqref="BE88">
    <cfRule type="cellIs" dxfId="1606" priority="45" operator="between">
      <formula>80</formula>
      <formula>120</formula>
    </cfRule>
  </conditionalFormatting>
  <conditionalFormatting sqref="BD91">
    <cfRule type="cellIs" dxfId="1605" priority="43" operator="greaterThan">
      <formula>20</formula>
    </cfRule>
  </conditionalFormatting>
  <conditionalFormatting sqref="BE90:BE91">
    <cfRule type="cellIs" dxfId="1604" priority="42" operator="between">
      <formula>80</formula>
      <formula>120</formula>
    </cfRule>
  </conditionalFormatting>
  <conditionalFormatting sqref="BD91">
    <cfRule type="cellIs" dxfId="1603" priority="41" operator="greaterThan">
      <formula>20</formula>
    </cfRule>
  </conditionalFormatting>
  <conditionalFormatting sqref="BD91">
    <cfRule type="cellIs" dxfId="1602" priority="40" operator="lessThan">
      <formula>20</formula>
    </cfRule>
  </conditionalFormatting>
  <conditionalFormatting sqref="AK26 AK33 AK36 AK39 AK42 AK45 AK48">
    <cfRule type="cellIs" dxfId="1601" priority="39" operator="greaterThan">
      <formula>20</formula>
    </cfRule>
  </conditionalFormatting>
  <conditionalFormatting sqref="AQ26 AQ33 AQ36 AQ39 AQ42 AQ45 AQ48">
    <cfRule type="cellIs" dxfId="1600" priority="38" operator="greaterThan">
      <formula>20</formula>
    </cfRule>
  </conditionalFormatting>
  <conditionalFormatting sqref="AW26 AW33 AW36 AW39 AW42 AW45 AW48">
    <cfRule type="cellIs" dxfId="1599" priority="37" operator="greaterThan">
      <formula>20</formula>
    </cfRule>
  </conditionalFormatting>
  <conditionalFormatting sqref="BC26 BC33 BC36 BC39 BC42 BC45 BC48">
    <cfRule type="cellIs" dxfId="1598" priority="36" operator="greaterThan">
      <formula>20</formula>
    </cfRule>
  </conditionalFormatting>
  <conditionalFormatting sqref="AJ36 AJ39 AJ42 AJ45 AJ48">
    <cfRule type="cellIs" dxfId="1597" priority="35" operator="lessThan">
      <formula>20.1</formula>
    </cfRule>
  </conditionalFormatting>
  <conditionalFormatting sqref="AP36 AP39 AP42 AP45 AP48">
    <cfRule type="cellIs" dxfId="1596" priority="34" operator="lessThan">
      <formula>20.1</formula>
    </cfRule>
  </conditionalFormatting>
  <conditionalFormatting sqref="AV36 AV39 AV42 AV45 AV48">
    <cfRule type="cellIs" dxfId="1595" priority="33" operator="lessThan">
      <formula>20.1</formula>
    </cfRule>
  </conditionalFormatting>
  <conditionalFormatting sqref="BB36 BB39 BB42 BB45 BB48">
    <cfRule type="cellIs" dxfId="1594" priority="32" operator="lessThan">
      <formula>20.1</formula>
    </cfRule>
  </conditionalFormatting>
  <conditionalFormatting sqref="AI26">
    <cfRule type="cellIs" dxfId="1593" priority="31" operator="between">
      <formula>80</formula>
      <formula>120</formula>
    </cfRule>
  </conditionalFormatting>
  <conditionalFormatting sqref="AO26">
    <cfRule type="cellIs" dxfId="1592" priority="30" operator="between">
      <formula>80</formula>
      <formula>120</formula>
    </cfRule>
  </conditionalFormatting>
  <conditionalFormatting sqref="AU26">
    <cfRule type="cellIs" dxfId="1591" priority="29" operator="between">
      <formula>80</formula>
      <formula>120</formula>
    </cfRule>
  </conditionalFormatting>
  <conditionalFormatting sqref="BA26">
    <cfRule type="cellIs" dxfId="1590" priority="28" operator="between">
      <formula>80</formula>
      <formula>120</formula>
    </cfRule>
  </conditionalFormatting>
  <conditionalFormatting sqref="BC140">
    <cfRule type="cellIs" dxfId="1589" priority="27" operator="greaterThan">
      <formula>20</formula>
    </cfRule>
  </conditionalFormatting>
  <conditionalFormatting sqref="BA97">
    <cfRule type="cellIs" dxfId="1588" priority="17" operator="between">
      <formula>80</formula>
      <formula>120</formula>
    </cfRule>
  </conditionalFormatting>
  <conditionalFormatting sqref="AK97">
    <cfRule type="cellIs" dxfId="1587" priority="22" operator="greaterThan">
      <formula>20</formula>
    </cfRule>
  </conditionalFormatting>
  <conditionalFormatting sqref="AQ97">
    <cfRule type="cellIs" dxfId="1586" priority="21" operator="greaterThan">
      <formula>20</formula>
    </cfRule>
  </conditionalFormatting>
  <conditionalFormatting sqref="AO97">
    <cfRule type="cellIs" dxfId="1585" priority="19" operator="between">
      <formula>80</formula>
      <formula>120</formula>
    </cfRule>
  </conditionalFormatting>
  <conditionalFormatting sqref="AU97">
    <cfRule type="cellIs" dxfId="1584" priority="18" operator="between">
      <formula>80</formula>
      <formula>120</formula>
    </cfRule>
  </conditionalFormatting>
  <conditionalFormatting sqref="AO140">
    <cfRule type="cellIs" dxfId="1583" priority="12" operator="between">
      <formula>80</formula>
      <formula>120</formula>
    </cfRule>
  </conditionalFormatting>
  <conditionalFormatting sqref="AO51">
    <cfRule type="cellIs" dxfId="1582" priority="26" operator="between">
      <formula>80</formula>
      <formula>120</formula>
    </cfRule>
  </conditionalFormatting>
  <conditionalFormatting sqref="AU51">
    <cfRule type="cellIs" dxfId="1581" priority="25" operator="between">
      <formula>80</formula>
      <formula>120</formula>
    </cfRule>
  </conditionalFormatting>
  <conditionalFormatting sqref="AI140">
    <cfRule type="cellIs" dxfId="1580" priority="9" operator="between">
      <formula>80</formula>
      <formula>120</formula>
    </cfRule>
  </conditionalFormatting>
  <conditionalFormatting sqref="BA51">
    <cfRule type="cellIs" dxfId="1579" priority="24" operator="between">
      <formula>80</formula>
      <formula>120</formula>
    </cfRule>
  </conditionalFormatting>
  <conditionalFormatting sqref="AI51">
    <cfRule type="cellIs" dxfId="1578" priority="23" operator="between">
      <formula>80</formula>
      <formula>120</formula>
    </cfRule>
  </conditionalFormatting>
  <conditionalFormatting sqref="AU140">
    <cfRule type="cellIs" dxfId="1577" priority="11" operator="between">
      <formula>80</formula>
      <formula>120</formula>
    </cfRule>
  </conditionalFormatting>
  <conditionalFormatting sqref="BA140">
    <cfRule type="cellIs" dxfId="1576" priority="10" operator="between">
      <formula>80</formula>
      <formula>120</formula>
    </cfRule>
  </conditionalFormatting>
  <conditionalFormatting sqref="AW97">
    <cfRule type="cellIs" dxfId="1575" priority="20" operator="greaterThan">
      <formula>20</formula>
    </cfRule>
  </conditionalFormatting>
  <conditionalFormatting sqref="AI97">
    <cfRule type="cellIs" dxfId="1574" priority="16" operator="between">
      <formula>80</formula>
      <formula>120</formula>
    </cfRule>
  </conditionalFormatting>
  <conditionalFormatting sqref="AK140">
    <cfRule type="cellIs" dxfId="1573" priority="15" operator="greaterThan">
      <formula>20</formula>
    </cfRule>
  </conditionalFormatting>
  <conditionalFormatting sqref="AQ140">
    <cfRule type="cellIs" dxfId="1572" priority="14" operator="greaterThan">
      <formula>20</formula>
    </cfRule>
  </conditionalFormatting>
  <conditionalFormatting sqref="AW140">
    <cfRule type="cellIs" dxfId="1571" priority="13" operator="greaterThan">
      <formula>20</formula>
    </cfRule>
  </conditionalFormatting>
  <conditionalFormatting sqref="AK29">
    <cfRule type="cellIs" dxfId="1570" priority="8" operator="greaterThan">
      <formula>20</formula>
    </cfRule>
  </conditionalFormatting>
  <conditionalFormatting sqref="AQ29">
    <cfRule type="cellIs" dxfId="1569" priority="7" operator="greaterThan">
      <formula>20</formula>
    </cfRule>
  </conditionalFormatting>
  <conditionalFormatting sqref="AW29">
    <cfRule type="cellIs" dxfId="1568" priority="6" operator="greaterThan">
      <formula>20</formula>
    </cfRule>
  </conditionalFormatting>
  <conditionalFormatting sqref="BC29">
    <cfRule type="cellIs" dxfId="1567" priority="5" operator="greaterThan">
      <formula>20</formula>
    </cfRule>
  </conditionalFormatting>
  <conditionalFormatting sqref="AI29">
    <cfRule type="cellIs" dxfId="1566" priority="4" operator="between">
      <formula>80</formula>
      <formula>120</formula>
    </cfRule>
  </conditionalFormatting>
  <conditionalFormatting sqref="AO29">
    <cfRule type="cellIs" dxfId="1565" priority="3" operator="between">
      <formula>80</formula>
      <formula>120</formula>
    </cfRule>
  </conditionalFormatting>
  <conditionalFormatting sqref="AU29">
    <cfRule type="cellIs" dxfId="1564" priority="2" operator="between">
      <formula>80</formula>
      <formula>120</formula>
    </cfRule>
  </conditionalFormatting>
  <conditionalFormatting sqref="BA29">
    <cfRule type="cellIs" dxfId="1563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65E1-091A-4711-9BAF-00D743A853A3}">
  <dimension ref="A1:BJ143"/>
  <sheetViews>
    <sheetView zoomScale="74" zoomScaleNormal="74" workbookViewId="0">
      <selection activeCell="A25" sqref="A25:BL493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0.13674814979226357</v>
      </c>
      <c r="N14" s="3">
        <f>((H14*$H$21)+$H$22)*1000/L14</f>
        <v>0.10388552765035891</v>
      </c>
      <c r="O14" s="3">
        <f>N14-M14</f>
        <v>-3.2862622141904663E-2</v>
      </c>
      <c r="P14" s="3">
        <f>((J14*$J$21)+$J$22)*1000/L14</f>
        <v>1.0522312559068476E-2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1019.8</v>
      </c>
      <c r="G15">
        <f>6*H36/1000</f>
        <v>1.2000000000000001E-3</v>
      </c>
      <c r="H15" s="2">
        <f>AVERAGE(J36:J37) - (B16*H36/0.5)</f>
        <v>2175.1</v>
      </c>
      <c r="I15">
        <f>0.3*H36/1000</f>
        <v>5.9999999999999995E-5</v>
      </c>
      <c r="J15" s="2">
        <f>AVERAGE(L36:L37) - (C16*H36/0.5)</f>
        <v>1058</v>
      </c>
      <c r="L15">
        <v>0.2</v>
      </c>
      <c r="M15" s="3">
        <f t="shared" ref="M15:M19" si="0">((F15*$F$21)+$F$22)*1000/L15</f>
        <v>2.8754558483669284</v>
      </c>
      <c r="N15" s="3">
        <f t="shared" ref="N15:N19" si="1">((H15*$H$21)+$H$22)*1000/L15</f>
        <v>5.6190804536258909</v>
      </c>
      <c r="O15" s="3">
        <f t="shared" ref="O15:O19" si="2">N15-M15</f>
        <v>2.7436246052589626</v>
      </c>
      <c r="P15" s="3">
        <f t="shared" ref="P15:P19" si="3">((J15*$J$21)+$J$22)*1000/L15</f>
        <v>0.29927284202542503</v>
      </c>
    </row>
    <row r="16" spans="1:16" x14ac:dyDescent="0.35">
      <c r="A16">
        <f>AVERAGE(I33:I34)</f>
        <v>83</v>
      </c>
      <c r="B16">
        <f>AVERAGE(J33:J34)</f>
        <v>203.5</v>
      </c>
      <c r="C16">
        <f>AVERAGE(L33:L34)</f>
        <v>132.5</v>
      </c>
      <c r="E16">
        <f>3*G39/1000</f>
        <v>1.7999999999999997E-3</v>
      </c>
      <c r="F16" s="2">
        <f>AVERAGE(I39:I40) - (A16*G39/0.5)</f>
        <v>3628.4</v>
      </c>
      <c r="G16">
        <f>6*H39/1000</f>
        <v>3.5999999999999995E-3</v>
      </c>
      <c r="H16" s="2">
        <f>AVERAGE(J39:J40) - (B16*H39/0.5)</f>
        <v>7626.3</v>
      </c>
      <c r="I16">
        <f>0.3*H39/1000</f>
        <v>1.7999999999999998E-4</v>
      </c>
      <c r="J16" s="2">
        <f>AVERAGE(L39:L40) - (C16*H39/0.5)</f>
        <v>3565.5</v>
      </c>
      <c r="L16">
        <v>0.6</v>
      </c>
      <c r="M16" s="3">
        <f t="shared" si="0"/>
        <v>3.1187490819586579</v>
      </c>
      <c r="N16" s="3">
        <f t="shared" si="1"/>
        <v>6.3502124488786791</v>
      </c>
      <c r="O16" s="3">
        <f t="shared" si="2"/>
        <v>3.2314633669200212</v>
      </c>
      <c r="P16" s="3">
        <f t="shared" si="3"/>
        <v>0.31540503194297181</v>
      </c>
    </row>
    <row r="17" spans="1:62" x14ac:dyDescent="0.35">
      <c r="E17">
        <f>9*G42/1000</f>
        <v>2.9970000000000005E-3</v>
      </c>
      <c r="F17" s="2">
        <f>AVERAGE(I42:I43) - (A16*G42/0.5)</f>
        <v>5476.7219999999998</v>
      </c>
      <c r="G17">
        <f>18*H42/1000</f>
        <v>5.9940000000000011E-3</v>
      </c>
      <c r="H17" s="2">
        <f>AVERAGE(J42:J43) - (B16*H42/0.5)</f>
        <v>11539.968999999999</v>
      </c>
      <c r="I17">
        <f>0.9*H42/1000</f>
        <v>2.9970000000000002E-4</v>
      </c>
      <c r="J17" s="2">
        <f>AVERAGE(L42:L43) - (C16*H42/0.5)</f>
        <v>5419.2550000000001</v>
      </c>
      <c r="L17">
        <v>0.33300000000000002</v>
      </c>
      <c r="M17" s="3">
        <f t="shared" si="0"/>
        <v>8.377302215890376</v>
      </c>
      <c r="N17" s="3">
        <f t="shared" si="1"/>
        <v>17.233498042130677</v>
      </c>
      <c r="O17" s="3">
        <f t="shared" si="2"/>
        <v>8.8561958262403007</v>
      </c>
      <c r="P17" s="3">
        <f t="shared" si="3"/>
        <v>0.85554909816867586</v>
      </c>
    </row>
    <row r="18" spans="1:62" x14ac:dyDescent="0.35">
      <c r="E18">
        <f>9*G45/1000</f>
        <v>4.2030000000000001E-3</v>
      </c>
      <c r="F18" s="2">
        <f>AVERAGE(I45:I46) - (A16*G45/0.5)</f>
        <v>8404.9779999999992</v>
      </c>
      <c r="G18">
        <f>18*H45/1000</f>
        <v>8.4060000000000003E-3</v>
      </c>
      <c r="H18" s="2">
        <f>AVERAGE(J45:J46) - (B16*H45/0.5)</f>
        <v>16957.931</v>
      </c>
      <c r="I18">
        <f>0.9*H45/1000</f>
        <v>4.2030000000000002E-4</v>
      </c>
      <c r="J18" s="2">
        <f>AVERAGE(L45:L46) - (B16*H45/0.5)</f>
        <v>7757.9309999999996</v>
      </c>
      <c r="L18">
        <v>0.46700000000000003</v>
      </c>
      <c r="M18" s="3">
        <f t="shared" si="0"/>
        <v>9.0891439758432071</v>
      </c>
      <c r="N18" s="3">
        <f t="shared" si="1"/>
        <v>18.005753284824504</v>
      </c>
      <c r="O18" s="3">
        <f t="shared" si="2"/>
        <v>8.9166093089812968</v>
      </c>
      <c r="P18" s="3">
        <f t="shared" si="3"/>
        <v>0.86846870315761504</v>
      </c>
    </row>
    <row r="19" spans="1:62" x14ac:dyDescent="0.35">
      <c r="E19">
        <f>9*G48/1000</f>
        <v>5.3999999999999994E-3</v>
      </c>
      <c r="F19" s="2">
        <f>AVERAGE(I48:I49) - (A16*G48/0.5)</f>
        <v>10832.9</v>
      </c>
      <c r="G19">
        <f>18*H48/1000</f>
        <v>1.0799999999999999E-2</v>
      </c>
      <c r="H19" s="2">
        <f>AVERAGE(J48:J49) - (B16*H48/0.5)</f>
        <v>21945.8</v>
      </c>
      <c r="I19">
        <f>0.9*H48/1000</f>
        <v>5.4000000000000001E-4</v>
      </c>
      <c r="J19" s="2">
        <f>AVERAGE(L48:L49) - (C16*H48/0.5)</f>
        <v>10657</v>
      </c>
      <c r="L19">
        <v>0.6</v>
      </c>
      <c r="M19" s="3">
        <f t="shared" si="0"/>
        <v>9.0850223860750301</v>
      </c>
      <c r="N19" s="3">
        <f t="shared" si="1"/>
        <v>18.111120073466463</v>
      </c>
      <c r="O19" s="3">
        <f t="shared" si="2"/>
        <v>9.0260976873914327</v>
      </c>
      <c r="P19" s="3">
        <f t="shared" si="3"/>
        <v>0.92528087014137028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4.9687889270175911E-7</v>
      </c>
      <c r="G21" s="5"/>
      <c r="H21" s="5">
        <f>SLOPE(G13:G19,H13:H19)</f>
        <v>4.9279266557859353E-7</v>
      </c>
      <c r="I21" s="5"/>
      <c r="J21" s="5">
        <f>SLOPE(I13:I19,J13:J19)</f>
        <v>5.1600578568573511E-8</v>
      </c>
    </row>
    <row r="22" spans="1:62" x14ac:dyDescent="0.35">
      <c r="D22" t="s">
        <v>34</v>
      </c>
      <c r="F22" s="5">
        <f>INTERCEPT(E13:E19,F13:F19)</f>
        <v>6.8374074896131783E-5</v>
      </c>
      <c r="G22" s="5"/>
      <c r="H22" s="5">
        <f>INTERCEPT(G13:G19,H13:H19)</f>
        <v>5.1942763825179455E-5</v>
      </c>
      <c r="I22" s="5"/>
      <c r="J22" s="5">
        <f>INTERCEPT(I13:I19,J13:J19)</f>
        <v>5.2611562795342381E-6</v>
      </c>
    </row>
    <row r="23" spans="1:62" x14ac:dyDescent="0.35">
      <c r="D23" t="s">
        <v>35</v>
      </c>
      <c r="F23" s="4">
        <f>RSQ(E13:E19,F13:F19)</f>
        <v>0.99736594189605987</v>
      </c>
      <c r="G23" s="4"/>
      <c r="H23" s="4">
        <f>RSQ(G13:G19,H13:H19)</f>
        <v>0.9986048198818922</v>
      </c>
      <c r="I23" s="4"/>
      <c r="J23" s="4">
        <f>RSQ(I13:I19,J13:J19)</f>
        <v>0.99644340479352833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7822</v>
      </c>
      <c r="J25">
        <v>8587</v>
      </c>
      <c r="L25">
        <v>3378</v>
      </c>
      <c r="M25">
        <v>10.693</v>
      </c>
      <c r="N25">
        <v>12.589</v>
      </c>
      <c r="O25">
        <v>1.8959999999999999</v>
      </c>
      <c r="Q25">
        <v>0.39600000000000002</v>
      </c>
      <c r="R25">
        <v>1</v>
      </c>
      <c r="S25">
        <v>0</v>
      </c>
      <c r="T25">
        <v>0</v>
      </c>
      <c r="V25">
        <v>0</v>
      </c>
      <c r="Y25" s="1">
        <v>44879</v>
      </c>
      <c r="Z25" s="6">
        <v>0.3845601851851852</v>
      </c>
      <c r="AB25">
        <v>1</v>
      </c>
      <c r="AD25" s="3">
        <f t="shared" ref="AD25:AD88" si="4">((I25*$F$21)+$F$22)*1000/G25</f>
        <v>13.183202578697639</v>
      </c>
      <c r="AE25" s="3">
        <f t="shared" ref="AE25:AE88" si="5">((J25*$H$21)+$H$22)*1000/H25</f>
        <v>14.278511277161874</v>
      </c>
      <c r="AF25" s="3">
        <f t="shared" ref="AF25:AF88" si="6">AE25-AD25</f>
        <v>1.0953086984642351</v>
      </c>
      <c r="AG25" s="3">
        <f t="shared" ref="AG25:AG88" si="7">((L25*$J$21)+$J$22)*1000/H25</f>
        <v>0.59855970228058519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8452</v>
      </c>
      <c r="J26">
        <v>8808</v>
      </c>
      <c r="L26">
        <v>3389</v>
      </c>
      <c r="M26">
        <v>11.497999999999999</v>
      </c>
      <c r="N26">
        <v>12.9</v>
      </c>
      <c r="O26">
        <v>1.4019999999999999</v>
      </c>
      <c r="Q26">
        <v>0.39700000000000002</v>
      </c>
      <c r="R26">
        <v>1</v>
      </c>
      <c r="S26">
        <v>0</v>
      </c>
      <c r="T26">
        <v>0</v>
      </c>
      <c r="V26">
        <v>0</v>
      </c>
      <c r="Y26" s="1">
        <v>44879</v>
      </c>
      <c r="Z26" s="6">
        <v>0.39120370370370372</v>
      </c>
      <c r="AB26">
        <v>1</v>
      </c>
      <c r="AD26" s="3">
        <f t="shared" si="4"/>
        <v>14.22664825337133</v>
      </c>
      <c r="AE26" s="3">
        <f t="shared" si="5"/>
        <v>14.641535207471437</v>
      </c>
      <c r="AF26" s="3">
        <f t="shared" si="6"/>
        <v>0.41488695410010656</v>
      </c>
      <c r="AG26" s="3">
        <f t="shared" si="7"/>
        <v>0.60045172349476628</v>
      </c>
      <c r="AH26" s="3"/>
      <c r="AK26">
        <f>ABS(100*(AD26-AD27)/(AVERAGE(AD26:AD27)))</f>
        <v>5.4472725336253847</v>
      </c>
      <c r="AQ26">
        <f>ABS(100*(AE26-AE27)/(AVERAGE(AE26:AE27)))</f>
        <v>1.7790814680318585</v>
      </c>
      <c r="AW26">
        <f>ABS(100*(AF26-AF27)/(AVERAGE(AF26:AF27)))</f>
        <v>360.78275985320658</v>
      </c>
      <c r="BC26">
        <f>ABS(100*(AG26-AG27)/(AVERAGE(AG26:AG27)))</f>
        <v>0.11464736941944845</v>
      </c>
      <c r="BG26" s="3">
        <f>AVERAGE(AD26:AD27)</f>
        <v>14.624979499020576</v>
      </c>
      <c r="BH26" s="3">
        <f>AVERAGE(AE26:AE27)</f>
        <v>14.772946584959062</v>
      </c>
      <c r="BI26" s="3">
        <f>AVERAGE(AF26:AF27)</f>
        <v>0.14796708593848695</v>
      </c>
      <c r="BJ26" s="3">
        <f>AVERAGE(AG26:AG27)</f>
        <v>0.60010771963764253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8933</v>
      </c>
      <c r="J27">
        <v>8968</v>
      </c>
      <c r="L27">
        <v>3385</v>
      </c>
      <c r="M27">
        <v>12.114000000000001</v>
      </c>
      <c r="N27">
        <v>13.125999999999999</v>
      </c>
      <c r="O27">
        <v>1.0129999999999999</v>
      </c>
      <c r="Q27">
        <v>0.39700000000000002</v>
      </c>
      <c r="R27">
        <v>1</v>
      </c>
      <c r="S27">
        <v>0</v>
      </c>
      <c r="T27">
        <v>0</v>
      </c>
      <c r="V27">
        <v>0</v>
      </c>
      <c r="Y27" s="1">
        <v>44879</v>
      </c>
      <c r="Z27" s="6">
        <v>0.39921296296296299</v>
      </c>
      <c r="AB27">
        <v>1</v>
      </c>
      <c r="AD27" s="3">
        <f t="shared" si="4"/>
        <v>15.023310744669821</v>
      </c>
      <c r="AE27" s="3">
        <f t="shared" si="5"/>
        <v>14.904357962446689</v>
      </c>
      <c r="AF27" s="3">
        <f t="shared" si="6"/>
        <v>-0.11895278222313266</v>
      </c>
      <c r="AG27" s="3">
        <f t="shared" si="7"/>
        <v>0.59976371578051868</v>
      </c>
      <c r="AH27" s="3"/>
    </row>
    <row r="28" spans="1:62" x14ac:dyDescent="0.35">
      <c r="Y28" s="1"/>
      <c r="Z28" s="6"/>
      <c r="AD28" s="3"/>
      <c r="AE28" s="3"/>
      <c r="AF28" s="3"/>
      <c r="AG28" s="3"/>
      <c r="AH28" s="3"/>
    </row>
    <row r="29" spans="1:62" x14ac:dyDescent="0.35">
      <c r="Y29" s="1"/>
      <c r="Z29" s="6"/>
      <c r="AD29" s="3"/>
      <c r="AE29" s="3"/>
      <c r="AF29" s="3"/>
      <c r="AG29" s="3"/>
      <c r="AH29" s="3"/>
      <c r="BG29" s="3"/>
      <c r="BH29" s="3"/>
      <c r="BI29" s="3"/>
      <c r="BJ29" s="3"/>
    </row>
    <row r="30" spans="1:62" x14ac:dyDescent="0.35">
      <c r="Y30" s="1"/>
      <c r="Z30" s="6"/>
      <c r="AD30" s="3"/>
      <c r="AE30" s="3"/>
      <c r="AF30" s="3"/>
      <c r="AG30" s="3"/>
      <c r="AH30" s="3"/>
    </row>
    <row r="31" spans="1:62" x14ac:dyDescent="0.35">
      <c r="Y31" s="1"/>
      <c r="Z31" s="6"/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68</v>
      </c>
      <c r="J32">
        <v>207</v>
      </c>
      <c r="L32">
        <v>137</v>
      </c>
      <c r="M32">
        <v>0.46700000000000003</v>
      </c>
      <c r="N32">
        <v>0.45300000000000001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9">
        <v>44874</v>
      </c>
      <c r="Z32" s="6">
        <v>0.71797453703703706</v>
      </c>
      <c r="AD32" s="3"/>
      <c r="AE32" s="3"/>
      <c r="AF32" s="3"/>
      <c r="AG32" s="3"/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90</v>
      </c>
      <c r="J33">
        <v>191</v>
      </c>
      <c r="L33">
        <v>130</v>
      </c>
      <c r="M33">
        <v>0.48399999999999999</v>
      </c>
      <c r="N33">
        <v>0.44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9">
        <v>44874</v>
      </c>
      <c r="Z33" s="6">
        <v>0.72354166666666664</v>
      </c>
      <c r="AD33" s="3"/>
      <c r="AE33" s="3"/>
      <c r="AF33" s="3"/>
      <c r="AG33" s="3"/>
      <c r="AH33" s="3"/>
      <c r="BG33" s="3"/>
      <c r="BH33" s="3"/>
      <c r="BI33" s="3"/>
      <c r="BJ33" s="3"/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76</v>
      </c>
      <c r="J34">
        <v>216</v>
      </c>
      <c r="L34">
        <v>135</v>
      </c>
      <c r="M34">
        <v>0.47399999999999998</v>
      </c>
      <c r="N34">
        <v>0.46100000000000002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9">
        <v>44874</v>
      </c>
      <c r="Z34" s="6">
        <v>0.72964120370370367</v>
      </c>
      <c r="AD34" s="3"/>
      <c r="AE34" s="3"/>
      <c r="AF34" s="3"/>
      <c r="AG34" s="3"/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420</v>
      </c>
      <c r="J35">
        <v>2186</v>
      </c>
      <c r="L35">
        <v>1081</v>
      </c>
      <c r="M35">
        <v>1.8420000000000001</v>
      </c>
      <c r="N35">
        <v>5.3259999999999996</v>
      </c>
      <c r="O35">
        <v>3.4830000000000001</v>
      </c>
      <c r="Q35">
        <v>0</v>
      </c>
      <c r="R35">
        <v>1</v>
      </c>
      <c r="S35">
        <v>0</v>
      </c>
      <c r="T35">
        <v>0</v>
      </c>
      <c r="V35">
        <v>0</v>
      </c>
      <c r="Y35" s="9">
        <v>44874</v>
      </c>
      <c r="Z35" s="6">
        <v>0.74083333333333334</v>
      </c>
      <c r="AB35">
        <v>1</v>
      </c>
      <c r="AD35" s="3">
        <f t="shared" si="4"/>
        <v>1.3853160491543528</v>
      </c>
      <c r="AE35" s="3">
        <f t="shared" si="5"/>
        <v>5.6459376538999235</v>
      </c>
      <c r="AF35" s="3">
        <f t="shared" si="6"/>
        <v>4.2606216047455705</v>
      </c>
      <c r="AG35" s="3">
        <f t="shared" si="7"/>
        <v>0.30520690856081101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1059</v>
      </c>
      <c r="J36">
        <v>2274</v>
      </c>
      <c r="L36">
        <v>1127</v>
      </c>
      <c r="M36">
        <v>3.069</v>
      </c>
      <c r="N36">
        <v>5.5129999999999999</v>
      </c>
      <c r="O36">
        <v>2.444</v>
      </c>
      <c r="Q36">
        <v>5.0000000000000001E-3</v>
      </c>
      <c r="R36">
        <v>1</v>
      </c>
      <c r="S36">
        <v>0</v>
      </c>
      <c r="T36">
        <v>0</v>
      </c>
      <c r="V36">
        <v>0</v>
      </c>
      <c r="Y36" s="9">
        <v>44874</v>
      </c>
      <c r="Z36" s="6">
        <v>0.7471875</v>
      </c>
      <c r="AB36">
        <v>1</v>
      </c>
      <c r="AD36" s="3">
        <f t="shared" si="4"/>
        <v>2.9728441113364732</v>
      </c>
      <c r="AE36" s="3">
        <f t="shared" si="5"/>
        <v>5.8627664267545052</v>
      </c>
      <c r="AF36" s="3">
        <f t="shared" si="6"/>
        <v>2.889922315418032</v>
      </c>
      <c r="AG36" s="3">
        <f t="shared" si="7"/>
        <v>0.31707504163158295</v>
      </c>
      <c r="AH36" s="3"/>
      <c r="AJ36">
        <f>ABS(100*((AVERAGE(AD36:AD37))-3)/3)</f>
        <v>1.4020751814859771</v>
      </c>
      <c r="AK36">
        <f>ABS(100*(AD36-AD37)/(AVERAGE(AD36:AD37)))</f>
        <v>1.0078891490187829</v>
      </c>
      <c r="AP36">
        <f>ABS(100*((AVERAGE(AE36:AE37))-6)/6)</f>
        <v>3.0058821913936975</v>
      </c>
      <c r="AQ36">
        <f>ABS(100*(AE36-AE37)/(AVERAGE(AE36:AE37)))</f>
        <v>1.481854749281873</v>
      </c>
      <c r="AV36">
        <f>ABS(100*((AVERAGE(AF36:AF37))-3)/3)</f>
        <v>4.6096892013014035</v>
      </c>
      <c r="AW36">
        <f>ABS(100*(AF36-AF37)/(AVERAGE(AF36:AF37)))</f>
        <v>1.9717580133557289</v>
      </c>
      <c r="BB36">
        <f>ABS(100*((AVERAGE(AG36:AG37))-0.3)/0.3)</f>
        <v>4.315665115365686</v>
      </c>
      <c r="BC36">
        <f>ABS(100*(AG36-AG37)/(AVERAGE(AG36:AG37)))</f>
        <v>2.6381760150281117</v>
      </c>
      <c r="BG36" s="3">
        <f>AVERAGE(AD36:AD37)</f>
        <v>2.9579377445554207</v>
      </c>
      <c r="BH36" s="3">
        <f>AVERAGE(AE36:AE37)</f>
        <v>5.8196470685163781</v>
      </c>
      <c r="BI36" s="3">
        <f>AVERAGE(AF36:AF37)</f>
        <v>2.8617093239609579</v>
      </c>
      <c r="BJ36" s="3">
        <f>AVERAGE(AG36:AG37)</f>
        <v>0.31294699534609705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1047</v>
      </c>
      <c r="J37">
        <v>2239</v>
      </c>
      <c r="L37">
        <v>1095</v>
      </c>
      <c r="M37">
        <v>3.0459999999999998</v>
      </c>
      <c r="N37">
        <v>5.4390000000000001</v>
      </c>
      <c r="O37">
        <v>2.3929999999999998</v>
      </c>
      <c r="Q37">
        <v>0</v>
      </c>
      <c r="R37">
        <v>1</v>
      </c>
      <c r="S37">
        <v>0</v>
      </c>
      <c r="T37">
        <v>0</v>
      </c>
      <c r="V37">
        <v>0</v>
      </c>
      <c r="Y37" s="9">
        <v>44874</v>
      </c>
      <c r="Z37" s="6">
        <v>0.75398148148148147</v>
      </c>
      <c r="AB37">
        <v>1</v>
      </c>
      <c r="AD37" s="3">
        <f t="shared" si="4"/>
        <v>2.9430313777743682</v>
      </c>
      <c r="AE37" s="3">
        <f t="shared" si="5"/>
        <v>5.776527710278252</v>
      </c>
      <c r="AF37" s="3">
        <f t="shared" si="6"/>
        <v>2.8334963325038838</v>
      </c>
      <c r="AG37" s="3">
        <f t="shared" si="7"/>
        <v>0.30881894906061108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3772</v>
      </c>
      <c r="J38">
        <v>7880</v>
      </c>
      <c r="L38">
        <v>3735</v>
      </c>
      <c r="M38">
        <v>2.7570000000000001</v>
      </c>
      <c r="N38">
        <v>5.7949999999999999</v>
      </c>
      <c r="O38">
        <v>3.0379999999999998</v>
      </c>
      <c r="Q38">
        <v>0.22900000000000001</v>
      </c>
      <c r="R38">
        <v>1</v>
      </c>
      <c r="S38">
        <v>0</v>
      </c>
      <c r="T38">
        <v>0</v>
      </c>
      <c r="V38">
        <v>0</v>
      </c>
      <c r="Y38" s="9">
        <v>44874</v>
      </c>
      <c r="Z38" s="6">
        <v>0.76722222222222225</v>
      </c>
      <c r="AB38">
        <v>1</v>
      </c>
      <c r="AD38" s="3">
        <f t="shared" si="4"/>
        <v>3.237668763611945</v>
      </c>
      <c r="AE38" s="3">
        <f t="shared" si="5"/>
        <v>6.5585816143074949</v>
      </c>
      <c r="AF38" s="3">
        <f t="shared" si="6"/>
        <v>3.3209128506955499</v>
      </c>
      <c r="AG38" s="3">
        <f t="shared" si="7"/>
        <v>0.32998219538859386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3737</v>
      </c>
      <c r="J39">
        <v>7917</v>
      </c>
      <c r="L39">
        <v>3731</v>
      </c>
      <c r="M39">
        <v>2.7349999999999999</v>
      </c>
      <c r="N39">
        <v>5.8209999999999997</v>
      </c>
      <c r="O39">
        <v>3.0859999999999999</v>
      </c>
      <c r="Q39">
        <v>0.22800000000000001</v>
      </c>
      <c r="R39">
        <v>1</v>
      </c>
      <c r="S39">
        <v>0</v>
      </c>
      <c r="T39">
        <v>0</v>
      </c>
      <c r="V39">
        <v>0</v>
      </c>
      <c r="Y39" s="9">
        <v>44874</v>
      </c>
      <c r="Z39" s="6">
        <v>0.77443287037037034</v>
      </c>
      <c r="AB39">
        <v>1</v>
      </c>
      <c r="AD39" s="3">
        <f t="shared" si="4"/>
        <v>3.208684161537676</v>
      </c>
      <c r="AE39" s="3">
        <f t="shared" si="5"/>
        <v>6.5889704953515071</v>
      </c>
      <c r="AF39" s="3">
        <f t="shared" si="6"/>
        <v>3.3802863338138311</v>
      </c>
      <c r="AG39" s="3">
        <f t="shared" si="7"/>
        <v>0.32963819153147</v>
      </c>
      <c r="AH39" s="3"/>
      <c r="AJ39">
        <f>ABS(100*((AVERAGE(AD39:AD40))-3)/3)</f>
        <v>6.7076992715716584</v>
      </c>
      <c r="AK39">
        <f>ABS(100*(AD39-AD40)/(AVERAGE(AD39:AD40)))</f>
        <v>0.46564483733942269</v>
      </c>
      <c r="AP39">
        <f>ABS(100*((AVERAGE(AE39:AE40))-6)/6)</f>
        <v>9.1796510628194383</v>
      </c>
      <c r="AQ39">
        <f>ABS(100*(AE39-AE40)/(AVERAGE(AE39:AE40)))</f>
        <v>1.1660118960069712</v>
      </c>
      <c r="AV39">
        <f>ABS(100*((AVERAGE(AF39:AF40))-3)/3)</f>
        <v>11.651602854067205</v>
      </c>
      <c r="AW39">
        <f>ABS(100*(AF39-AF40)/(AVERAGE(AF39:AF40)))</f>
        <v>1.8353668856858278</v>
      </c>
      <c r="BB39">
        <f>ABS(100*((AVERAGE(AG39:AG40))-0.3)/0.3)</f>
        <v>9.6930617545479283</v>
      </c>
      <c r="BC39">
        <f>ABS(100*(AG39-AG40)/(AVERAGE(AG39:AG40)))</f>
        <v>0.33973966927039473</v>
      </c>
      <c r="BG39" s="3">
        <f>AVERAGE(AD39:AD40)</f>
        <v>3.2012309781471497</v>
      </c>
      <c r="BH39" s="3">
        <f>AVERAGE(AE39:AE40)</f>
        <v>6.5507790637691663</v>
      </c>
      <c r="BI39" s="3">
        <f>AVERAGE(AF39:AF40)</f>
        <v>3.3495480856220161</v>
      </c>
      <c r="BJ39" s="3">
        <f>AVERAGE(AG39:AG40)</f>
        <v>0.32907918526364377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3719</v>
      </c>
      <c r="J40">
        <v>7824</v>
      </c>
      <c r="L40">
        <v>3718</v>
      </c>
      <c r="M40">
        <v>2.7229999999999999</v>
      </c>
      <c r="N40">
        <v>5.7560000000000002</v>
      </c>
      <c r="O40">
        <v>3.032</v>
      </c>
      <c r="Q40">
        <v>0.22700000000000001</v>
      </c>
      <c r="R40">
        <v>1</v>
      </c>
      <c r="S40">
        <v>0</v>
      </c>
      <c r="T40">
        <v>0</v>
      </c>
      <c r="V40">
        <v>0</v>
      </c>
      <c r="Y40" s="9">
        <v>44874</v>
      </c>
      <c r="Z40" s="6">
        <v>0.78211805555555547</v>
      </c>
      <c r="AB40">
        <v>1</v>
      </c>
      <c r="AD40" s="3">
        <f t="shared" si="4"/>
        <v>3.1937777947566235</v>
      </c>
      <c r="AE40" s="3">
        <f t="shared" si="5"/>
        <v>6.5125876321868246</v>
      </c>
      <c r="AF40" s="3">
        <f t="shared" si="6"/>
        <v>3.3188098374302011</v>
      </c>
      <c r="AG40" s="3">
        <f t="shared" si="7"/>
        <v>0.32852017899581759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4311</v>
      </c>
      <c r="J41">
        <v>11613</v>
      </c>
      <c r="L41">
        <v>5503</v>
      </c>
      <c r="M41">
        <v>5.5890000000000004</v>
      </c>
      <c r="N41">
        <v>15.191000000000001</v>
      </c>
      <c r="O41">
        <v>9.6010000000000009</v>
      </c>
      <c r="Q41">
        <v>0.69</v>
      </c>
      <c r="R41">
        <v>1</v>
      </c>
      <c r="S41">
        <v>0</v>
      </c>
      <c r="T41">
        <v>0</v>
      </c>
      <c r="V41">
        <v>0</v>
      </c>
      <c r="Y41" s="9">
        <v>44874</v>
      </c>
      <c r="Z41" s="6">
        <v>0.79546296296296293</v>
      </c>
      <c r="AB41">
        <v>1</v>
      </c>
      <c r="AD41" s="3">
        <f t="shared" si="4"/>
        <v>6.6378948388390846</v>
      </c>
      <c r="AE41" s="3">
        <f t="shared" si="5"/>
        <v>17.341573541109266</v>
      </c>
      <c r="AF41" s="3">
        <f t="shared" si="6"/>
        <v>10.703678702270182</v>
      </c>
      <c r="AG41" s="3">
        <f t="shared" si="7"/>
        <v>0.8685259463735564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5484</v>
      </c>
      <c r="J42">
        <v>11665</v>
      </c>
      <c r="L42">
        <v>5554</v>
      </c>
      <c r="M42">
        <v>6.9409999999999998</v>
      </c>
      <c r="N42">
        <v>15.257</v>
      </c>
      <c r="O42">
        <v>8.3160000000000007</v>
      </c>
      <c r="Q42">
        <v>0.69799999999999995</v>
      </c>
      <c r="R42">
        <v>1</v>
      </c>
      <c r="S42">
        <v>0</v>
      </c>
      <c r="T42">
        <v>0</v>
      </c>
      <c r="V42">
        <v>0</v>
      </c>
      <c r="Y42" s="9">
        <v>44874</v>
      </c>
      <c r="Z42" s="6">
        <v>0.80263888888888879</v>
      </c>
      <c r="AB42">
        <v>1</v>
      </c>
      <c r="AD42" s="3">
        <f t="shared" si="4"/>
        <v>8.388161929347083</v>
      </c>
      <c r="AE42" s="3">
        <f t="shared" si="5"/>
        <v>17.418526149547965</v>
      </c>
      <c r="AF42" s="3">
        <f t="shared" si="6"/>
        <v>9.030364220200882</v>
      </c>
      <c r="AG42" s="3">
        <f t="shared" si="7"/>
        <v>0.87642873768586027</v>
      </c>
      <c r="AH42" s="3"/>
      <c r="AJ42">
        <f>ABS(100*((AVERAGE(AD42:AD43))-9)/9)</f>
        <v>6.0023987546792448</v>
      </c>
      <c r="AK42">
        <f>ABS(100*(AD42-AD43)/(AVERAGE(AD42:AD43)))</f>
        <v>1.69323901846438</v>
      </c>
      <c r="AP42">
        <f>ABS(100*((AVERAGE(AE42:AE43))-18)/18)</f>
        <v>3.1440852387713116</v>
      </c>
      <c r="AQ42">
        <f>ABS(100*(AE42-AE43)/(AVERAGE(AE42:AE43)))</f>
        <v>0.17825455829018136</v>
      </c>
      <c r="AV42">
        <f>ABS(100*((AVERAGE(AF42:AF43))-9)/9)</f>
        <v>0.28577172286337787</v>
      </c>
      <c r="AW42">
        <f>ABS(100*(AF42-AF43)/(AVERAGE(AF42:AF43)))</f>
        <v>1.2498756859165394</v>
      </c>
      <c r="BB42">
        <f>ABS(100*((AVERAGE(AG42:AG43))-0.9)/0.9)</f>
        <v>3.4196387234058068</v>
      </c>
      <c r="BC42">
        <f>ABS(100*(AG42-AG43)/(AVERAGE(AG42:AG43)))</f>
        <v>1.6579138176910155</v>
      </c>
      <c r="BG42" s="3">
        <f>AVERAGE(AD42:AD43)</f>
        <v>8.4597841120788679</v>
      </c>
      <c r="BH42" s="3">
        <f>AVERAGE(AE42:AE43)</f>
        <v>17.434064657021164</v>
      </c>
      <c r="BI42" s="3">
        <f>AVERAGE(AF42:AF43)</f>
        <v>8.974280544942296</v>
      </c>
      <c r="BJ42" s="3">
        <f>AVERAGE(AG42:AG43)</f>
        <v>0.86922325148934776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5580</v>
      </c>
      <c r="J43">
        <v>11686</v>
      </c>
      <c r="L43">
        <v>5461</v>
      </c>
      <c r="M43">
        <v>7.05</v>
      </c>
      <c r="N43">
        <v>15.284000000000001</v>
      </c>
      <c r="O43">
        <v>8.2330000000000005</v>
      </c>
      <c r="Q43">
        <v>0.68300000000000005</v>
      </c>
      <c r="R43">
        <v>1</v>
      </c>
      <c r="S43">
        <v>0</v>
      </c>
      <c r="T43">
        <v>0</v>
      </c>
      <c r="V43">
        <v>0</v>
      </c>
      <c r="Y43" s="9">
        <v>44874</v>
      </c>
      <c r="Z43" s="6">
        <v>0.81030092592592595</v>
      </c>
      <c r="AB43">
        <v>1</v>
      </c>
      <c r="AD43" s="3">
        <f t="shared" si="4"/>
        <v>8.5314062948106528</v>
      </c>
      <c r="AE43" s="3">
        <f t="shared" si="5"/>
        <v>17.449603164494363</v>
      </c>
      <c r="AF43" s="3">
        <f t="shared" si="6"/>
        <v>8.9181968696837099</v>
      </c>
      <c r="AG43" s="3">
        <f t="shared" si="7"/>
        <v>0.86201776529283525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8543</v>
      </c>
      <c r="J44">
        <v>17238</v>
      </c>
      <c r="L44">
        <v>8128</v>
      </c>
      <c r="M44">
        <v>7.4610000000000003</v>
      </c>
      <c r="N44">
        <v>15.933999999999999</v>
      </c>
      <c r="O44">
        <v>8.4719999999999995</v>
      </c>
      <c r="Q44">
        <v>0.78600000000000003</v>
      </c>
      <c r="R44">
        <v>1</v>
      </c>
      <c r="S44">
        <v>0</v>
      </c>
      <c r="T44">
        <v>0</v>
      </c>
      <c r="V44">
        <v>0</v>
      </c>
      <c r="Y44" s="9">
        <v>44874</v>
      </c>
      <c r="Z44" s="6">
        <v>0.82424768518518521</v>
      </c>
      <c r="AB44">
        <v>1</v>
      </c>
      <c r="AD44" s="3">
        <f t="shared" si="4"/>
        <v>9.2359966921782846</v>
      </c>
      <c r="AE44" s="3">
        <f t="shared" si="5"/>
        <v>18.301290648969964</v>
      </c>
      <c r="AF44" s="3">
        <f t="shared" si="6"/>
        <v>9.0652939567916793</v>
      </c>
      <c r="AG44" s="3">
        <f t="shared" si="7"/>
        <v>0.90935901260149832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8487</v>
      </c>
      <c r="J45">
        <v>17148</v>
      </c>
      <c r="L45">
        <v>7937</v>
      </c>
      <c r="M45">
        <v>7.4160000000000004</v>
      </c>
      <c r="N45">
        <v>15.853</v>
      </c>
      <c r="O45">
        <v>8.4369999999999994</v>
      </c>
      <c r="Q45">
        <v>0.76500000000000001</v>
      </c>
      <c r="R45">
        <v>1</v>
      </c>
      <c r="S45">
        <v>0</v>
      </c>
      <c r="T45">
        <v>0</v>
      </c>
      <c r="V45">
        <v>0</v>
      </c>
      <c r="Y45" s="9">
        <v>44874</v>
      </c>
      <c r="Z45" s="6">
        <v>0.83194444444444438</v>
      </c>
      <c r="AB45">
        <v>1</v>
      </c>
      <c r="AD45" s="3">
        <f t="shared" si="4"/>
        <v>9.1764137842740041</v>
      </c>
      <c r="AE45" s="3">
        <f t="shared" si="5"/>
        <v>18.206319899714995</v>
      </c>
      <c r="AF45" s="3">
        <f t="shared" si="6"/>
        <v>9.0299061154409905</v>
      </c>
      <c r="AG45" s="3">
        <f t="shared" si="7"/>
        <v>0.88825470744818458</v>
      </c>
      <c r="AH45" s="3"/>
      <c r="AJ45">
        <f>ABS(100*((AVERAGE(AD45:AD46))-9)/9)</f>
        <v>1.9069541336855247</v>
      </c>
      <c r="AK45">
        <f>ABS(100*(AD45-AD46)/(AVERAGE(AD45:AD46)))</f>
        <v>0.10440705517451283</v>
      </c>
      <c r="AP45">
        <f>ABS(100*((AVERAGE(AE45:AE46))-18)/18)</f>
        <v>1.1462216650833037</v>
      </c>
      <c r="AQ45">
        <f>ABS(100*(AE45-AE46)/(AVERAGE(AE45:AE46)))</f>
        <v>0</v>
      </c>
      <c r="AV45">
        <f>ABS(100*((AVERAGE(AF45:AF46))-9)/9)</f>
        <v>0.3854891964810826</v>
      </c>
      <c r="AW45">
        <f>ABS(100*(AF45-AF46)/(AVERAGE(AF45:AF46)))</f>
        <v>0.10598947186557339</v>
      </c>
      <c r="BB45">
        <f>ABS(100*((AVERAGE(AG45:AG46))-0.9)/0.9)</f>
        <v>1.1699845961083852</v>
      </c>
      <c r="BC45">
        <f>ABS(100*(AG45-AG46)/(AVERAGE(AG45:AG46)))</f>
        <v>0.27329330891427694</v>
      </c>
      <c r="BG45" s="3">
        <f>AVERAGE(AD45:AD46)</f>
        <v>9.1716258720316972</v>
      </c>
      <c r="BH45" s="3">
        <f>AVERAGE(AE45:AE46)</f>
        <v>18.206319899714995</v>
      </c>
      <c r="BI45" s="3">
        <f>AVERAGE(AF45:AF46)</f>
        <v>9.0346940276832974</v>
      </c>
      <c r="BJ45" s="3">
        <f>AVERAGE(AG45:AG46)</f>
        <v>0.88947013863502455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8478</v>
      </c>
      <c r="J46">
        <v>17148</v>
      </c>
      <c r="L46">
        <v>7959</v>
      </c>
      <c r="M46">
        <v>7.4080000000000004</v>
      </c>
      <c r="N46">
        <v>15.852</v>
      </c>
      <c r="O46">
        <v>8.4440000000000008</v>
      </c>
      <c r="Q46">
        <v>0.76700000000000002</v>
      </c>
      <c r="R46">
        <v>1</v>
      </c>
      <c r="S46">
        <v>0</v>
      </c>
      <c r="T46">
        <v>0</v>
      </c>
      <c r="V46">
        <v>0</v>
      </c>
      <c r="Y46" s="9">
        <v>44874</v>
      </c>
      <c r="Z46" s="6">
        <v>0.83991898148148147</v>
      </c>
      <c r="AB46">
        <v>1</v>
      </c>
      <c r="AD46" s="3">
        <f t="shared" si="4"/>
        <v>9.1668379597893921</v>
      </c>
      <c r="AE46" s="3">
        <f t="shared" si="5"/>
        <v>18.206319899714995</v>
      </c>
      <c r="AF46" s="3">
        <f t="shared" si="6"/>
        <v>9.0394819399256026</v>
      </c>
      <c r="AG46" s="3">
        <f t="shared" si="7"/>
        <v>0.89068556982186464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11165</v>
      </c>
      <c r="J47">
        <v>22266</v>
      </c>
      <c r="L47">
        <v>10969</v>
      </c>
      <c r="M47">
        <v>7.484</v>
      </c>
      <c r="N47">
        <v>15.952</v>
      </c>
      <c r="O47">
        <v>8.468</v>
      </c>
      <c r="Q47">
        <v>0.85899999999999999</v>
      </c>
      <c r="R47">
        <v>1</v>
      </c>
      <c r="S47">
        <v>0</v>
      </c>
      <c r="T47">
        <v>0</v>
      </c>
      <c r="V47">
        <v>0</v>
      </c>
      <c r="Y47" s="9">
        <v>44874</v>
      </c>
      <c r="Z47" s="6">
        <v>0.85445601851851849</v>
      </c>
      <c r="AB47">
        <v>1</v>
      </c>
      <c r="AD47" s="3">
        <f t="shared" si="4"/>
        <v>9.3600448531854532</v>
      </c>
      <c r="AE47" s="3">
        <f t="shared" si="5"/>
        <v>18.374107092663575</v>
      </c>
      <c r="AF47" s="3">
        <f t="shared" si="6"/>
        <v>9.0140622394781218</v>
      </c>
      <c r="AG47" s="3">
        <f t="shared" si="7"/>
        <v>0.95211317099702841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10894</v>
      </c>
      <c r="J48">
        <v>22179</v>
      </c>
      <c r="L48">
        <v>10721</v>
      </c>
      <c r="M48">
        <v>7.3109999999999999</v>
      </c>
      <c r="N48">
        <v>15.89</v>
      </c>
      <c r="O48">
        <v>8.58</v>
      </c>
      <c r="Q48">
        <v>0.83799999999999997</v>
      </c>
      <c r="R48">
        <v>1</v>
      </c>
      <c r="S48">
        <v>0</v>
      </c>
      <c r="T48">
        <v>0</v>
      </c>
      <c r="V48">
        <v>0</v>
      </c>
      <c r="Y48" s="9">
        <v>44874</v>
      </c>
      <c r="Z48" s="6">
        <v>0.86245370370370367</v>
      </c>
      <c r="AB48">
        <v>1</v>
      </c>
      <c r="AD48" s="3">
        <f t="shared" si="4"/>
        <v>9.135621219981827</v>
      </c>
      <c r="AE48" s="3">
        <f t="shared" si="5"/>
        <v>18.302652156154675</v>
      </c>
      <c r="AF48" s="3">
        <f t="shared" si="6"/>
        <v>9.1670309361728481</v>
      </c>
      <c r="AG48" s="3">
        <f t="shared" si="7"/>
        <v>0.93078493185535149</v>
      </c>
      <c r="AH48" s="3"/>
      <c r="AJ48">
        <f>ABS(100*((AVERAGE(AD48:AD49))-9)/9)</f>
        <v>1.861158691816911</v>
      </c>
      <c r="AK48">
        <f>ABS(100*(AD48-AD49)/(AVERAGE(AD48:AD49)))</f>
        <v>0.69556689149042317</v>
      </c>
      <c r="AP48">
        <f>ABS(100*((AVERAGE(AE48:AE49))-18)/18)</f>
        <v>1.7315927130941668</v>
      </c>
      <c r="AQ48">
        <f>ABS(100*(AE48-AE49)/(AVERAGE(AE48:AE49)))</f>
        <v>9.8675041311396997E-2</v>
      </c>
      <c r="AV48">
        <f>ABS(100*((AVERAGE(AF48:AF49))-9)/9)</f>
        <v>1.6020267343714225</v>
      </c>
      <c r="AW48">
        <f>ABS(100*(AF48-AF49)/(AVERAGE(AF48:AF49)))</f>
        <v>0.49973915796332719</v>
      </c>
      <c r="BB48">
        <f>ABS(100*((AVERAGE(AG48:AG49))-0.9)/0.9)</f>
        <v>4.3283359402269186</v>
      </c>
      <c r="BC48">
        <f>ABS(100*(AG48-AG49)/(AVERAGE(AG48:AG49)))</f>
        <v>1.7402519614979362</v>
      </c>
      <c r="BG48" s="3">
        <f>AVERAGE(AD48:AD49)</f>
        <v>9.167504282263522</v>
      </c>
      <c r="BH48" s="3">
        <f>AVERAGE(AE48:AE49)</f>
        <v>18.31168668835695</v>
      </c>
      <c r="BI48" s="3">
        <f>AVERAGE(AF48:AF49)</f>
        <v>9.144182406093428</v>
      </c>
      <c r="BJ48" s="3">
        <f>AVERAGE(AG48:AG49)</f>
        <v>0.93895502346204229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10971</v>
      </c>
      <c r="J49">
        <v>22201</v>
      </c>
      <c r="L49">
        <v>10911</v>
      </c>
      <c r="M49">
        <v>7.36</v>
      </c>
      <c r="N49">
        <v>15.906000000000001</v>
      </c>
      <c r="O49">
        <v>8.5459999999999994</v>
      </c>
      <c r="Q49">
        <v>0.85399999999999998</v>
      </c>
      <c r="R49">
        <v>1</v>
      </c>
      <c r="S49">
        <v>0</v>
      </c>
      <c r="T49">
        <v>0</v>
      </c>
      <c r="V49">
        <v>0</v>
      </c>
      <c r="Y49" s="9">
        <v>44874</v>
      </c>
      <c r="Z49" s="6">
        <v>0.87079861111111112</v>
      </c>
      <c r="AB49">
        <v>1</v>
      </c>
      <c r="AD49" s="3">
        <f t="shared" si="4"/>
        <v>9.1993873445452188</v>
      </c>
      <c r="AE49" s="3">
        <f t="shared" si="5"/>
        <v>18.320721220559225</v>
      </c>
      <c r="AF49" s="3">
        <f t="shared" si="6"/>
        <v>9.1213338760140061</v>
      </c>
      <c r="AG49" s="3">
        <f t="shared" si="7"/>
        <v>0.94712511506873309</v>
      </c>
      <c r="AH49" s="3"/>
    </row>
    <row r="50" spans="1:62" x14ac:dyDescent="0.35">
      <c r="Y50" s="1"/>
      <c r="Z50" s="6"/>
      <c r="AD50" s="3"/>
      <c r="AE50" s="3"/>
      <c r="AF50" s="3"/>
      <c r="AG50" s="3"/>
      <c r="AH50" s="3"/>
    </row>
    <row r="51" spans="1:62" x14ac:dyDescent="0.35">
      <c r="Y51" s="1"/>
      <c r="Z51" s="6"/>
      <c r="AD51" s="3"/>
      <c r="AE51" s="3"/>
      <c r="AF51" s="3"/>
      <c r="AG51" s="3"/>
      <c r="AH51" s="3"/>
    </row>
    <row r="52" spans="1:62" x14ac:dyDescent="0.35">
      <c r="Y52" s="1"/>
      <c r="Z52" s="6"/>
      <c r="AD52" s="3"/>
      <c r="AE52" s="3"/>
      <c r="AF52" s="3"/>
      <c r="AG52" s="3"/>
      <c r="AH52" s="3"/>
    </row>
    <row r="53" spans="1:62" x14ac:dyDescent="0.35">
      <c r="A53">
        <v>5</v>
      </c>
      <c r="B53">
        <v>1</v>
      </c>
      <c r="C53" t="s">
        <v>71</v>
      </c>
      <c r="D53" t="s">
        <v>27</v>
      </c>
      <c r="G53">
        <v>0.3</v>
      </c>
      <c r="H53">
        <v>0.3</v>
      </c>
      <c r="I53">
        <v>4633</v>
      </c>
      <c r="J53">
        <v>7826</v>
      </c>
      <c r="L53">
        <v>3136</v>
      </c>
      <c r="M53">
        <v>6.6159999999999997</v>
      </c>
      <c r="N53">
        <v>11.513999999999999</v>
      </c>
      <c r="O53">
        <v>4.899</v>
      </c>
      <c r="Q53">
        <v>0.35299999999999998</v>
      </c>
      <c r="R53">
        <v>1</v>
      </c>
      <c r="S53">
        <v>0</v>
      </c>
      <c r="T53">
        <v>0</v>
      </c>
      <c r="V53">
        <v>0</v>
      </c>
      <c r="Y53" s="1">
        <v>44879</v>
      </c>
      <c r="Z53" s="6">
        <v>0.41739583333333335</v>
      </c>
      <c r="AB53">
        <v>1</v>
      </c>
      <c r="AD53" s="3">
        <f t="shared" si="4"/>
        <v>7.9013799492779393</v>
      </c>
      <c r="AE53" s="3">
        <f t="shared" si="5"/>
        <v>13.028460548810841</v>
      </c>
      <c r="AF53" s="3">
        <f t="shared" si="6"/>
        <v>5.1270805995329019</v>
      </c>
      <c r="AG53" s="3">
        <f t="shared" si="7"/>
        <v>0.55693523556860258</v>
      </c>
      <c r="AH53" s="3"/>
      <c r="BG53" s="3"/>
      <c r="BH53" s="3"/>
      <c r="BI53" s="3"/>
      <c r="BJ53" s="3"/>
    </row>
    <row r="54" spans="1:62" x14ac:dyDescent="0.35">
      <c r="A54">
        <v>6</v>
      </c>
      <c r="B54">
        <v>1</v>
      </c>
      <c r="C54" t="s">
        <v>71</v>
      </c>
      <c r="D54" t="s">
        <v>27</v>
      </c>
      <c r="G54">
        <v>0.3</v>
      </c>
      <c r="H54">
        <v>0.3</v>
      </c>
      <c r="I54">
        <v>6808</v>
      </c>
      <c r="J54">
        <v>7643</v>
      </c>
      <c r="L54">
        <v>3221</v>
      </c>
      <c r="M54">
        <v>9.3960000000000008</v>
      </c>
      <c r="N54">
        <v>11.256</v>
      </c>
      <c r="O54">
        <v>1.86</v>
      </c>
      <c r="Q54">
        <v>0.36799999999999999</v>
      </c>
      <c r="R54">
        <v>1</v>
      </c>
      <c r="S54">
        <v>0</v>
      </c>
      <c r="T54">
        <v>0</v>
      </c>
      <c r="V54">
        <v>0</v>
      </c>
      <c r="Y54" s="1">
        <v>44879</v>
      </c>
      <c r="Z54" s="6">
        <v>0.42528935185185185</v>
      </c>
      <c r="AB54">
        <v>1</v>
      </c>
      <c r="AD54" s="3">
        <f t="shared" si="4"/>
        <v>11.503751921365692</v>
      </c>
      <c r="AE54" s="3">
        <f t="shared" si="5"/>
        <v>12.7278570228079</v>
      </c>
      <c r="AF54" s="3">
        <f t="shared" si="6"/>
        <v>1.2241051014422073</v>
      </c>
      <c r="AG54" s="3">
        <f t="shared" si="7"/>
        <v>0.57155539949636502</v>
      </c>
      <c r="AH54" s="3"/>
      <c r="AI54">
        <f>100*(AVERAGE(I54:I55))/(AVERAGE(I$54:I$55))</f>
        <v>100</v>
      </c>
      <c r="AK54">
        <f>ABS(100*(AD54-AD55)/(AVERAGE(AD54:AD55)))</f>
        <v>12.903039637402141</v>
      </c>
      <c r="AO54">
        <f>100*(AVERAGE(J54:J55))/(AVERAGE(J$54:J$55))</f>
        <v>100</v>
      </c>
      <c r="AQ54">
        <f>ABS(100*(AE54-AE55)/(AVERAGE(AE54:AE55)))</f>
        <v>2.8934636234010194</v>
      </c>
      <c r="AU54">
        <f>100*(((AVERAGE(J54:J55))-(AVERAGE(I54:I55)))/((AVERAGE(J$54:J$55))-(AVERAGE($I$54:I55))))</f>
        <v>100</v>
      </c>
      <c r="AW54">
        <f>ABS(100*(AF54-AF55)/(AVERAGE(AF54:AF55)))</f>
        <v>782.25768579673058</v>
      </c>
      <c r="BA54">
        <f>100*(AVERAGE(L54:L55))/(AVERAGE(L$54:L$55))</f>
        <v>100</v>
      </c>
      <c r="BC54">
        <f>ABS(100*(AG54-AG55)/(AVERAGE(AG54:AG55)))</f>
        <v>1.4044695151438806</v>
      </c>
      <c r="BG54" s="3">
        <f>AVERAGE(AD54:AD55)</f>
        <v>12.297101886712834</v>
      </c>
      <c r="BH54" s="3">
        <f>AVERAGE(AE54:AE55)</f>
        <v>12.546345057653117</v>
      </c>
      <c r="BI54" s="3">
        <f>AVERAGE(AF54:AF55)</f>
        <v>0.24924317094028314</v>
      </c>
      <c r="BJ54" s="3">
        <f>AVERAGE(AG54:AG55)</f>
        <v>0.57559744481757003</v>
      </c>
    </row>
    <row r="55" spans="1:62" x14ac:dyDescent="0.35">
      <c r="A55">
        <v>7</v>
      </c>
      <c r="B55">
        <v>1</v>
      </c>
      <c r="C55" t="s">
        <v>71</v>
      </c>
      <c r="D55" t="s">
        <v>27</v>
      </c>
      <c r="G55">
        <v>0.3</v>
      </c>
      <c r="H55">
        <v>0.3</v>
      </c>
      <c r="I55">
        <v>7766</v>
      </c>
      <c r="J55">
        <v>7422</v>
      </c>
      <c r="L55">
        <v>3268</v>
      </c>
      <c r="M55">
        <v>10.622</v>
      </c>
      <c r="N55">
        <v>10.943</v>
      </c>
      <c r="O55">
        <v>0.32200000000000001</v>
      </c>
      <c r="Q55">
        <v>0.376</v>
      </c>
      <c r="R55">
        <v>1</v>
      </c>
      <c r="S55">
        <v>0</v>
      </c>
      <c r="T55">
        <v>0</v>
      </c>
      <c r="V55">
        <v>0</v>
      </c>
      <c r="Y55" s="1">
        <v>44879</v>
      </c>
      <c r="Z55" s="6">
        <v>0.43549768518518522</v>
      </c>
      <c r="AB55">
        <v>1</v>
      </c>
      <c r="AD55" s="3">
        <f t="shared" si="4"/>
        <v>13.090451852059976</v>
      </c>
      <c r="AE55" s="3">
        <f t="shared" si="5"/>
        <v>12.364833092498335</v>
      </c>
      <c r="AF55" s="3">
        <f t="shared" si="6"/>
        <v>-0.72561875956164101</v>
      </c>
      <c r="AG55" s="3">
        <f t="shared" si="7"/>
        <v>0.57963949013877492</v>
      </c>
      <c r="AH55" s="3"/>
      <c r="BG55" s="3"/>
      <c r="BH55" s="3"/>
      <c r="BI55" s="3"/>
      <c r="BJ55" s="3"/>
    </row>
    <row r="56" spans="1:62" x14ac:dyDescent="0.35">
      <c r="Y56" s="1"/>
      <c r="Z56" s="6"/>
      <c r="AD56" s="3"/>
      <c r="AE56" s="3"/>
      <c r="AF56" s="3"/>
      <c r="AG56" s="3"/>
      <c r="AH56" s="3"/>
    </row>
    <row r="57" spans="1:62" x14ac:dyDescent="0.35">
      <c r="Y57" s="1"/>
      <c r="Z57" s="6"/>
      <c r="AD57" s="3"/>
      <c r="AE57" s="3"/>
      <c r="AF57" s="3"/>
      <c r="AG57" s="3"/>
      <c r="AH57" s="3"/>
      <c r="BG57" s="3"/>
      <c r="BH57" s="3"/>
      <c r="BI57" s="3"/>
      <c r="BJ57" s="3"/>
    </row>
    <row r="58" spans="1:62" x14ac:dyDescent="0.35">
      <c r="Y58" s="1"/>
      <c r="Z58" s="6"/>
      <c r="AD58" s="3"/>
      <c r="AE58" s="3"/>
      <c r="AF58" s="3"/>
      <c r="AG58" s="3"/>
      <c r="AH58" s="3"/>
      <c r="BG58" s="3"/>
      <c r="BH58" s="3"/>
      <c r="BI58" s="3"/>
      <c r="BJ58" s="3"/>
    </row>
    <row r="59" spans="1:62" x14ac:dyDescent="0.35">
      <c r="A59">
        <v>9</v>
      </c>
      <c r="B59">
        <v>9</v>
      </c>
      <c r="C59" t="s">
        <v>114</v>
      </c>
      <c r="D59" t="s">
        <v>27</v>
      </c>
      <c r="G59">
        <v>0.3</v>
      </c>
      <c r="H59">
        <v>0.3</v>
      </c>
      <c r="I59">
        <v>2341</v>
      </c>
      <c r="J59">
        <v>4105</v>
      </c>
      <c r="L59">
        <v>9119</v>
      </c>
      <c r="M59">
        <v>3.6850000000000001</v>
      </c>
      <c r="N59">
        <v>6.26</v>
      </c>
      <c r="O59">
        <v>2.5750000000000002</v>
      </c>
      <c r="Q59">
        <v>1.3959999999999999</v>
      </c>
      <c r="R59">
        <v>1</v>
      </c>
      <c r="S59">
        <v>0</v>
      </c>
      <c r="T59">
        <v>0</v>
      </c>
      <c r="V59">
        <v>0</v>
      </c>
      <c r="Y59" s="1">
        <v>44879</v>
      </c>
      <c r="Z59" s="6">
        <v>0.45836805555555554</v>
      </c>
      <c r="AB59">
        <v>1</v>
      </c>
      <c r="AD59" s="3">
        <f t="shared" si="4"/>
        <v>4.1052252090365</v>
      </c>
      <c r="AE59" s="3">
        <f t="shared" si="5"/>
        <v>6.9161888534176876</v>
      </c>
      <c r="AF59" s="3">
        <f t="shared" si="6"/>
        <v>2.8109636443811876</v>
      </c>
      <c r="AG59" s="3">
        <f t="shared" si="7"/>
        <v>1.5860227741545205</v>
      </c>
      <c r="AH59" s="3"/>
      <c r="BG59" s="3"/>
      <c r="BH59" s="3"/>
      <c r="BI59" s="3"/>
      <c r="BJ59" s="3"/>
    </row>
    <row r="60" spans="1:62" x14ac:dyDescent="0.35">
      <c r="A60">
        <v>10</v>
      </c>
      <c r="B60">
        <v>9</v>
      </c>
      <c r="C60" t="s">
        <v>114</v>
      </c>
      <c r="D60" t="s">
        <v>27</v>
      </c>
      <c r="G60">
        <v>0.3</v>
      </c>
      <c r="H60">
        <v>0.3</v>
      </c>
      <c r="I60">
        <v>3268</v>
      </c>
      <c r="J60">
        <v>4137</v>
      </c>
      <c r="L60">
        <v>9335</v>
      </c>
      <c r="M60">
        <v>4.8710000000000004</v>
      </c>
      <c r="N60">
        <v>6.306</v>
      </c>
      <c r="O60">
        <v>1.4350000000000001</v>
      </c>
      <c r="Q60">
        <v>1.4339999999999999</v>
      </c>
      <c r="R60">
        <v>1</v>
      </c>
      <c r="S60">
        <v>0</v>
      </c>
      <c r="T60">
        <v>0</v>
      </c>
      <c r="V60">
        <v>0</v>
      </c>
      <c r="Y60" s="1">
        <v>44879</v>
      </c>
      <c r="Z60" s="6">
        <v>0.46488425925925925</v>
      </c>
      <c r="AB60">
        <v>1</v>
      </c>
      <c r="AD60" s="3">
        <f t="shared" si="4"/>
        <v>5.6405809874849346</v>
      </c>
      <c r="AE60" s="3">
        <f t="shared" si="5"/>
        <v>6.9687534044127366</v>
      </c>
      <c r="AF60" s="3">
        <f t="shared" si="6"/>
        <v>1.328172416927802</v>
      </c>
      <c r="AG60" s="3">
        <f t="shared" si="7"/>
        <v>1.6231751907238932</v>
      </c>
      <c r="AH60" s="3"/>
      <c r="AK60">
        <f>ABS(100*(AD60-AD61)/(AVERAGE(AD60:AD61)))</f>
        <v>3.1217417516139818</v>
      </c>
      <c r="AQ60">
        <f>ABS(100*(AE60-AE61)/(AVERAGE(AE60:AE61)))</f>
        <v>0.54067969352068268</v>
      </c>
      <c r="AW60">
        <f>ABS(100*(AF60-AF61)/(AVERAGE(AF60:AF61)))</f>
        <v>11.219216779634246</v>
      </c>
      <c r="BC60">
        <f>ABS(100*(AG60-AG61)/(AVERAGE(AG60:AG61)))</f>
        <v>0.20113356229662407</v>
      </c>
      <c r="BG60" s="3">
        <f>AVERAGE(AD60:AD61)</f>
        <v>5.7300191881712514</v>
      </c>
      <c r="BH60" s="3">
        <f>AVERAGE(AE60:AE61)</f>
        <v>6.9876437899265831</v>
      </c>
      <c r="BI60" s="3">
        <f>AVERAGE(AF60:AF61)</f>
        <v>1.2576246017553308</v>
      </c>
      <c r="BJ60" s="3">
        <f>AVERAGE(AG60:AG61)</f>
        <v>1.6248092090452313</v>
      </c>
    </row>
    <row r="61" spans="1:62" x14ac:dyDescent="0.35">
      <c r="A61">
        <v>11</v>
      </c>
      <c r="B61">
        <v>9</v>
      </c>
      <c r="C61" t="s">
        <v>114</v>
      </c>
      <c r="D61" t="s">
        <v>27</v>
      </c>
      <c r="G61">
        <v>0.3</v>
      </c>
      <c r="H61">
        <v>0.3</v>
      </c>
      <c r="I61">
        <v>3376</v>
      </c>
      <c r="J61">
        <v>4160</v>
      </c>
      <c r="L61">
        <v>9354</v>
      </c>
      <c r="M61">
        <v>5.0090000000000003</v>
      </c>
      <c r="N61">
        <v>6.3380000000000001</v>
      </c>
      <c r="O61">
        <v>1.33</v>
      </c>
      <c r="Q61">
        <v>1.4370000000000001</v>
      </c>
      <c r="R61">
        <v>1</v>
      </c>
      <c r="S61">
        <v>0</v>
      </c>
      <c r="T61">
        <v>0</v>
      </c>
      <c r="V61">
        <v>0</v>
      </c>
      <c r="Y61" s="1">
        <v>44879</v>
      </c>
      <c r="Z61" s="6">
        <v>0.47356481481481483</v>
      </c>
      <c r="AB61">
        <v>1</v>
      </c>
      <c r="AD61" s="3">
        <f t="shared" si="4"/>
        <v>5.8194573888575691</v>
      </c>
      <c r="AE61" s="3">
        <f t="shared" si="5"/>
        <v>7.0065341754404287</v>
      </c>
      <c r="AF61" s="3">
        <f t="shared" si="6"/>
        <v>1.1870767865828595</v>
      </c>
      <c r="AG61" s="3">
        <f t="shared" si="7"/>
        <v>1.6264432273665694</v>
      </c>
      <c r="AH61" s="3"/>
      <c r="BG61" s="3"/>
      <c r="BH61" s="3"/>
      <c r="BI61" s="3"/>
      <c r="BJ61" s="3"/>
    </row>
    <row r="62" spans="1:62" x14ac:dyDescent="0.35">
      <c r="A62">
        <v>12</v>
      </c>
      <c r="B62">
        <v>10</v>
      </c>
      <c r="C62" t="s">
        <v>115</v>
      </c>
      <c r="D62" t="s">
        <v>27</v>
      </c>
      <c r="G62">
        <v>0.3</v>
      </c>
      <c r="H62">
        <v>0.3</v>
      </c>
      <c r="I62">
        <v>2970</v>
      </c>
      <c r="J62">
        <v>4944</v>
      </c>
      <c r="L62">
        <v>2480</v>
      </c>
      <c r="M62">
        <v>4.4889999999999999</v>
      </c>
      <c r="N62">
        <v>7.4450000000000003</v>
      </c>
      <c r="O62">
        <v>2.956</v>
      </c>
      <c r="Q62">
        <v>0.23899999999999999</v>
      </c>
      <c r="R62">
        <v>1</v>
      </c>
      <c r="S62">
        <v>0</v>
      </c>
      <c r="T62">
        <v>0</v>
      </c>
      <c r="V62">
        <v>0</v>
      </c>
      <c r="Y62" s="1">
        <v>44879</v>
      </c>
      <c r="Z62" s="6">
        <v>0.48978009259259259</v>
      </c>
      <c r="AB62">
        <v>1</v>
      </c>
      <c r="AD62" s="3">
        <f t="shared" si="4"/>
        <v>5.147014620734522</v>
      </c>
      <c r="AE62" s="3">
        <f t="shared" si="5"/>
        <v>8.2943656748191525</v>
      </c>
      <c r="AF62" s="3">
        <f t="shared" si="6"/>
        <v>3.1473510540846306</v>
      </c>
      <c r="AG62" s="3">
        <f t="shared" si="7"/>
        <v>0.44410197043198846</v>
      </c>
      <c r="AH62" s="3"/>
      <c r="BG62" s="3"/>
      <c r="BH62" s="3"/>
      <c r="BI62" s="3"/>
      <c r="BJ62" s="3"/>
    </row>
    <row r="63" spans="1:62" x14ac:dyDescent="0.35">
      <c r="A63">
        <v>13</v>
      </c>
      <c r="B63">
        <v>10</v>
      </c>
      <c r="C63" t="s">
        <v>115</v>
      </c>
      <c r="D63" t="s">
        <v>27</v>
      </c>
      <c r="G63">
        <v>0.3</v>
      </c>
      <c r="H63">
        <v>0.3</v>
      </c>
      <c r="I63">
        <v>3660</v>
      </c>
      <c r="J63">
        <v>4935</v>
      </c>
      <c r="L63">
        <v>2478</v>
      </c>
      <c r="M63">
        <v>5.3710000000000004</v>
      </c>
      <c r="N63">
        <v>7.4320000000000004</v>
      </c>
      <c r="O63">
        <v>2.0609999999999999</v>
      </c>
      <c r="Q63">
        <v>0.23899999999999999</v>
      </c>
      <c r="R63">
        <v>1</v>
      </c>
      <c r="S63">
        <v>0</v>
      </c>
      <c r="T63">
        <v>0</v>
      </c>
      <c r="V63">
        <v>0</v>
      </c>
      <c r="Y63" s="1">
        <v>44879</v>
      </c>
      <c r="Z63" s="6">
        <v>0.49831018518518522</v>
      </c>
      <c r="AB63">
        <v>1</v>
      </c>
      <c r="AD63" s="3">
        <f t="shared" si="4"/>
        <v>6.2898360739485675</v>
      </c>
      <c r="AE63" s="3">
        <f t="shared" si="5"/>
        <v>8.2795818948517947</v>
      </c>
      <c r="AF63" s="3">
        <f t="shared" si="6"/>
        <v>1.9897458209032273</v>
      </c>
      <c r="AG63" s="3">
        <f t="shared" si="7"/>
        <v>0.44375796657486472</v>
      </c>
      <c r="AH63" s="3"/>
      <c r="AK63">
        <f>ABS(100*(AD63-AD64)/(AVERAGE(AD63:AD64)))</f>
        <v>6.0497427925936131</v>
      </c>
      <c r="AQ63">
        <f>ABS(100*(AE63-AE64)/(AVERAGE(AE63:AE64)))</f>
        <v>11.452771705865235</v>
      </c>
      <c r="AW63">
        <f>ABS(100*(AF63-AF64)/(AVERAGE(AF63:AF64)))</f>
        <v>30.56447206781953</v>
      </c>
      <c r="BC63">
        <f>ABS(100*(AG63-AG64)/(AVERAGE(AG63:AG64)))</f>
        <v>0.46404443538614149</v>
      </c>
      <c r="BG63" s="3">
        <f>AVERAGE(AD63:AD64)</f>
        <v>6.1051627521610801</v>
      </c>
      <c r="BH63" s="3">
        <f>AVERAGE(AE63:AE64)</f>
        <v>7.8311405691752753</v>
      </c>
      <c r="BI63" s="3">
        <f>AVERAGE(AF63:AF64)</f>
        <v>1.7259778170141948</v>
      </c>
      <c r="BJ63" s="3">
        <f>AVERAGE(AG63:AG64)</f>
        <v>0.44478997814623611</v>
      </c>
    </row>
    <row r="64" spans="1:62" x14ac:dyDescent="0.35">
      <c r="A64">
        <v>14</v>
      </c>
      <c r="B64">
        <v>10</v>
      </c>
      <c r="C64" t="s">
        <v>115</v>
      </c>
      <c r="D64" t="s">
        <v>27</v>
      </c>
      <c r="G64">
        <v>0.3</v>
      </c>
      <c r="H64">
        <v>0.3</v>
      </c>
      <c r="I64">
        <v>3437</v>
      </c>
      <c r="J64">
        <v>4389</v>
      </c>
      <c r="L64">
        <v>2490</v>
      </c>
      <c r="M64">
        <v>5.0869999999999997</v>
      </c>
      <c r="N64">
        <v>6.6609999999999996</v>
      </c>
      <c r="O64">
        <v>1.5740000000000001</v>
      </c>
      <c r="Q64">
        <v>0.24099999999999999</v>
      </c>
      <c r="R64">
        <v>1</v>
      </c>
      <c r="S64">
        <v>0</v>
      </c>
      <c r="T64">
        <v>0</v>
      </c>
      <c r="V64">
        <v>0</v>
      </c>
      <c r="Y64" s="1">
        <v>44879</v>
      </c>
      <c r="Z64" s="6">
        <v>0.50613425925925926</v>
      </c>
      <c r="AB64">
        <v>1</v>
      </c>
      <c r="AD64" s="3">
        <f t="shared" si="4"/>
        <v>5.9204894303735927</v>
      </c>
      <c r="AE64" s="3">
        <f t="shared" si="5"/>
        <v>7.3826992434987551</v>
      </c>
      <c r="AF64" s="3">
        <f t="shared" si="6"/>
        <v>1.4622098131251624</v>
      </c>
      <c r="AG64" s="3">
        <f t="shared" si="7"/>
        <v>0.44582198971760756</v>
      </c>
      <c r="AH64" s="3"/>
      <c r="BG64" s="3"/>
      <c r="BH64" s="3"/>
      <c r="BI64" s="3"/>
      <c r="BJ64" s="3"/>
    </row>
    <row r="65" spans="1:62" x14ac:dyDescent="0.35">
      <c r="A65">
        <v>15</v>
      </c>
      <c r="B65">
        <v>11</v>
      </c>
      <c r="C65" t="s">
        <v>116</v>
      </c>
      <c r="D65" t="s">
        <v>27</v>
      </c>
      <c r="G65">
        <v>0.3</v>
      </c>
      <c r="H65">
        <v>0.3</v>
      </c>
      <c r="I65">
        <v>4317</v>
      </c>
      <c r="J65">
        <v>5173</v>
      </c>
      <c r="L65">
        <v>8146</v>
      </c>
      <c r="M65">
        <v>6.2110000000000003</v>
      </c>
      <c r="N65">
        <v>7.7679999999999998</v>
      </c>
      <c r="O65">
        <v>1.5569999999999999</v>
      </c>
      <c r="Q65">
        <v>1.2270000000000001</v>
      </c>
      <c r="R65">
        <v>1</v>
      </c>
      <c r="S65">
        <v>0</v>
      </c>
      <c r="T65">
        <v>0</v>
      </c>
      <c r="V65">
        <v>0</v>
      </c>
      <c r="Y65" s="1">
        <v>44879</v>
      </c>
      <c r="Z65" s="6">
        <v>0.52506944444444448</v>
      </c>
      <c r="AB65">
        <v>1</v>
      </c>
      <c r="AD65" s="3">
        <f t="shared" si="4"/>
        <v>7.3780008489654199</v>
      </c>
      <c r="AE65" s="3">
        <f t="shared" si="5"/>
        <v>8.6705307428774798</v>
      </c>
      <c r="AF65" s="3">
        <f t="shared" si="6"/>
        <v>1.29252989391206</v>
      </c>
      <c r="AG65" s="3">
        <f t="shared" si="7"/>
        <v>1.4186648976637803</v>
      </c>
      <c r="AH65" s="3"/>
      <c r="BG65" s="3"/>
      <c r="BH65" s="3"/>
      <c r="BI65" s="3"/>
      <c r="BJ65" s="3"/>
    </row>
    <row r="66" spans="1:62" x14ac:dyDescent="0.35">
      <c r="A66">
        <v>16</v>
      </c>
      <c r="B66">
        <v>11</v>
      </c>
      <c r="C66" t="s">
        <v>116</v>
      </c>
      <c r="D66" t="s">
        <v>27</v>
      </c>
      <c r="G66">
        <v>0.3</v>
      </c>
      <c r="H66">
        <v>0.3</v>
      </c>
      <c r="I66">
        <v>4435</v>
      </c>
      <c r="J66">
        <v>5365</v>
      </c>
      <c r="L66">
        <v>8243</v>
      </c>
      <c r="M66">
        <v>6.3620000000000001</v>
      </c>
      <c r="N66">
        <v>8.0389999999999997</v>
      </c>
      <c r="O66">
        <v>1.677</v>
      </c>
      <c r="Q66">
        <v>1.244</v>
      </c>
      <c r="R66">
        <v>1</v>
      </c>
      <c r="S66">
        <v>0</v>
      </c>
      <c r="T66">
        <v>0</v>
      </c>
      <c r="V66">
        <v>0</v>
      </c>
      <c r="Y66" s="1">
        <v>44879</v>
      </c>
      <c r="Z66" s="6">
        <v>0.53174768518518511</v>
      </c>
      <c r="AB66">
        <v>1</v>
      </c>
      <c r="AD66" s="3">
        <f t="shared" si="4"/>
        <v>7.573439880094778</v>
      </c>
      <c r="AE66" s="3">
        <f t="shared" si="5"/>
        <v>8.985918048847779</v>
      </c>
      <c r="AF66" s="3">
        <f t="shared" si="6"/>
        <v>1.412478168753001</v>
      </c>
      <c r="AG66" s="3">
        <f t="shared" si="7"/>
        <v>1.4353490847342858</v>
      </c>
      <c r="AH66" s="3"/>
      <c r="AK66">
        <f>ABS(100*(AD66-AD67)/(AVERAGE(AD66:AD67)))</f>
        <v>1.9655012035437442</v>
      </c>
      <c r="AQ66">
        <f>ABS(100*(AE66-AE67)/(AVERAGE(AE66:AE67)))</f>
        <v>12.894609015824821</v>
      </c>
      <c r="AW66">
        <f>ABS(100*(AF66-AF67)/(AVERAGE(AF66:AF67)))</f>
        <v>65.826990888959301</v>
      </c>
      <c r="BC66">
        <f>ABS(100*(AG66-AG67)/(AVERAGE(AG66:AG67)))</f>
        <v>0.97782492804340593</v>
      </c>
      <c r="BG66" s="3">
        <f>AVERAGE(AD66:AD67)</f>
        <v>7.4997361776773506</v>
      </c>
      <c r="BH66" s="3">
        <f>AVERAGE(AE66:AE67)</f>
        <v>9.6051941652582116</v>
      </c>
      <c r="BI66" s="3">
        <f>AVERAGE(AF66:AF67)</f>
        <v>2.1054579875808606</v>
      </c>
      <c r="BJ66" s="3">
        <f>AVERAGE(AG66:AG67)</f>
        <v>1.4424011638053242</v>
      </c>
    </row>
    <row r="67" spans="1:62" x14ac:dyDescent="0.35">
      <c r="A67">
        <v>17</v>
      </c>
      <c r="B67">
        <v>11</v>
      </c>
      <c r="C67" t="s">
        <v>116</v>
      </c>
      <c r="D67" t="s">
        <v>27</v>
      </c>
      <c r="G67">
        <v>0.3</v>
      </c>
      <c r="H67">
        <v>0.3</v>
      </c>
      <c r="I67">
        <v>4346</v>
      </c>
      <c r="J67">
        <v>6119</v>
      </c>
      <c r="L67">
        <v>8325</v>
      </c>
      <c r="M67">
        <v>6.2489999999999997</v>
      </c>
      <c r="N67">
        <v>9.1039999999999992</v>
      </c>
      <c r="O67">
        <v>2.8559999999999999</v>
      </c>
      <c r="Q67">
        <v>1.258</v>
      </c>
      <c r="R67">
        <v>1</v>
      </c>
      <c r="S67">
        <v>0</v>
      </c>
      <c r="T67">
        <v>0</v>
      </c>
      <c r="V67">
        <v>0</v>
      </c>
      <c r="X67" t="s">
        <v>134</v>
      </c>
      <c r="Y67" s="1">
        <v>44879</v>
      </c>
      <c r="Z67" s="6">
        <v>0.54297453703703702</v>
      </c>
      <c r="AB67">
        <v>3</v>
      </c>
      <c r="AD67" s="3">
        <f t="shared" si="4"/>
        <v>7.426032475259924</v>
      </c>
      <c r="AE67" s="3">
        <f t="shared" si="5"/>
        <v>10.224470281668644</v>
      </c>
      <c r="AF67" s="3">
        <f t="shared" si="6"/>
        <v>2.7984378064087201</v>
      </c>
      <c r="AG67" s="3">
        <f t="shared" si="7"/>
        <v>1.4494532428763625</v>
      </c>
      <c r="AH67" s="3"/>
      <c r="BG67" s="3"/>
      <c r="BH67" s="3"/>
      <c r="BI67" s="3"/>
      <c r="BJ67" s="3"/>
    </row>
    <row r="68" spans="1:62" x14ac:dyDescent="0.35">
      <c r="A68">
        <v>18</v>
      </c>
      <c r="B68">
        <v>12</v>
      </c>
      <c r="C68" t="s">
        <v>117</v>
      </c>
      <c r="D68" t="s">
        <v>27</v>
      </c>
      <c r="G68">
        <v>0.3</v>
      </c>
      <c r="H68">
        <v>0.3</v>
      </c>
      <c r="I68">
        <v>4443</v>
      </c>
      <c r="J68">
        <v>5219</v>
      </c>
      <c r="L68">
        <v>8759</v>
      </c>
      <c r="M68">
        <v>6.3719999999999999</v>
      </c>
      <c r="N68">
        <v>7.8330000000000002</v>
      </c>
      <c r="O68">
        <v>1.4610000000000001</v>
      </c>
      <c r="Q68">
        <v>1.333</v>
      </c>
      <c r="R68">
        <v>1</v>
      </c>
      <c r="S68">
        <v>0</v>
      </c>
      <c r="T68">
        <v>0</v>
      </c>
      <c r="V68">
        <v>0</v>
      </c>
      <c r="Y68" s="1">
        <v>44879</v>
      </c>
      <c r="Z68" s="6">
        <v>0.55603009259259262</v>
      </c>
      <c r="AB68">
        <v>1</v>
      </c>
      <c r="AD68" s="3">
        <f t="shared" si="4"/>
        <v>7.5866899839001585</v>
      </c>
      <c r="AE68" s="3">
        <f t="shared" si="5"/>
        <v>8.7460922849328639</v>
      </c>
      <c r="AF68" s="3">
        <f t="shared" si="6"/>
        <v>1.1594023010327055</v>
      </c>
      <c r="AG68" s="3">
        <f t="shared" si="7"/>
        <v>1.5241020798722322</v>
      </c>
      <c r="AH68" s="3"/>
      <c r="BG68" s="3"/>
      <c r="BH68" s="3"/>
      <c r="BI68" s="3"/>
      <c r="BJ68" s="3"/>
    </row>
    <row r="69" spans="1:62" x14ac:dyDescent="0.35">
      <c r="A69">
        <v>19</v>
      </c>
      <c r="B69">
        <v>12</v>
      </c>
      <c r="C69" t="s">
        <v>117</v>
      </c>
      <c r="D69" t="s">
        <v>27</v>
      </c>
      <c r="G69">
        <v>0.3</v>
      </c>
      <c r="H69">
        <v>0.3</v>
      </c>
      <c r="I69">
        <v>4638</v>
      </c>
      <c r="J69">
        <v>5303</v>
      </c>
      <c r="L69">
        <v>8845</v>
      </c>
      <c r="M69">
        <v>6.6210000000000004</v>
      </c>
      <c r="N69">
        <v>7.952</v>
      </c>
      <c r="O69">
        <v>1.331</v>
      </c>
      <c r="Q69">
        <v>1.3480000000000001</v>
      </c>
      <c r="R69">
        <v>1</v>
      </c>
      <c r="S69">
        <v>0</v>
      </c>
      <c r="T69">
        <v>0</v>
      </c>
      <c r="V69">
        <v>0</v>
      </c>
      <c r="Y69" s="1">
        <v>44879</v>
      </c>
      <c r="Z69" s="6">
        <v>0.56269675925925922</v>
      </c>
      <c r="AB69">
        <v>1</v>
      </c>
      <c r="AD69" s="3">
        <f t="shared" si="4"/>
        <v>7.909661264156302</v>
      </c>
      <c r="AE69" s="3">
        <f t="shared" si="5"/>
        <v>8.8840742312948695</v>
      </c>
      <c r="AF69" s="3">
        <f t="shared" si="6"/>
        <v>0.97441296713856751</v>
      </c>
      <c r="AG69" s="3">
        <f t="shared" si="7"/>
        <v>1.5388942457285566</v>
      </c>
      <c r="AH69" s="3"/>
      <c r="AK69">
        <f>ABS(100*(AD69-AD70)/(AVERAGE(AD69:AD70)))</f>
        <v>1.7024431909489031</v>
      </c>
      <c r="AQ69">
        <f>ABS(100*(AE69-AE70)/(AVERAGE(AE69:AE70)))</f>
        <v>0.92023327691114853</v>
      </c>
      <c r="AW69">
        <f>ABS(100*(AF69-AF70)/(AVERAGE(AF69:AF70)))</f>
        <v>5.6651567843883051</v>
      </c>
      <c r="BC69">
        <f>ABS(100*(AG69-AG70)/(AVERAGE(AG69:AG70)))</f>
        <v>5.5869297355788633E-2</v>
      </c>
      <c r="BG69" s="3">
        <f>AVERAGE(AD69:AD70)</f>
        <v>7.9775680461588756</v>
      </c>
      <c r="BH69" s="3">
        <f>AVERAGE(AE69:AE70)</f>
        <v>8.9251402867597527</v>
      </c>
      <c r="BI69" s="3">
        <f>AVERAGE(AF69:AF70)</f>
        <v>0.94757224060087708</v>
      </c>
      <c r="BJ69" s="3">
        <f>AVERAGE(AG69:AG70)</f>
        <v>1.5393242505499614</v>
      </c>
    </row>
    <row r="70" spans="1:62" x14ac:dyDescent="0.35">
      <c r="A70">
        <v>20</v>
      </c>
      <c r="B70">
        <v>12</v>
      </c>
      <c r="C70" t="s">
        <v>117</v>
      </c>
      <c r="D70" t="s">
        <v>27</v>
      </c>
      <c r="G70">
        <v>0.3</v>
      </c>
      <c r="H70">
        <v>0.3</v>
      </c>
      <c r="I70">
        <v>4720</v>
      </c>
      <c r="J70">
        <v>5353</v>
      </c>
      <c r="L70">
        <v>8850</v>
      </c>
      <c r="M70">
        <v>6.7270000000000003</v>
      </c>
      <c r="N70">
        <v>8.0229999999999997</v>
      </c>
      <c r="O70">
        <v>1.296</v>
      </c>
      <c r="Q70">
        <v>1.349</v>
      </c>
      <c r="R70">
        <v>1</v>
      </c>
      <c r="S70">
        <v>0</v>
      </c>
      <c r="T70">
        <v>0</v>
      </c>
      <c r="V70">
        <v>0</v>
      </c>
      <c r="Y70" s="1">
        <v>44879</v>
      </c>
      <c r="Z70" s="6">
        <v>0.56989583333333338</v>
      </c>
      <c r="AB70">
        <v>1</v>
      </c>
      <c r="AD70" s="3">
        <f t="shared" si="4"/>
        <v>8.0454748281614492</v>
      </c>
      <c r="AE70" s="3">
        <f t="shared" si="5"/>
        <v>8.9662063422246359</v>
      </c>
      <c r="AF70" s="3">
        <f t="shared" si="6"/>
        <v>0.92073151406318665</v>
      </c>
      <c r="AG70" s="3">
        <f t="shared" si="7"/>
        <v>1.5397542553713661</v>
      </c>
      <c r="AH70" s="3"/>
      <c r="BG70" s="3"/>
      <c r="BH70" s="3"/>
      <c r="BI70" s="3"/>
      <c r="BJ70" s="3"/>
    </row>
    <row r="71" spans="1:62" x14ac:dyDescent="0.35">
      <c r="A71">
        <v>21</v>
      </c>
      <c r="B71">
        <v>13</v>
      </c>
      <c r="C71" t="s">
        <v>118</v>
      </c>
      <c r="D71" t="s">
        <v>27</v>
      </c>
      <c r="G71">
        <v>0.3</v>
      </c>
      <c r="H71">
        <v>0.3</v>
      </c>
      <c r="I71">
        <v>5445</v>
      </c>
      <c r="J71">
        <v>6864</v>
      </c>
      <c r="L71">
        <v>1321</v>
      </c>
      <c r="M71">
        <v>7.6539999999999999</v>
      </c>
      <c r="N71">
        <v>10.156000000000001</v>
      </c>
      <c r="O71">
        <v>2.5019999999999998</v>
      </c>
      <c r="Q71">
        <v>3.6999999999999998E-2</v>
      </c>
      <c r="R71">
        <v>1</v>
      </c>
      <c r="S71">
        <v>0</v>
      </c>
      <c r="T71">
        <v>0</v>
      </c>
      <c r="V71">
        <v>0</v>
      </c>
      <c r="Y71" s="1">
        <v>44879</v>
      </c>
      <c r="Z71" s="6">
        <v>0.58288194444444441</v>
      </c>
      <c r="AB71">
        <v>1</v>
      </c>
      <c r="AD71" s="3">
        <f t="shared" si="4"/>
        <v>9.2462654855240345</v>
      </c>
      <c r="AE71" s="3">
        <f t="shared" si="5"/>
        <v>11.448238734522151</v>
      </c>
      <c r="AF71" s="3">
        <f t="shared" si="6"/>
        <v>2.201973248998117</v>
      </c>
      <c r="AG71" s="3">
        <f t="shared" si="7"/>
        <v>0.24475173522873286</v>
      </c>
      <c r="AH71" s="3"/>
      <c r="BG71" s="3"/>
      <c r="BH71" s="3"/>
      <c r="BI71" s="3"/>
      <c r="BJ71" s="3"/>
    </row>
    <row r="72" spans="1:62" x14ac:dyDescent="0.35">
      <c r="A72">
        <v>22</v>
      </c>
      <c r="B72">
        <v>13</v>
      </c>
      <c r="C72" t="s">
        <v>118</v>
      </c>
      <c r="D72" t="s">
        <v>27</v>
      </c>
      <c r="G72">
        <v>0.3</v>
      </c>
      <c r="H72">
        <v>0.3</v>
      </c>
      <c r="I72">
        <v>6179</v>
      </c>
      <c r="J72">
        <v>6933</v>
      </c>
      <c r="L72">
        <v>1337</v>
      </c>
      <c r="M72">
        <v>8.593</v>
      </c>
      <c r="N72">
        <v>10.254</v>
      </c>
      <c r="O72">
        <v>1.661</v>
      </c>
      <c r="Q72">
        <v>0.04</v>
      </c>
      <c r="R72">
        <v>1</v>
      </c>
      <c r="S72">
        <v>0</v>
      </c>
      <c r="T72">
        <v>0</v>
      </c>
      <c r="V72">
        <v>0</v>
      </c>
      <c r="Y72" s="1">
        <v>44879</v>
      </c>
      <c r="Z72" s="6">
        <v>0.58978009259259256</v>
      </c>
      <c r="AB72">
        <v>1</v>
      </c>
      <c r="AD72" s="3">
        <f t="shared" si="4"/>
        <v>10.461962509667673</v>
      </c>
      <c r="AE72" s="3">
        <f t="shared" si="5"/>
        <v>11.561581047605229</v>
      </c>
      <c r="AF72" s="3">
        <f t="shared" si="6"/>
        <v>1.0996185379375554</v>
      </c>
      <c r="AG72" s="3">
        <f t="shared" si="7"/>
        <v>0.24750376608572341</v>
      </c>
      <c r="AH72" s="3"/>
      <c r="AK72">
        <f>ABS(100*(AD72-AD73)/(AVERAGE(AD72:AD73)))</f>
        <v>0.3003426851715445</v>
      </c>
      <c r="AQ72">
        <f>ABS(100*(AE72-AE73)/(AVERAGE(AE72:AE73)))</f>
        <v>1.056930730474519</v>
      </c>
      <c r="AW72">
        <f>ABS(100*(AF72-AF73)/(AVERAGE(AF72:AF73)))</f>
        <v>14.956854831903655</v>
      </c>
      <c r="BC72">
        <f>ABS(100*(AG72-AG73)/(AVERAGE(AG72:AG73)))</f>
        <v>4.8814907944267638</v>
      </c>
      <c r="BG72" s="3">
        <f>AVERAGE(AD72:AD73)</f>
        <v>10.477697007936561</v>
      </c>
      <c r="BH72" s="3">
        <f>AVERAGE(AE72:AE73)</f>
        <v>11.5008032855172</v>
      </c>
      <c r="BI72" s="3">
        <f>AVERAGE(AF72:AF73)</f>
        <v>1.0231062775806405</v>
      </c>
      <c r="BJ72" s="3">
        <f>AVERAGE(AG72:AG73)</f>
        <v>0.25369583551395225</v>
      </c>
    </row>
    <row r="73" spans="1:62" x14ac:dyDescent="0.35">
      <c r="A73">
        <v>23</v>
      </c>
      <c r="B73">
        <v>13</v>
      </c>
      <c r="C73" t="s">
        <v>118</v>
      </c>
      <c r="D73" t="s">
        <v>27</v>
      </c>
      <c r="G73">
        <v>0.3</v>
      </c>
      <c r="H73">
        <v>0.3</v>
      </c>
      <c r="I73">
        <v>6198</v>
      </c>
      <c r="J73">
        <v>6859</v>
      </c>
      <c r="L73">
        <v>1409</v>
      </c>
      <c r="M73">
        <v>8.6170000000000009</v>
      </c>
      <c r="N73">
        <v>10.148</v>
      </c>
      <c r="O73">
        <v>1.532</v>
      </c>
      <c r="Q73">
        <v>5.1999999999999998E-2</v>
      </c>
      <c r="R73">
        <v>1</v>
      </c>
      <c r="S73">
        <v>0</v>
      </c>
      <c r="T73">
        <v>0</v>
      </c>
      <c r="V73">
        <v>0</v>
      </c>
      <c r="Y73" s="1">
        <v>44879</v>
      </c>
      <c r="Z73" s="6">
        <v>0.59701388888888884</v>
      </c>
      <c r="AB73">
        <v>1</v>
      </c>
      <c r="AD73" s="3">
        <f t="shared" si="4"/>
        <v>10.493431506205448</v>
      </c>
      <c r="AE73" s="3">
        <f t="shared" si="5"/>
        <v>11.440025523429174</v>
      </c>
      <c r="AF73" s="3">
        <f t="shared" si="6"/>
        <v>0.94659401722372571</v>
      </c>
      <c r="AG73" s="3">
        <f t="shared" si="7"/>
        <v>0.25988790494218106</v>
      </c>
      <c r="AH73" s="3"/>
      <c r="BG73" s="3"/>
      <c r="BH73" s="3"/>
      <c r="BI73" s="3"/>
      <c r="BJ73" s="3"/>
    </row>
    <row r="74" spans="1:62" x14ac:dyDescent="0.35">
      <c r="A74">
        <v>24</v>
      </c>
      <c r="B74">
        <v>14</v>
      </c>
      <c r="C74" t="s">
        <v>119</v>
      </c>
      <c r="D74" t="s">
        <v>27</v>
      </c>
      <c r="G74">
        <v>0.3</v>
      </c>
      <c r="H74">
        <v>0.3</v>
      </c>
      <c r="I74">
        <v>3991</v>
      </c>
      <c r="J74">
        <v>3622</v>
      </c>
      <c r="L74">
        <v>848</v>
      </c>
      <c r="M74">
        <v>5.7939999999999996</v>
      </c>
      <c r="N74">
        <v>5.5789999999999997</v>
      </c>
      <c r="O74">
        <v>0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44879</v>
      </c>
      <c r="Z74" s="6">
        <v>0.60986111111111108</v>
      </c>
      <c r="AB74">
        <v>1</v>
      </c>
      <c r="AD74" s="3">
        <f t="shared" si="4"/>
        <v>6.838059118896175</v>
      </c>
      <c r="AE74" s="3">
        <f t="shared" si="5"/>
        <v>6.1227926618361508</v>
      </c>
      <c r="AF74" s="3">
        <f t="shared" si="6"/>
        <v>-0.71526645706002423</v>
      </c>
      <c r="AG74" s="3">
        <f t="shared" si="7"/>
        <v>0.16339482301894859</v>
      </c>
      <c r="AH74" s="3"/>
      <c r="BG74" s="3"/>
      <c r="BH74" s="3"/>
      <c r="BI74" s="3"/>
      <c r="BJ74" s="3"/>
    </row>
    <row r="75" spans="1:62" x14ac:dyDescent="0.35">
      <c r="A75">
        <v>25</v>
      </c>
      <c r="B75">
        <v>14</v>
      </c>
      <c r="C75" t="s">
        <v>119</v>
      </c>
      <c r="D75" t="s">
        <v>27</v>
      </c>
      <c r="G75">
        <v>0.3</v>
      </c>
      <c r="H75">
        <v>0.3</v>
      </c>
      <c r="I75">
        <v>3156</v>
      </c>
      <c r="J75">
        <v>3568</v>
      </c>
      <c r="L75">
        <v>800</v>
      </c>
      <c r="M75">
        <v>4.7270000000000003</v>
      </c>
      <c r="N75">
        <v>5.5019999999999998</v>
      </c>
      <c r="O75">
        <v>0.77500000000000002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44879</v>
      </c>
      <c r="Z75" s="6">
        <v>0.61653935185185182</v>
      </c>
      <c r="AB75">
        <v>1</v>
      </c>
      <c r="AD75" s="3">
        <f t="shared" si="4"/>
        <v>5.4550795342096121</v>
      </c>
      <c r="AE75" s="3">
        <f t="shared" si="5"/>
        <v>6.034089982032004</v>
      </c>
      <c r="AF75" s="3">
        <f t="shared" si="6"/>
        <v>0.57901044782239186</v>
      </c>
      <c r="AG75" s="3">
        <f t="shared" si="7"/>
        <v>0.15513873044797682</v>
      </c>
      <c r="AH75" s="3"/>
      <c r="AK75">
        <f>ABS(100*(AD75-AD76)/(AVERAGE(AD75:AD76)))</f>
        <v>3.5222069181785689</v>
      </c>
      <c r="AQ75">
        <f>ABS(100*(AE75-AE76)/(AVERAGE(AE75:AE76)))</f>
        <v>0.27259804357720285</v>
      </c>
      <c r="AW75">
        <f>ABS(100*(AF75-AF76)/(AVERAGE(AF75:AF76)))</f>
        <v>25.914982228614509</v>
      </c>
      <c r="BC75">
        <f>ABS(100*(AG75-AG76)/(AVERAGE(AG75:AG76)))</f>
        <v>6.8810555097056945</v>
      </c>
      <c r="BG75" s="3">
        <f>AVERAGE(AD75:AD76)</f>
        <v>5.3606725445962775</v>
      </c>
      <c r="BH75" s="3">
        <f>AVERAGE(AE75:AE76)</f>
        <v>6.0258767709390275</v>
      </c>
      <c r="BI75" s="3">
        <f>AVERAGE(AF75:AF76)</f>
        <v>0.66520422634275</v>
      </c>
      <c r="BJ75" s="3">
        <f>AVERAGE(AG75:AG76)</f>
        <v>0.14997867259111947</v>
      </c>
    </row>
    <row r="76" spans="1:62" x14ac:dyDescent="0.35">
      <c r="A76">
        <v>26</v>
      </c>
      <c r="B76">
        <v>14</v>
      </c>
      <c r="C76" t="s">
        <v>119</v>
      </c>
      <c r="D76" t="s">
        <v>27</v>
      </c>
      <c r="G76">
        <v>0.3</v>
      </c>
      <c r="H76">
        <v>0.3</v>
      </c>
      <c r="I76">
        <v>3042</v>
      </c>
      <c r="J76">
        <v>3558</v>
      </c>
      <c r="L76">
        <v>740</v>
      </c>
      <c r="M76">
        <v>4.5819999999999999</v>
      </c>
      <c r="N76">
        <v>5.4889999999999999</v>
      </c>
      <c r="O76">
        <v>0.90700000000000003</v>
      </c>
      <c r="Q76">
        <v>0</v>
      </c>
      <c r="R76">
        <v>1</v>
      </c>
      <c r="S76">
        <v>0</v>
      </c>
      <c r="T76">
        <v>0</v>
      </c>
      <c r="V76">
        <v>0</v>
      </c>
      <c r="Y76" s="1">
        <v>44879</v>
      </c>
      <c r="Z76" s="6">
        <v>0.62358796296296293</v>
      </c>
      <c r="AB76">
        <v>1</v>
      </c>
      <c r="AD76" s="3">
        <f t="shared" si="4"/>
        <v>5.2662655549829429</v>
      </c>
      <c r="AE76" s="3">
        <f t="shared" si="5"/>
        <v>6.0176635598460511</v>
      </c>
      <c r="AF76" s="3">
        <f t="shared" si="6"/>
        <v>0.75139800486310815</v>
      </c>
      <c r="AG76" s="3">
        <f t="shared" si="7"/>
        <v>0.14481861473426214</v>
      </c>
      <c r="AH76" s="3"/>
      <c r="BG76" s="3"/>
      <c r="BH76" s="3"/>
      <c r="BI76" s="3"/>
      <c r="BJ76" s="3"/>
    </row>
    <row r="77" spans="1:62" x14ac:dyDescent="0.35">
      <c r="A77">
        <v>27</v>
      </c>
      <c r="B77">
        <v>15</v>
      </c>
      <c r="C77" t="s">
        <v>120</v>
      </c>
      <c r="D77" t="s">
        <v>27</v>
      </c>
      <c r="G77">
        <v>0.3</v>
      </c>
      <c r="H77">
        <v>0.3</v>
      </c>
      <c r="I77">
        <v>2986</v>
      </c>
      <c r="J77">
        <v>4453</v>
      </c>
      <c r="L77">
        <v>1339</v>
      </c>
      <c r="M77">
        <v>4.51</v>
      </c>
      <c r="N77">
        <v>6.7510000000000003</v>
      </c>
      <c r="O77">
        <v>2.242</v>
      </c>
      <c r="Q77">
        <v>0.04</v>
      </c>
      <c r="R77">
        <v>1</v>
      </c>
      <c r="S77">
        <v>0</v>
      </c>
      <c r="T77">
        <v>0</v>
      </c>
      <c r="V77">
        <v>0</v>
      </c>
      <c r="Y77" s="1">
        <v>44879</v>
      </c>
      <c r="Z77" s="6">
        <v>0.63633101851851859</v>
      </c>
      <c r="AB77">
        <v>1</v>
      </c>
      <c r="AD77" s="3">
        <f t="shared" si="4"/>
        <v>5.1735148283452821</v>
      </c>
      <c r="AE77" s="3">
        <f t="shared" si="5"/>
        <v>7.4878283454888557</v>
      </c>
      <c r="AF77" s="3">
        <f t="shared" si="6"/>
        <v>2.3143135171435736</v>
      </c>
      <c r="AG77" s="3">
        <f t="shared" si="7"/>
        <v>0.24784776994284724</v>
      </c>
      <c r="AH77" s="3"/>
      <c r="BG77" s="3"/>
      <c r="BH77" s="3"/>
      <c r="BI77" s="3"/>
      <c r="BJ77" s="3"/>
    </row>
    <row r="78" spans="1:62" x14ac:dyDescent="0.35">
      <c r="A78">
        <v>28</v>
      </c>
      <c r="B78">
        <v>15</v>
      </c>
      <c r="C78" t="s">
        <v>120</v>
      </c>
      <c r="D78" t="s">
        <v>27</v>
      </c>
      <c r="G78">
        <v>0.3</v>
      </c>
      <c r="H78">
        <v>0.3</v>
      </c>
      <c r="I78">
        <v>3003</v>
      </c>
      <c r="J78">
        <v>4477</v>
      </c>
      <c r="L78">
        <v>1353</v>
      </c>
      <c r="M78">
        <v>4.5309999999999997</v>
      </c>
      <c r="N78">
        <v>6.7850000000000001</v>
      </c>
      <c r="O78">
        <v>2.254</v>
      </c>
      <c r="Q78">
        <v>4.2999999999999997E-2</v>
      </c>
      <c r="R78">
        <v>1</v>
      </c>
      <c r="S78">
        <v>0</v>
      </c>
      <c r="T78">
        <v>0</v>
      </c>
      <c r="V78">
        <v>0</v>
      </c>
      <c r="Y78" s="1">
        <v>44879</v>
      </c>
      <c r="Z78" s="6">
        <v>0.64303240740740741</v>
      </c>
      <c r="AB78">
        <v>1</v>
      </c>
      <c r="AD78" s="3">
        <f t="shared" si="4"/>
        <v>5.2016712989317151</v>
      </c>
      <c r="AE78" s="3">
        <f t="shared" si="5"/>
        <v>7.527251758735142</v>
      </c>
      <c r="AF78" s="3">
        <f t="shared" si="6"/>
        <v>2.3255804598034269</v>
      </c>
      <c r="AG78" s="3">
        <f t="shared" si="7"/>
        <v>0.25025579694271399</v>
      </c>
      <c r="AH78" s="3"/>
      <c r="AK78">
        <f>ABS(100*(AD78-AD79)/(AVERAGE(AD78:AD79)))</f>
        <v>1.1850970688231264</v>
      </c>
      <c r="AQ78">
        <f>ABS(100*(AE78-AE79)/(AVERAGE(AE78:AE79)))</f>
        <v>1.0852095927534311</v>
      </c>
      <c r="AW78">
        <f>ABS(100*(AF78-AF79)/(AVERAGE(AF78:AF79)))</f>
        <v>5.9823382964878933</v>
      </c>
      <c r="BC78">
        <f>ABS(100*(AG78-AG79)/(AVERAGE(AG78:AG79)))</f>
        <v>2.040872902041627</v>
      </c>
      <c r="BG78" s="3">
        <f>AVERAGE(AD78:AD79)</f>
        <v>5.1710304338817732</v>
      </c>
      <c r="BH78" s="3">
        <f>AVERAGE(AE78:AE79)</f>
        <v>7.5683178142000251</v>
      </c>
      <c r="BI78" s="3">
        <f>AVERAGE(AF78:AF79)</f>
        <v>2.3972873803182519</v>
      </c>
      <c r="BJ78" s="3">
        <f>AVERAGE(AG78:AG79)</f>
        <v>0.25283582587114262</v>
      </c>
    </row>
    <row r="79" spans="1:62" x14ac:dyDescent="0.35">
      <c r="A79">
        <v>29</v>
      </c>
      <c r="B79">
        <v>15</v>
      </c>
      <c r="C79" t="s">
        <v>120</v>
      </c>
      <c r="D79" t="s">
        <v>27</v>
      </c>
      <c r="G79">
        <v>0.3</v>
      </c>
      <c r="H79">
        <v>0.3</v>
      </c>
      <c r="I79">
        <v>2966</v>
      </c>
      <c r="J79">
        <v>4527</v>
      </c>
      <c r="L79">
        <v>1383</v>
      </c>
      <c r="M79">
        <v>4.4829999999999997</v>
      </c>
      <c r="N79">
        <v>6.8559999999999999</v>
      </c>
      <c r="O79">
        <v>2.3730000000000002</v>
      </c>
      <c r="Q79">
        <v>4.8000000000000001E-2</v>
      </c>
      <c r="R79">
        <v>1</v>
      </c>
      <c r="S79">
        <v>0</v>
      </c>
      <c r="T79">
        <v>0</v>
      </c>
      <c r="V79">
        <v>0</v>
      </c>
      <c r="Y79" s="1">
        <v>44879</v>
      </c>
      <c r="Z79" s="6">
        <v>0.65016203703703701</v>
      </c>
      <c r="AB79">
        <v>1</v>
      </c>
      <c r="AD79" s="3">
        <f t="shared" si="4"/>
        <v>5.1403895688318304</v>
      </c>
      <c r="AE79" s="3">
        <f t="shared" si="5"/>
        <v>7.6093838696649074</v>
      </c>
      <c r="AF79" s="3">
        <f t="shared" si="6"/>
        <v>2.468994300833077</v>
      </c>
      <c r="AG79" s="3">
        <f t="shared" si="7"/>
        <v>0.2554158547995713</v>
      </c>
      <c r="AH79" s="3"/>
      <c r="BG79" s="3"/>
      <c r="BH79" s="3"/>
      <c r="BI79" s="3"/>
      <c r="BJ79" s="3"/>
    </row>
    <row r="80" spans="1:62" x14ac:dyDescent="0.35">
      <c r="A80">
        <v>30</v>
      </c>
      <c r="B80">
        <v>16</v>
      </c>
      <c r="C80" t="s">
        <v>121</v>
      </c>
      <c r="D80" t="s">
        <v>27</v>
      </c>
      <c r="G80">
        <v>0.3</v>
      </c>
      <c r="H80">
        <v>0.3</v>
      </c>
      <c r="I80">
        <v>3717</v>
      </c>
      <c r="J80">
        <v>5142</v>
      </c>
      <c r="L80">
        <v>7245</v>
      </c>
      <c r="M80">
        <v>5.4450000000000003</v>
      </c>
      <c r="N80">
        <v>7.7249999999999996</v>
      </c>
      <c r="O80">
        <v>2.2810000000000001</v>
      </c>
      <c r="Q80">
        <v>1.07</v>
      </c>
      <c r="R80">
        <v>1</v>
      </c>
      <c r="S80">
        <v>0</v>
      </c>
      <c r="T80">
        <v>0</v>
      </c>
      <c r="V80">
        <v>0</v>
      </c>
      <c r="Y80" s="1">
        <v>44879</v>
      </c>
      <c r="Z80" s="6">
        <v>0.66291666666666671</v>
      </c>
      <c r="AB80">
        <v>1</v>
      </c>
      <c r="AD80" s="3">
        <f t="shared" si="4"/>
        <v>6.3842430635619021</v>
      </c>
      <c r="AE80" s="3">
        <f t="shared" si="5"/>
        <v>8.6196088341010242</v>
      </c>
      <c r="AF80" s="3">
        <f t="shared" si="6"/>
        <v>2.2353657705391221</v>
      </c>
      <c r="AG80" s="3">
        <f t="shared" si="7"/>
        <v>1.2636911600294978</v>
      </c>
      <c r="AH80" s="3"/>
      <c r="BG80" s="3"/>
      <c r="BH80" s="3"/>
      <c r="BI80" s="3"/>
      <c r="BJ80" s="3"/>
    </row>
    <row r="81" spans="1:62" x14ac:dyDescent="0.35">
      <c r="A81">
        <v>31</v>
      </c>
      <c r="B81">
        <v>16</v>
      </c>
      <c r="C81" t="s">
        <v>121</v>
      </c>
      <c r="D81" t="s">
        <v>27</v>
      </c>
      <c r="G81">
        <v>0.3</v>
      </c>
      <c r="H81">
        <v>0.3</v>
      </c>
      <c r="I81">
        <v>4232</v>
      </c>
      <c r="J81">
        <v>5209</v>
      </c>
      <c r="L81">
        <v>7240</v>
      </c>
      <c r="M81">
        <v>6.1029999999999998</v>
      </c>
      <c r="N81">
        <v>7.819</v>
      </c>
      <c r="O81">
        <v>1.716</v>
      </c>
      <c r="Q81">
        <v>1.069</v>
      </c>
      <c r="R81">
        <v>1</v>
      </c>
      <c r="S81">
        <v>0</v>
      </c>
      <c r="T81">
        <v>0</v>
      </c>
      <c r="V81">
        <v>0</v>
      </c>
      <c r="Y81" s="1">
        <v>44879</v>
      </c>
      <c r="Z81" s="6">
        <v>0.66959490740740746</v>
      </c>
      <c r="AB81">
        <v>1</v>
      </c>
      <c r="AD81" s="3">
        <f t="shared" si="4"/>
        <v>7.2372184960332548</v>
      </c>
      <c r="AE81" s="3">
        <f t="shared" si="5"/>
        <v>8.729665862746911</v>
      </c>
      <c r="AF81" s="3">
        <f t="shared" si="6"/>
        <v>1.4924473667136562</v>
      </c>
      <c r="AG81" s="3">
        <f t="shared" si="7"/>
        <v>1.2628311503866883</v>
      </c>
      <c r="AH81" s="3"/>
      <c r="AK81">
        <f>ABS(100*(AD81-AD82)/(AVERAGE(AD81:AD82)))</f>
        <v>0.84318816662888108</v>
      </c>
      <c r="AQ81">
        <f>ABS(100*(AE81-AE82)/(AVERAGE(AE81:AE82)))</f>
        <v>0.31937448264032398</v>
      </c>
      <c r="AW81">
        <f>ABS(100*(AF81-AF82)/(AVERAGE(AF81:AF82)))</f>
        <v>2.2603004451300115</v>
      </c>
      <c r="BC81">
        <f>ABS(100*(AG81-AG82)/(AVERAGE(AG81:AG82)))</f>
        <v>0.16357778978045406</v>
      </c>
      <c r="BG81" s="3">
        <f>AVERAGE(AD81:AD82)</f>
        <v>7.2678593610831967</v>
      </c>
      <c r="BH81" s="3">
        <f>AVERAGE(AE81:AE82)</f>
        <v>8.7436283216049695</v>
      </c>
      <c r="BI81" s="3">
        <f>AVERAGE(AF81:AF82)</f>
        <v>1.4757689605217741</v>
      </c>
      <c r="BJ81" s="3">
        <f>AVERAGE(AG81:AG82)</f>
        <v>1.2617991388153169</v>
      </c>
    </row>
    <row r="82" spans="1:62" x14ac:dyDescent="0.35">
      <c r="A82">
        <v>32</v>
      </c>
      <c r="B82">
        <v>16</v>
      </c>
      <c r="C82" t="s">
        <v>121</v>
      </c>
      <c r="D82" t="s">
        <v>27</v>
      </c>
      <c r="G82">
        <v>0.3</v>
      </c>
      <c r="H82">
        <v>0.3</v>
      </c>
      <c r="I82">
        <v>4269</v>
      </c>
      <c r="J82">
        <v>5226</v>
      </c>
      <c r="L82">
        <v>7228</v>
      </c>
      <c r="M82">
        <v>6.149</v>
      </c>
      <c r="N82">
        <v>7.843</v>
      </c>
      <c r="O82">
        <v>1.694</v>
      </c>
      <c r="Q82">
        <v>1.0669999999999999</v>
      </c>
      <c r="R82">
        <v>1</v>
      </c>
      <c r="S82">
        <v>0</v>
      </c>
      <c r="T82">
        <v>0</v>
      </c>
      <c r="V82">
        <v>0</v>
      </c>
      <c r="Y82" s="1">
        <v>44879</v>
      </c>
      <c r="Z82" s="6">
        <v>0.67674768518518524</v>
      </c>
      <c r="AB82">
        <v>1</v>
      </c>
      <c r="AD82" s="3">
        <f t="shared" si="4"/>
        <v>7.2985002261331378</v>
      </c>
      <c r="AE82" s="3">
        <f t="shared" si="5"/>
        <v>8.7575907804630297</v>
      </c>
      <c r="AF82" s="3">
        <f t="shared" si="6"/>
        <v>1.459090554329892</v>
      </c>
      <c r="AG82" s="3">
        <f t="shared" si="7"/>
        <v>1.2607671272439454</v>
      </c>
      <c r="AH82" s="3"/>
      <c r="BG82" s="3"/>
      <c r="BH82" s="3"/>
      <c r="BI82" s="3"/>
      <c r="BJ82" s="3"/>
    </row>
    <row r="83" spans="1:62" x14ac:dyDescent="0.35">
      <c r="A83">
        <v>33</v>
      </c>
      <c r="B83">
        <v>17</v>
      </c>
      <c r="C83" t="s">
        <v>122</v>
      </c>
      <c r="D83" t="s">
        <v>27</v>
      </c>
      <c r="G83">
        <v>0.3</v>
      </c>
      <c r="H83">
        <v>0.3</v>
      </c>
      <c r="I83">
        <v>3807</v>
      </c>
      <c r="J83">
        <v>5620</v>
      </c>
      <c r="L83">
        <v>17810</v>
      </c>
      <c r="M83">
        <v>5.5590000000000002</v>
      </c>
      <c r="N83">
        <v>8.4</v>
      </c>
      <c r="O83">
        <v>2.8410000000000002</v>
      </c>
      <c r="Q83">
        <v>2.911</v>
      </c>
      <c r="R83">
        <v>1</v>
      </c>
      <c r="S83">
        <v>0</v>
      </c>
      <c r="T83">
        <v>0</v>
      </c>
      <c r="V83">
        <v>0</v>
      </c>
      <c r="Y83" s="1">
        <v>44879</v>
      </c>
      <c r="Z83" s="6">
        <v>0.6896874999999999</v>
      </c>
      <c r="AB83">
        <v>1</v>
      </c>
      <c r="AD83" s="3">
        <f t="shared" si="4"/>
        <v>6.5333067313724307</v>
      </c>
      <c r="AE83" s="3">
        <f t="shared" si="5"/>
        <v>9.4047918145895846</v>
      </c>
      <c r="AF83" s="3">
        <f t="shared" si="6"/>
        <v>2.8714850832171539</v>
      </c>
      <c r="AG83" s="3">
        <f t="shared" si="7"/>
        <v>3.0808915352860948</v>
      </c>
      <c r="AH83" s="3"/>
      <c r="BG83" s="3"/>
      <c r="BH83" s="3"/>
      <c r="BI83" s="3"/>
      <c r="BJ83" s="3"/>
    </row>
    <row r="84" spans="1:62" x14ac:dyDescent="0.35">
      <c r="A84">
        <v>34</v>
      </c>
      <c r="B84">
        <v>17</v>
      </c>
      <c r="C84" t="s">
        <v>122</v>
      </c>
      <c r="D84" t="s">
        <v>27</v>
      </c>
      <c r="G84">
        <v>0.3</v>
      </c>
      <c r="H84">
        <v>0.3</v>
      </c>
      <c r="I84">
        <v>3821</v>
      </c>
      <c r="J84">
        <v>5612</v>
      </c>
      <c r="L84">
        <v>18073</v>
      </c>
      <c r="M84">
        <v>5.577</v>
      </c>
      <c r="N84">
        <v>8.3879999999999999</v>
      </c>
      <c r="O84">
        <v>2.8109999999999999</v>
      </c>
      <c r="Q84">
        <v>2.9569999999999999</v>
      </c>
      <c r="R84">
        <v>1</v>
      </c>
      <c r="S84">
        <v>0</v>
      </c>
      <c r="T84">
        <v>0</v>
      </c>
      <c r="V84">
        <v>0</v>
      </c>
      <c r="Y84" s="1">
        <v>44879</v>
      </c>
      <c r="Z84" s="6">
        <v>0.69650462962962967</v>
      </c>
      <c r="AB84">
        <v>1</v>
      </c>
      <c r="AD84" s="3">
        <f t="shared" si="4"/>
        <v>6.556494413031845</v>
      </c>
      <c r="AE84" s="3">
        <f t="shared" si="5"/>
        <v>9.3916506768408219</v>
      </c>
      <c r="AF84" s="3">
        <f t="shared" si="6"/>
        <v>2.8351562638089769</v>
      </c>
      <c r="AG84" s="3">
        <f t="shared" si="7"/>
        <v>3.1261280424978777</v>
      </c>
      <c r="AH84" s="3"/>
      <c r="AK84">
        <f>ABS(100*(AD84-AD85)/(AVERAGE(AD84:AD85)))</f>
        <v>0.65896069196918461</v>
      </c>
      <c r="AQ84">
        <f>ABS(100*(AE84-AE85)/(AVERAGE(AE84:AE85)))</f>
        <v>1.2341591105595193</v>
      </c>
      <c r="AW84">
        <f>ABS(100*(AF84-AF85)/(AVERAGE(AF84:AF85)))</f>
        <v>5.4782282587081053</v>
      </c>
      <c r="BC84">
        <f>ABS(100*(AG84-AG85)/(AVERAGE(AG84:AG85)))</f>
        <v>9.357905008483268E-2</v>
      </c>
      <c r="BG84" s="3">
        <f>AVERAGE(AD84:AD85)</f>
        <v>6.5349629943481018</v>
      </c>
      <c r="BH84" s="3">
        <f>AVERAGE(AE84:AE85)</f>
        <v>9.4499644756009555</v>
      </c>
      <c r="BI84" s="3">
        <f>AVERAGE(AF84:AF85)</f>
        <v>2.9150014812528537</v>
      </c>
      <c r="BJ84" s="3">
        <f>AVERAGE(AG84:AG85)</f>
        <v>3.1246660261051016</v>
      </c>
    </row>
    <row r="85" spans="1:62" x14ac:dyDescent="0.35">
      <c r="A85">
        <v>35</v>
      </c>
      <c r="B85">
        <v>17</v>
      </c>
      <c r="C85" t="s">
        <v>122</v>
      </c>
      <c r="D85" t="s">
        <v>27</v>
      </c>
      <c r="G85">
        <v>0.3</v>
      </c>
      <c r="H85">
        <v>0.3</v>
      </c>
      <c r="I85">
        <v>3795</v>
      </c>
      <c r="J85">
        <v>5683</v>
      </c>
      <c r="L85">
        <v>18056</v>
      </c>
      <c r="M85">
        <v>5.5449999999999999</v>
      </c>
      <c r="N85">
        <v>8.4890000000000008</v>
      </c>
      <c r="O85">
        <v>2.944</v>
      </c>
      <c r="Q85">
        <v>2.9540000000000002</v>
      </c>
      <c r="R85">
        <v>1</v>
      </c>
      <c r="S85">
        <v>0</v>
      </c>
      <c r="T85">
        <v>0</v>
      </c>
      <c r="V85">
        <v>0</v>
      </c>
      <c r="Y85" s="1">
        <v>44879</v>
      </c>
      <c r="Z85" s="6">
        <v>0.7036458333333333</v>
      </c>
      <c r="AB85">
        <v>1</v>
      </c>
      <c r="AD85" s="3">
        <f t="shared" si="4"/>
        <v>6.5134315756643586</v>
      </c>
      <c r="AE85" s="3">
        <f t="shared" si="5"/>
        <v>9.5082782743610892</v>
      </c>
      <c r="AF85" s="3">
        <f t="shared" si="6"/>
        <v>2.9948466986967306</v>
      </c>
      <c r="AG85" s="3">
        <f t="shared" si="7"/>
        <v>3.123204009712325</v>
      </c>
      <c r="AH85" s="3"/>
      <c r="BG85" s="3"/>
      <c r="BH85" s="3"/>
      <c r="BI85" s="3"/>
      <c r="BJ85" s="3"/>
    </row>
    <row r="86" spans="1:62" x14ac:dyDescent="0.35">
      <c r="A86">
        <v>36</v>
      </c>
      <c r="B86">
        <v>18</v>
      </c>
      <c r="C86" t="s">
        <v>123</v>
      </c>
      <c r="D86" t="s">
        <v>27</v>
      </c>
      <c r="G86">
        <v>0.3</v>
      </c>
      <c r="H86">
        <v>0.3</v>
      </c>
      <c r="I86">
        <v>3031</v>
      </c>
      <c r="J86">
        <v>3753</v>
      </c>
      <c r="L86">
        <v>2209</v>
      </c>
      <c r="M86">
        <v>4.5670000000000002</v>
      </c>
      <c r="N86">
        <v>5.7640000000000002</v>
      </c>
      <c r="O86">
        <v>1.1970000000000001</v>
      </c>
      <c r="Q86">
        <v>0.192</v>
      </c>
      <c r="R86">
        <v>1</v>
      </c>
      <c r="S86">
        <v>0</v>
      </c>
      <c r="T86">
        <v>0</v>
      </c>
      <c r="V86">
        <v>0</v>
      </c>
      <c r="Y86" s="1">
        <v>44879</v>
      </c>
      <c r="Z86" s="6">
        <v>0.7163194444444444</v>
      </c>
      <c r="AB86">
        <v>1</v>
      </c>
      <c r="AD86" s="3">
        <f t="shared" si="4"/>
        <v>5.2480466622505455</v>
      </c>
      <c r="AE86" s="3">
        <f t="shared" si="5"/>
        <v>6.3379787924721365</v>
      </c>
      <c r="AF86" s="3">
        <f t="shared" si="6"/>
        <v>1.089932130221591</v>
      </c>
      <c r="AG86" s="3">
        <f t="shared" si="7"/>
        <v>0.39748944779171036</v>
      </c>
      <c r="AH86" s="3"/>
      <c r="BG86" s="3"/>
      <c r="BH86" s="3"/>
      <c r="BI86" s="3"/>
      <c r="BJ86" s="3"/>
    </row>
    <row r="87" spans="1:62" x14ac:dyDescent="0.35">
      <c r="A87">
        <v>37</v>
      </c>
      <c r="B87">
        <v>18</v>
      </c>
      <c r="C87" t="s">
        <v>123</v>
      </c>
      <c r="D87" t="s">
        <v>27</v>
      </c>
      <c r="G87">
        <v>0.3</v>
      </c>
      <c r="H87">
        <v>0.3</v>
      </c>
      <c r="I87">
        <v>2753</v>
      </c>
      <c r="J87">
        <v>3770</v>
      </c>
      <c r="L87">
        <v>2219</v>
      </c>
      <c r="M87">
        <v>4.2110000000000003</v>
      </c>
      <c r="N87">
        <v>5.7869999999999999</v>
      </c>
      <c r="O87">
        <v>1.5760000000000001</v>
      </c>
      <c r="Q87">
        <v>0.193</v>
      </c>
      <c r="R87">
        <v>1</v>
      </c>
      <c r="S87">
        <v>0</v>
      </c>
      <c r="T87">
        <v>0</v>
      </c>
      <c r="V87">
        <v>0</v>
      </c>
      <c r="Y87" s="1">
        <v>44879</v>
      </c>
      <c r="Z87" s="6">
        <v>0.72297453703703696</v>
      </c>
      <c r="AB87">
        <v>1</v>
      </c>
      <c r="AD87" s="3">
        <f t="shared" si="4"/>
        <v>4.7876055550135819</v>
      </c>
      <c r="AE87" s="3">
        <f t="shared" si="5"/>
        <v>6.3659037101882578</v>
      </c>
      <c r="AF87" s="3">
        <f t="shared" si="6"/>
        <v>1.578298155174676</v>
      </c>
      <c r="AG87" s="3">
        <f t="shared" si="7"/>
        <v>0.39920946707732952</v>
      </c>
      <c r="AH87" s="3"/>
      <c r="AK87">
        <f>ABS(100*(AD87-AD88)/(AVERAGE(AD87:AD88)))</f>
        <v>0.31183873697296366</v>
      </c>
      <c r="AQ87">
        <f>ABS(100*(AE87-AE88)/(AVERAGE(AE87:AE88)))</f>
        <v>0.54335101429954646</v>
      </c>
      <c r="AW87">
        <f>ABS(100*(AF87-AF88)/(AVERAGE(AF87:AF88)))</f>
        <v>1.2489049989125396</v>
      </c>
      <c r="BC87">
        <f>ABS(100*(AG87-AG88)/(AVERAGE(AG87:AG88)))</f>
        <v>2.2217776248777286</v>
      </c>
      <c r="BG87" s="3">
        <f>AVERAGE(AD87:AD88)</f>
        <v>4.7801523716230552</v>
      </c>
      <c r="BH87" s="3">
        <f>AVERAGE(AE87:AE88)</f>
        <v>6.3486559668930074</v>
      </c>
      <c r="BI87" s="3">
        <f>AVERAGE(AF87:AF88)</f>
        <v>1.5685035952699513</v>
      </c>
      <c r="BJ87" s="3">
        <f>AVERAGE(AG87:AG88)</f>
        <v>0.39482341789900077</v>
      </c>
    </row>
    <row r="88" spans="1:62" x14ac:dyDescent="0.35">
      <c r="A88">
        <v>38</v>
      </c>
      <c r="B88">
        <v>18</v>
      </c>
      <c r="C88" t="s">
        <v>123</v>
      </c>
      <c r="D88" t="s">
        <v>27</v>
      </c>
      <c r="G88">
        <v>0.3</v>
      </c>
      <c r="H88">
        <v>0.3</v>
      </c>
      <c r="I88">
        <v>2744</v>
      </c>
      <c r="J88">
        <v>3749</v>
      </c>
      <c r="L88">
        <v>2168</v>
      </c>
      <c r="M88">
        <v>4.2</v>
      </c>
      <c r="N88">
        <v>5.758</v>
      </c>
      <c r="O88">
        <v>1.5580000000000001</v>
      </c>
      <c r="Q88">
        <v>0.185</v>
      </c>
      <c r="R88">
        <v>1</v>
      </c>
      <c r="S88">
        <v>0</v>
      </c>
      <c r="T88">
        <v>0</v>
      </c>
      <c r="V88">
        <v>0</v>
      </c>
      <c r="Y88" s="1">
        <v>44879</v>
      </c>
      <c r="Z88" s="6">
        <v>0.73012731481481474</v>
      </c>
      <c r="AB88">
        <v>1</v>
      </c>
      <c r="AD88" s="3">
        <f t="shared" si="4"/>
        <v>4.7726991882325294</v>
      </c>
      <c r="AE88" s="3">
        <f t="shared" si="5"/>
        <v>6.331408223597756</v>
      </c>
      <c r="AF88" s="3">
        <f t="shared" si="6"/>
        <v>1.5587090353652266</v>
      </c>
      <c r="AG88" s="3">
        <f t="shared" si="7"/>
        <v>0.39043736872067203</v>
      </c>
      <c r="AH88" s="3"/>
    </row>
    <row r="89" spans="1:62" x14ac:dyDescent="0.35">
      <c r="Y89" s="1"/>
      <c r="Z89" s="6"/>
      <c r="AD89" s="3"/>
      <c r="AE89" s="3"/>
      <c r="AF89" s="3"/>
      <c r="AG89" s="3"/>
      <c r="AH89" s="3"/>
      <c r="BG89" s="3"/>
      <c r="BH89" s="3"/>
      <c r="BI89" s="3"/>
      <c r="BJ89" s="3"/>
    </row>
    <row r="90" spans="1:62" x14ac:dyDescent="0.35">
      <c r="Y90" s="1"/>
      <c r="Z90" s="6"/>
      <c r="AD90" s="3"/>
      <c r="AE90" s="3"/>
      <c r="AF90" s="3"/>
      <c r="AG90" s="3"/>
      <c r="AH90" s="3"/>
      <c r="BG90" s="3"/>
      <c r="BH90" s="3"/>
      <c r="BI90" s="3"/>
      <c r="BJ90" s="3"/>
    </row>
    <row r="91" spans="1:62" x14ac:dyDescent="0.35">
      <c r="Y91" s="1"/>
      <c r="Z91" s="6"/>
      <c r="AD91" s="3"/>
      <c r="AE91" s="3"/>
      <c r="AF91" s="3"/>
      <c r="AG91" s="3"/>
      <c r="AH91" s="3"/>
    </row>
    <row r="92" spans="1:62" x14ac:dyDescent="0.35">
      <c r="Y92" s="1"/>
      <c r="Z92" s="6"/>
      <c r="AD92" s="3"/>
      <c r="AE92" s="3"/>
      <c r="AF92" s="3"/>
      <c r="AG92" s="3"/>
      <c r="AH92" s="3"/>
      <c r="BG92" s="3"/>
      <c r="BH92" s="3"/>
      <c r="BI92" s="3"/>
      <c r="BJ92" s="3"/>
    </row>
    <row r="93" spans="1:62" x14ac:dyDescent="0.35">
      <c r="Y93" s="1"/>
      <c r="Z93" s="6"/>
      <c r="AD93" s="3"/>
      <c r="AE93" s="3"/>
      <c r="AF93" s="3"/>
      <c r="AG93" s="3"/>
      <c r="AH93" s="3"/>
      <c r="BG93" s="3"/>
      <c r="BH93" s="3"/>
      <c r="BI93" s="3"/>
      <c r="BJ93" s="3"/>
    </row>
    <row r="94" spans="1:62" x14ac:dyDescent="0.35">
      <c r="Y94" s="1"/>
      <c r="Z94" s="6"/>
      <c r="AD94" s="3"/>
      <c r="AE94" s="3"/>
      <c r="AF94" s="3"/>
      <c r="AG94" s="3"/>
      <c r="AH94" s="3"/>
      <c r="BG94" s="3"/>
      <c r="BH94" s="3"/>
      <c r="BI94" s="3"/>
      <c r="BJ94" s="3"/>
    </row>
    <row r="95" spans="1:62" x14ac:dyDescent="0.35">
      <c r="Y95" s="1"/>
      <c r="Z95" s="6"/>
      <c r="AD95" s="3"/>
      <c r="AE95" s="3"/>
      <c r="AF95" s="3"/>
      <c r="AG95" s="3"/>
      <c r="AH95" s="3"/>
    </row>
    <row r="96" spans="1:62" x14ac:dyDescent="0.35">
      <c r="Y96" s="1"/>
      <c r="Z96" s="6"/>
      <c r="AD96" s="3"/>
      <c r="AE96" s="3"/>
      <c r="AF96" s="3"/>
      <c r="AG96" s="3"/>
      <c r="AH96" s="3"/>
      <c r="BG96" s="3"/>
      <c r="BH96" s="3"/>
      <c r="BI96" s="3"/>
      <c r="BJ96" s="3"/>
    </row>
    <row r="97" spans="1:62" x14ac:dyDescent="0.35">
      <c r="Y97" s="1"/>
      <c r="Z97" s="6"/>
      <c r="AD97" s="3"/>
      <c r="AE97" s="3"/>
      <c r="AF97" s="3"/>
      <c r="AG97" s="3"/>
      <c r="AH97" s="3"/>
      <c r="BG97" s="3"/>
      <c r="BH97" s="3"/>
      <c r="BI97" s="3"/>
      <c r="BJ97" s="3"/>
    </row>
    <row r="98" spans="1:62" x14ac:dyDescent="0.35">
      <c r="A98">
        <v>39</v>
      </c>
      <c r="B98">
        <v>1</v>
      </c>
      <c r="C98" t="s">
        <v>71</v>
      </c>
      <c r="D98" t="s">
        <v>27</v>
      </c>
      <c r="G98">
        <v>0.3</v>
      </c>
      <c r="H98">
        <v>0.3</v>
      </c>
      <c r="I98">
        <v>5330</v>
      </c>
      <c r="J98">
        <v>7769</v>
      </c>
      <c r="L98">
        <v>3552</v>
      </c>
      <c r="M98">
        <v>7.5069999999999997</v>
      </c>
      <c r="N98">
        <v>11.433999999999999</v>
      </c>
      <c r="O98">
        <v>3.9279999999999999</v>
      </c>
      <c r="Q98">
        <v>0.42599999999999999</v>
      </c>
      <c r="R98">
        <v>1</v>
      </c>
      <c r="S98">
        <v>0</v>
      </c>
      <c r="T98">
        <v>0</v>
      </c>
      <c r="V98">
        <v>0</v>
      </c>
      <c r="Y98" s="1">
        <v>44879</v>
      </c>
      <c r="Z98" s="6">
        <v>0.7428703703703704</v>
      </c>
      <c r="AB98">
        <v>1</v>
      </c>
      <c r="AD98" s="3">
        <f t="shared" ref="AD98:AD143" si="8">((I98*$F$21)+$F$22)*1000/G98</f>
        <v>9.0557952433216915</v>
      </c>
      <c r="AE98" s="3">
        <f t="shared" ref="AE98:AE143" si="9">((J98*$H$21)+$H$22)*1000/H98</f>
        <v>12.934829942350909</v>
      </c>
      <c r="AF98" s="3">
        <f t="shared" ref="AF98:AF143" si="10">AE98-AD98</f>
        <v>3.8790346990292175</v>
      </c>
      <c r="AG98" s="3">
        <f t="shared" ref="AG98:AG143" si="11">((L98*$J$21)+$J$22)*1000/H98</f>
        <v>0.62848803785035789</v>
      </c>
      <c r="AH98" s="3"/>
    </row>
    <row r="99" spans="1:62" x14ac:dyDescent="0.35">
      <c r="A99">
        <v>40</v>
      </c>
      <c r="B99">
        <v>1</v>
      </c>
      <c r="C99" t="s">
        <v>71</v>
      </c>
      <c r="D99" t="s">
        <v>27</v>
      </c>
      <c r="G99">
        <v>0.3</v>
      </c>
      <c r="H99">
        <v>0.3</v>
      </c>
      <c r="I99">
        <v>6833</v>
      </c>
      <c r="J99">
        <v>7746</v>
      </c>
      <c r="L99">
        <v>3625</v>
      </c>
      <c r="M99">
        <v>9.4280000000000008</v>
      </c>
      <c r="N99">
        <v>11.401999999999999</v>
      </c>
      <c r="O99">
        <v>1.974</v>
      </c>
      <c r="Q99">
        <v>0.439</v>
      </c>
      <c r="R99">
        <v>1</v>
      </c>
      <c r="S99">
        <v>0</v>
      </c>
      <c r="T99">
        <v>0</v>
      </c>
      <c r="V99">
        <v>0</v>
      </c>
      <c r="Y99" s="1">
        <v>44879</v>
      </c>
      <c r="Z99" s="6">
        <v>0.74973379629629633</v>
      </c>
      <c r="AB99">
        <v>1</v>
      </c>
      <c r="AD99" s="3">
        <f t="shared" si="8"/>
        <v>11.545158495757507</v>
      </c>
      <c r="AE99" s="3">
        <f t="shared" si="9"/>
        <v>12.897049171323216</v>
      </c>
      <c r="AF99" s="3">
        <f t="shared" si="10"/>
        <v>1.3518906755657092</v>
      </c>
      <c r="AG99" s="3">
        <f t="shared" si="11"/>
        <v>0.64104417863537744</v>
      </c>
      <c r="AH99" s="3"/>
      <c r="AI99">
        <f>100*(AVERAGE(I99:I100))/(AVERAGE(I$54:I$55))</f>
        <v>94.551941814189647</v>
      </c>
      <c r="AK99">
        <f>ABS(100*(AD99-AD100)/(AVERAGE(AD99:AD100)))</f>
        <v>1.6221737784282222</v>
      </c>
      <c r="AO99">
        <f>100*(AVERAGE(J99:J100))/(AVERAGE(J$54:J$55))</f>
        <v>103.26584799203452</v>
      </c>
      <c r="AQ99">
        <f>ABS(100*(AE99-AE100)/(AVERAGE(AE99:AE100)))</f>
        <v>0.82446453613837489</v>
      </c>
      <c r="AU99">
        <f>100*(((AVERAGE(J99:J100))-(AVERAGE(I99:I100)))/((AVERAGE(J$54:J$55))-(AVERAGE($I$54:I55))))</f>
        <v>361.91446028513241</v>
      </c>
      <c r="AW99">
        <f>ABS(100*(AF99-AF100)/(AVERAGE(AF99:AF100)))</f>
        <v>6.258611660766074</v>
      </c>
      <c r="BA99">
        <f>100*(AVERAGE(L99:L100))/(AVERAGE(L$54:L$55))</f>
        <v>110.40221914008322</v>
      </c>
      <c r="BC99">
        <f>ABS(100*(AG99-AG100)/(AVERAGE(AG99:AG100)))</f>
        <v>2.334444931901031</v>
      </c>
      <c r="BG99" s="3">
        <f>AVERAGE(AD99:AD100)</f>
        <v>11.639565485370841</v>
      </c>
      <c r="BH99" s="3">
        <f>AVERAGE(AE99:AE100)</f>
        <v>12.950435043427564</v>
      </c>
      <c r="BI99" s="3">
        <f>AVERAGE(AF99:AF100)</f>
        <v>1.3108695580567238</v>
      </c>
      <c r="BJ99" s="3">
        <f>AVERAGE(AG99:AG100)</f>
        <v>0.63364809570721525</v>
      </c>
    </row>
    <row r="100" spans="1:62" x14ac:dyDescent="0.35">
      <c r="A100">
        <v>41</v>
      </c>
      <c r="B100">
        <v>1</v>
      </c>
      <c r="C100" t="s">
        <v>71</v>
      </c>
      <c r="D100" t="s">
        <v>27</v>
      </c>
      <c r="G100">
        <v>0.3</v>
      </c>
      <c r="H100">
        <v>0.3</v>
      </c>
      <c r="I100">
        <v>6947</v>
      </c>
      <c r="J100">
        <v>7811</v>
      </c>
      <c r="L100">
        <v>3539</v>
      </c>
      <c r="M100">
        <v>9.5749999999999993</v>
      </c>
      <c r="N100">
        <v>11.494</v>
      </c>
      <c r="O100">
        <v>1.919</v>
      </c>
      <c r="Q100">
        <v>0.42399999999999999</v>
      </c>
      <c r="R100">
        <v>1</v>
      </c>
      <c r="S100">
        <v>0</v>
      </c>
      <c r="T100">
        <v>0</v>
      </c>
      <c r="V100">
        <v>0</v>
      </c>
      <c r="Y100" s="1">
        <v>44879</v>
      </c>
      <c r="Z100" s="6">
        <v>0.75706018518518514</v>
      </c>
      <c r="AB100">
        <v>1</v>
      </c>
      <c r="AD100" s="3">
        <f t="shared" si="8"/>
        <v>11.733972474984174</v>
      </c>
      <c r="AE100" s="3">
        <f t="shared" si="9"/>
        <v>13.003820915531913</v>
      </c>
      <c r="AF100" s="3">
        <f t="shared" si="10"/>
        <v>1.2698484405477384</v>
      </c>
      <c r="AG100" s="3">
        <f t="shared" si="11"/>
        <v>0.62625201277905296</v>
      </c>
      <c r="AH100" s="3"/>
    </row>
    <row r="101" spans="1:62" x14ac:dyDescent="0.35">
      <c r="A101">
        <v>42</v>
      </c>
      <c r="B101">
        <v>3</v>
      </c>
      <c r="D101" t="s">
        <v>87</v>
      </c>
      <c r="Y101" s="1">
        <v>44879</v>
      </c>
      <c r="Z101" s="6">
        <v>0.76141203703703697</v>
      </c>
      <c r="AB101">
        <v>1</v>
      </c>
      <c r="AD101" s="3"/>
      <c r="AE101" s="3"/>
      <c r="AF101" s="3"/>
      <c r="AG101" s="3"/>
      <c r="AH101" s="3"/>
    </row>
    <row r="102" spans="1:62" x14ac:dyDescent="0.35">
      <c r="A102">
        <v>43</v>
      </c>
      <c r="B102">
        <v>21</v>
      </c>
      <c r="C102" t="s">
        <v>124</v>
      </c>
      <c r="D102" t="s">
        <v>27</v>
      </c>
      <c r="G102">
        <v>0.3</v>
      </c>
      <c r="H102">
        <v>0.3</v>
      </c>
      <c r="I102">
        <v>1147</v>
      </c>
      <c r="J102">
        <v>3254</v>
      </c>
      <c r="L102">
        <v>1344</v>
      </c>
      <c r="M102">
        <v>2.1589999999999998</v>
      </c>
      <c r="N102">
        <v>5.0590000000000002</v>
      </c>
      <c r="O102">
        <v>2.9009999999999998</v>
      </c>
      <c r="Q102">
        <v>4.1000000000000002E-2</v>
      </c>
      <c r="R102">
        <v>1</v>
      </c>
      <c r="S102">
        <v>0</v>
      </c>
      <c r="T102">
        <v>0</v>
      </c>
      <c r="V102">
        <v>0</v>
      </c>
      <c r="Y102" s="1">
        <v>44879</v>
      </c>
      <c r="Z102" s="6">
        <v>0.77375000000000005</v>
      </c>
      <c r="AB102">
        <v>1</v>
      </c>
      <c r="AD102" s="3">
        <f t="shared" si="8"/>
        <v>2.1276472160834987</v>
      </c>
      <c r="AE102" s="3">
        <f t="shared" si="9"/>
        <v>5.518300325393076</v>
      </c>
      <c r="AF102" s="3">
        <f t="shared" si="10"/>
        <v>3.3906531093095773</v>
      </c>
      <c r="AG102" s="3">
        <f t="shared" si="11"/>
        <v>0.24870777958565679</v>
      </c>
      <c r="AH102" s="3"/>
    </row>
    <row r="103" spans="1:62" x14ac:dyDescent="0.35">
      <c r="A103">
        <v>44</v>
      </c>
      <c r="B103">
        <v>21</v>
      </c>
      <c r="C103" t="s">
        <v>124</v>
      </c>
      <c r="D103" t="s">
        <v>27</v>
      </c>
      <c r="G103">
        <v>0.3</v>
      </c>
      <c r="H103">
        <v>0.3</v>
      </c>
      <c r="I103">
        <v>1323</v>
      </c>
      <c r="J103">
        <v>3313</v>
      </c>
      <c r="L103">
        <v>1307</v>
      </c>
      <c r="M103">
        <v>2.383</v>
      </c>
      <c r="N103">
        <v>5.1420000000000003</v>
      </c>
      <c r="O103">
        <v>2.7589999999999999</v>
      </c>
      <c r="Q103">
        <v>3.4000000000000002E-2</v>
      </c>
      <c r="R103">
        <v>1</v>
      </c>
      <c r="S103">
        <v>0</v>
      </c>
      <c r="T103">
        <v>0</v>
      </c>
      <c r="V103">
        <v>0</v>
      </c>
      <c r="Y103" s="1">
        <v>44879</v>
      </c>
      <c r="Z103" s="6">
        <v>0.78025462962962966</v>
      </c>
      <c r="AB103">
        <v>1</v>
      </c>
      <c r="AD103" s="3">
        <f t="shared" si="8"/>
        <v>2.4191494998018639</v>
      </c>
      <c r="AE103" s="3">
        <f t="shared" si="9"/>
        <v>5.6152162162902002</v>
      </c>
      <c r="AF103" s="3">
        <f t="shared" si="10"/>
        <v>3.1960667164883363</v>
      </c>
      <c r="AG103" s="3">
        <f t="shared" si="11"/>
        <v>0.24234370822886608</v>
      </c>
      <c r="AH103" s="3"/>
      <c r="AK103">
        <f>ABS(100*(AD103-AD104)/(AVERAGE(AD103:AD104)))</f>
        <v>4.2222169594641459</v>
      </c>
      <c r="AQ103">
        <f>ABS(100*(AE103-AE104)/(AVERAGE(AE103:AE104)))</f>
        <v>2.9257689372829094E-2</v>
      </c>
      <c r="AW103">
        <f>ABS(100*(AF103-AF104)/(AVERAGE(AF103:AF104)))</f>
        <v>3.3720885872261168</v>
      </c>
      <c r="BC103">
        <f>ABS(100*(AG103-AG104)/(AVERAGE(AG103:AG104)))</f>
        <v>0.91842983130294975</v>
      </c>
      <c r="BG103" s="3">
        <f>AVERAGE(AD103:AD104)</f>
        <v>2.471321783535549</v>
      </c>
      <c r="BH103" s="3">
        <f>AVERAGE(AE103:AE104)</f>
        <v>5.6143948951809026</v>
      </c>
      <c r="BI103" s="3">
        <f>AVERAGE(AF103:AF104)</f>
        <v>3.1430731116453536</v>
      </c>
      <c r="BJ103" s="3">
        <f>AVERAGE(AG103:AG104)</f>
        <v>0.2434617207645185</v>
      </c>
    </row>
    <row r="104" spans="1:62" x14ac:dyDescent="0.35">
      <c r="A104">
        <v>45</v>
      </c>
      <c r="B104">
        <v>21</v>
      </c>
      <c r="C104" t="s">
        <v>124</v>
      </c>
      <c r="D104" t="s">
        <v>27</v>
      </c>
      <c r="G104">
        <v>0.3</v>
      </c>
      <c r="H104">
        <v>0.3</v>
      </c>
      <c r="I104">
        <v>1386</v>
      </c>
      <c r="J104">
        <v>3312</v>
      </c>
      <c r="L104">
        <v>1320</v>
      </c>
      <c r="M104">
        <v>2.464</v>
      </c>
      <c r="N104">
        <v>5.14</v>
      </c>
      <c r="O104">
        <v>2.6760000000000002</v>
      </c>
      <c r="Q104">
        <v>3.6999999999999998E-2</v>
      </c>
      <c r="R104">
        <v>1</v>
      </c>
      <c r="S104">
        <v>0</v>
      </c>
      <c r="T104">
        <v>0</v>
      </c>
      <c r="V104">
        <v>0</v>
      </c>
      <c r="Y104" s="1">
        <v>44879</v>
      </c>
      <c r="Z104" s="6">
        <v>0.78722222222222227</v>
      </c>
      <c r="AB104">
        <v>1</v>
      </c>
      <c r="AD104" s="3">
        <f t="shared" si="8"/>
        <v>2.5234940672692336</v>
      </c>
      <c r="AE104" s="3">
        <f t="shared" si="9"/>
        <v>5.6135735740716042</v>
      </c>
      <c r="AF104" s="3">
        <f t="shared" si="10"/>
        <v>3.0900795068023705</v>
      </c>
      <c r="AG104" s="3">
        <f t="shared" si="11"/>
        <v>0.24457973330017091</v>
      </c>
      <c r="AH104" s="3"/>
      <c r="BG104" s="3"/>
      <c r="BH104" s="3"/>
      <c r="BI104" s="3"/>
      <c r="BJ104" s="3"/>
    </row>
    <row r="105" spans="1:62" x14ac:dyDescent="0.35">
      <c r="A105">
        <v>46</v>
      </c>
      <c r="B105">
        <v>22</v>
      </c>
      <c r="C105" t="s">
        <v>125</v>
      </c>
      <c r="D105" t="s">
        <v>27</v>
      </c>
      <c r="G105">
        <v>0.3</v>
      </c>
      <c r="H105">
        <v>0.3</v>
      </c>
      <c r="I105">
        <v>1996</v>
      </c>
      <c r="J105">
        <v>4280</v>
      </c>
      <c r="L105">
        <v>1460</v>
      </c>
      <c r="M105">
        <v>3.2440000000000002</v>
      </c>
      <c r="N105">
        <v>6.5069999999999997</v>
      </c>
      <c r="O105">
        <v>3.2629999999999999</v>
      </c>
      <c r="Q105">
        <v>6.0999999999999999E-2</v>
      </c>
      <c r="R105">
        <v>1</v>
      </c>
      <c r="S105">
        <v>0</v>
      </c>
      <c r="T105">
        <v>0</v>
      </c>
      <c r="V105">
        <v>0</v>
      </c>
      <c r="Y105" s="1">
        <v>44879</v>
      </c>
      <c r="Z105" s="6">
        <v>0.79951388888888886</v>
      </c>
      <c r="AB105">
        <v>1</v>
      </c>
      <c r="AD105" s="3">
        <f t="shared" si="8"/>
        <v>3.5338144824294768</v>
      </c>
      <c r="AE105" s="3">
        <f t="shared" si="9"/>
        <v>7.2036512416718645</v>
      </c>
      <c r="AF105" s="3">
        <f t="shared" si="10"/>
        <v>3.6698367592423877</v>
      </c>
      <c r="AG105" s="3">
        <f t="shared" si="11"/>
        <v>0.26866000329883855</v>
      </c>
      <c r="AH105" s="3"/>
      <c r="BG105" s="3"/>
      <c r="BH105" s="3"/>
      <c r="BI105" s="3"/>
      <c r="BJ105" s="3"/>
    </row>
    <row r="106" spans="1:62" x14ac:dyDescent="0.35">
      <c r="A106">
        <v>47</v>
      </c>
      <c r="B106">
        <v>22</v>
      </c>
      <c r="C106" t="s">
        <v>125</v>
      </c>
      <c r="D106" t="s">
        <v>27</v>
      </c>
      <c r="G106">
        <v>0.3</v>
      </c>
      <c r="H106">
        <v>0.3</v>
      </c>
      <c r="I106">
        <v>2460</v>
      </c>
      <c r="J106">
        <v>4381</v>
      </c>
      <c r="L106">
        <v>1463</v>
      </c>
      <c r="M106">
        <v>3.8370000000000002</v>
      </c>
      <c r="N106">
        <v>6.6509999999999998</v>
      </c>
      <c r="O106">
        <v>2.8130000000000002</v>
      </c>
      <c r="Q106">
        <v>6.2E-2</v>
      </c>
      <c r="R106">
        <v>1</v>
      </c>
      <c r="S106">
        <v>0</v>
      </c>
      <c r="T106">
        <v>0</v>
      </c>
      <c r="V106">
        <v>0</v>
      </c>
      <c r="Y106" s="1">
        <v>44879</v>
      </c>
      <c r="Z106" s="6">
        <v>0.80613425925925919</v>
      </c>
      <c r="AB106">
        <v>1</v>
      </c>
      <c r="AD106" s="3">
        <f t="shared" si="8"/>
        <v>4.302320503141531</v>
      </c>
      <c r="AE106" s="3">
        <f t="shared" si="9"/>
        <v>7.3695581057499933</v>
      </c>
      <c r="AF106" s="3">
        <f t="shared" si="10"/>
        <v>3.0672376026084622</v>
      </c>
      <c r="AG106" s="3">
        <f t="shared" si="11"/>
        <v>0.26917600908452433</v>
      </c>
      <c r="AH106" s="3"/>
      <c r="AK106">
        <f>ABS(100*(AD106-AD107)/(AVERAGE(AD106:AD107)))</f>
        <v>2.7713375573467611</v>
      </c>
      <c r="AQ106">
        <f>ABS(100*(AE106-AE107)/(AVERAGE(AE106:AE107)))</f>
        <v>0.85060568300432771</v>
      </c>
      <c r="AW106">
        <f>ABS(100*(AF106-AF107)/(AVERAGE(AF106:AF107)))</f>
        <v>6.1610840039377237</v>
      </c>
      <c r="BC106">
        <f>ABS(100*(AG106-AG107)/(AVERAGE(AG106:AG107)))</f>
        <v>2.7725979735048605</v>
      </c>
      <c r="BG106" s="3">
        <f>AVERAGE(AD106:AD107)</f>
        <v>4.3627741017535779</v>
      </c>
      <c r="BH106" s="3">
        <f>AVERAGE(AE106:AE107)</f>
        <v>7.3383479035966825</v>
      </c>
      <c r="BI106" s="3">
        <f>AVERAGE(AF106:AF107)</f>
        <v>2.9755738018431037</v>
      </c>
      <c r="BJ106" s="3">
        <f>AVERAGE(AG106:AG107)</f>
        <v>0.27296005151288638</v>
      </c>
    </row>
    <row r="107" spans="1:62" x14ac:dyDescent="0.35">
      <c r="A107">
        <v>48</v>
      </c>
      <c r="B107">
        <v>22</v>
      </c>
      <c r="C107" t="s">
        <v>125</v>
      </c>
      <c r="D107" t="s">
        <v>27</v>
      </c>
      <c r="G107">
        <v>0.3</v>
      </c>
      <c r="H107">
        <v>0.3</v>
      </c>
      <c r="I107">
        <v>2533</v>
      </c>
      <c r="J107">
        <v>4343</v>
      </c>
      <c r="L107">
        <v>1507</v>
      </c>
      <c r="M107">
        <v>3.93</v>
      </c>
      <c r="N107">
        <v>6.5970000000000004</v>
      </c>
      <c r="O107">
        <v>2.6669999999999998</v>
      </c>
      <c r="Q107">
        <v>6.9000000000000006E-2</v>
      </c>
      <c r="R107">
        <v>1</v>
      </c>
      <c r="S107">
        <v>0</v>
      </c>
      <c r="T107">
        <v>0</v>
      </c>
      <c r="V107">
        <v>0</v>
      </c>
      <c r="Y107" s="1">
        <v>44879</v>
      </c>
      <c r="Z107" s="6">
        <v>0.81321759259259263</v>
      </c>
      <c r="AB107">
        <v>1</v>
      </c>
      <c r="AD107" s="3">
        <f t="shared" si="8"/>
        <v>4.4232277003656257</v>
      </c>
      <c r="AE107" s="3">
        <f t="shared" si="9"/>
        <v>7.3071377014433709</v>
      </c>
      <c r="AF107" s="3">
        <f t="shared" si="10"/>
        <v>2.8839100010777452</v>
      </c>
      <c r="AG107" s="3">
        <f t="shared" si="11"/>
        <v>0.27674409394124844</v>
      </c>
      <c r="AH107" s="3"/>
      <c r="BG107" s="3"/>
      <c r="BH107" s="3"/>
      <c r="BI107" s="3"/>
      <c r="BJ107" s="3"/>
    </row>
    <row r="108" spans="1:62" x14ac:dyDescent="0.35">
      <c r="A108">
        <v>49</v>
      </c>
      <c r="B108">
        <v>23</v>
      </c>
      <c r="C108" t="s">
        <v>126</v>
      </c>
      <c r="D108" t="s">
        <v>27</v>
      </c>
      <c r="G108">
        <v>0.3</v>
      </c>
      <c r="H108">
        <v>0.3</v>
      </c>
      <c r="I108">
        <v>3064</v>
      </c>
      <c r="J108">
        <v>4279</v>
      </c>
      <c r="L108">
        <v>857</v>
      </c>
      <c r="M108">
        <v>4.609</v>
      </c>
      <c r="N108">
        <v>6.5060000000000002</v>
      </c>
      <c r="O108">
        <v>1.8979999999999999</v>
      </c>
      <c r="Q108">
        <v>0</v>
      </c>
      <c r="R108">
        <v>1</v>
      </c>
      <c r="S108">
        <v>0</v>
      </c>
      <c r="T108">
        <v>0</v>
      </c>
      <c r="V108">
        <v>0</v>
      </c>
      <c r="Y108" s="1">
        <v>44879</v>
      </c>
      <c r="Z108" s="6">
        <v>0.82586805555555554</v>
      </c>
      <c r="AB108">
        <v>1</v>
      </c>
      <c r="AD108" s="3">
        <f t="shared" si="8"/>
        <v>5.3027033404477395</v>
      </c>
      <c r="AE108" s="3">
        <f t="shared" si="9"/>
        <v>7.2020085994532703</v>
      </c>
      <c r="AF108" s="3">
        <f t="shared" si="10"/>
        <v>1.8993052590055308</v>
      </c>
      <c r="AG108" s="3">
        <f t="shared" si="11"/>
        <v>0.16494284037600582</v>
      </c>
      <c r="AH108" s="3"/>
      <c r="BG108" s="3"/>
      <c r="BH108" s="3"/>
      <c r="BI108" s="3"/>
      <c r="BJ108" s="3"/>
    </row>
    <row r="109" spans="1:62" x14ac:dyDescent="0.35">
      <c r="A109">
        <v>50</v>
      </c>
      <c r="B109">
        <v>23</v>
      </c>
      <c r="C109" t="s">
        <v>126</v>
      </c>
      <c r="D109" t="s">
        <v>27</v>
      </c>
      <c r="G109">
        <v>0.3</v>
      </c>
      <c r="H109">
        <v>0.3</v>
      </c>
      <c r="I109">
        <v>3610</v>
      </c>
      <c r="J109">
        <v>4302</v>
      </c>
      <c r="L109">
        <v>846</v>
      </c>
      <c r="M109">
        <v>5.3079999999999998</v>
      </c>
      <c r="N109">
        <v>6.5380000000000003</v>
      </c>
      <c r="O109">
        <v>1.2310000000000001</v>
      </c>
      <c r="Q109">
        <v>0</v>
      </c>
      <c r="R109">
        <v>1</v>
      </c>
      <c r="S109">
        <v>0</v>
      </c>
      <c r="T109">
        <v>0</v>
      </c>
      <c r="V109">
        <v>0</v>
      </c>
      <c r="Y109" s="1">
        <v>44879</v>
      </c>
      <c r="Z109" s="6">
        <v>0.83253472222222225</v>
      </c>
      <c r="AB109">
        <v>1</v>
      </c>
      <c r="AD109" s="3">
        <f t="shared" si="8"/>
        <v>6.2070229251649414</v>
      </c>
      <c r="AE109" s="3">
        <f t="shared" si="9"/>
        <v>7.2397893704809624</v>
      </c>
      <c r="AF109" s="3">
        <f t="shared" si="10"/>
        <v>1.032766445316021</v>
      </c>
      <c r="AG109" s="3">
        <f t="shared" si="11"/>
        <v>0.16305081916182476</v>
      </c>
      <c r="AH109" s="3"/>
      <c r="AK109">
        <f>ABS(100*(AD109-AD110)/(AVERAGE(AD109:AD110)))</f>
        <v>0.2664814000578854</v>
      </c>
      <c r="AQ109">
        <f>ABS(100*(AE109-AE110)/(AVERAGE(AE109:AE110)))</f>
        <v>2.2691662781089431E-2</v>
      </c>
      <c r="AW109">
        <f>ABS(100*(AF109-AF110)/(AVERAGE(AF109:AF110)))</f>
        <v>1.7784424739273961</v>
      </c>
      <c r="BC109">
        <f>ABS(100*(AG109-AG110)/(AVERAGE(AG109:AG110)))</f>
        <v>1.9170161009695927</v>
      </c>
      <c r="BG109" s="3">
        <f>AVERAGE(AD109:AD110)</f>
        <v>6.2153042400433041</v>
      </c>
      <c r="BH109" s="3">
        <f>AVERAGE(AE109:AE110)</f>
        <v>7.2389680493716657</v>
      </c>
      <c r="BI109" s="3">
        <f>AVERAGE(AF109:AF110)</f>
        <v>1.0236638093283617</v>
      </c>
      <c r="BJ109" s="3">
        <f>AVERAGE(AG109:AG110)</f>
        <v>0.16150280180476756</v>
      </c>
    </row>
    <row r="110" spans="1:62" x14ac:dyDescent="0.35">
      <c r="A110">
        <v>51</v>
      </c>
      <c r="B110">
        <v>23</v>
      </c>
      <c r="C110" t="s">
        <v>126</v>
      </c>
      <c r="D110" t="s">
        <v>27</v>
      </c>
      <c r="G110">
        <v>0.3</v>
      </c>
      <c r="H110">
        <v>0.3</v>
      </c>
      <c r="I110">
        <v>3620</v>
      </c>
      <c r="J110">
        <v>4301</v>
      </c>
      <c r="L110">
        <v>828</v>
      </c>
      <c r="M110">
        <v>5.32</v>
      </c>
      <c r="N110">
        <v>6.5380000000000003</v>
      </c>
      <c r="O110">
        <v>1.218</v>
      </c>
      <c r="Q110">
        <v>0</v>
      </c>
      <c r="R110">
        <v>1</v>
      </c>
      <c r="S110">
        <v>0</v>
      </c>
      <c r="T110">
        <v>0</v>
      </c>
      <c r="V110">
        <v>0</v>
      </c>
      <c r="Y110" s="1">
        <v>44879</v>
      </c>
      <c r="Z110" s="6">
        <v>0.83975694444444438</v>
      </c>
      <c r="AB110">
        <v>1</v>
      </c>
      <c r="AD110" s="3">
        <f t="shared" si="8"/>
        <v>6.2235855549216659</v>
      </c>
      <c r="AE110" s="3">
        <f t="shared" si="9"/>
        <v>7.2381467282623682</v>
      </c>
      <c r="AF110" s="3">
        <f t="shared" si="10"/>
        <v>1.0145611733407023</v>
      </c>
      <c r="AG110" s="3">
        <f t="shared" si="11"/>
        <v>0.15995478444771036</v>
      </c>
      <c r="AH110" s="3"/>
      <c r="BG110" s="3"/>
      <c r="BH110" s="3"/>
      <c r="BI110" s="3"/>
      <c r="BJ110" s="3"/>
    </row>
    <row r="111" spans="1:62" x14ac:dyDescent="0.35">
      <c r="A111">
        <v>52</v>
      </c>
      <c r="B111">
        <v>24</v>
      </c>
      <c r="C111" t="s">
        <v>127</v>
      </c>
      <c r="D111" t="s">
        <v>27</v>
      </c>
      <c r="G111">
        <v>0.3</v>
      </c>
      <c r="H111">
        <v>0.3</v>
      </c>
      <c r="I111">
        <v>5099</v>
      </c>
      <c r="J111">
        <v>6790</v>
      </c>
      <c r="L111">
        <v>885</v>
      </c>
      <c r="M111">
        <v>7.2110000000000003</v>
      </c>
      <c r="N111">
        <v>10.051</v>
      </c>
      <c r="O111">
        <v>2.84</v>
      </c>
      <c r="Q111">
        <v>0</v>
      </c>
      <c r="R111">
        <v>1</v>
      </c>
      <c r="S111">
        <v>0</v>
      </c>
      <c r="T111">
        <v>0</v>
      </c>
      <c r="V111">
        <v>0</v>
      </c>
      <c r="Y111" s="1">
        <v>44879</v>
      </c>
      <c r="Z111" s="6">
        <v>0.85267361111111117</v>
      </c>
      <c r="AB111">
        <v>1</v>
      </c>
      <c r="AD111" s="3">
        <f t="shared" si="8"/>
        <v>8.6731984959413388</v>
      </c>
      <c r="AE111" s="3">
        <f t="shared" si="9"/>
        <v>11.326683210346099</v>
      </c>
      <c r="AF111" s="3">
        <f t="shared" si="10"/>
        <v>2.65348471440476</v>
      </c>
      <c r="AG111" s="3">
        <f t="shared" si="11"/>
        <v>0.16975889437573932</v>
      </c>
      <c r="AH111" s="3"/>
      <c r="BG111" s="3"/>
      <c r="BH111" s="3"/>
      <c r="BI111" s="3"/>
      <c r="BJ111" s="3"/>
    </row>
    <row r="112" spans="1:62" x14ac:dyDescent="0.35">
      <c r="A112">
        <v>53</v>
      </c>
      <c r="B112">
        <v>24</v>
      </c>
      <c r="C112" t="s">
        <v>127</v>
      </c>
      <c r="D112" t="s">
        <v>27</v>
      </c>
      <c r="G112">
        <v>0.3</v>
      </c>
      <c r="H112">
        <v>0.3</v>
      </c>
      <c r="I112">
        <v>6244</v>
      </c>
      <c r="J112">
        <v>6822</v>
      </c>
      <c r="L112">
        <v>883</v>
      </c>
      <c r="M112">
        <v>8.6750000000000007</v>
      </c>
      <c r="N112">
        <v>10.097</v>
      </c>
      <c r="O112">
        <v>1.4219999999999999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44879</v>
      </c>
      <c r="Z112" s="6">
        <v>0.85950231481481476</v>
      </c>
      <c r="AB112">
        <v>1</v>
      </c>
      <c r="AD112" s="3">
        <f t="shared" si="8"/>
        <v>10.569619603086386</v>
      </c>
      <c r="AE112" s="3">
        <f t="shared" si="9"/>
        <v>11.37924776134115</v>
      </c>
      <c r="AF112" s="3">
        <f t="shared" si="10"/>
        <v>0.80962815825476397</v>
      </c>
      <c r="AG112" s="3">
        <f t="shared" si="11"/>
        <v>0.1694148905186155</v>
      </c>
      <c r="AH112" s="3"/>
      <c r="AK112">
        <f>ABS(100*(AD112-AD113)/(AVERAGE(AD112:AD113)))</f>
        <v>0.25040663208299524</v>
      </c>
      <c r="AQ112">
        <f>ABS(100*(AE112-AE113)/(AVERAGE(AE112:AE113)))</f>
        <v>0.68077415101354721</v>
      </c>
      <c r="AW112">
        <f>ABS(100*(AF112-AF113)/(AVERAGE(AF112:AF113)))</f>
        <v>13.68536309442686</v>
      </c>
      <c r="BC112">
        <f>ABS(100*(AG112-AG113)/(AVERAGE(AG112:AG113)))</f>
        <v>1.0204505954867411</v>
      </c>
      <c r="BG112" s="3">
        <f>AVERAGE(AD112:AD113)</f>
        <v>10.582869706891765</v>
      </c>
      <c r="BH112" s="3">
        <f>AVERAGE(AE112:AE113)</f>
        <v>11.340645669204161</v>
      </c>
      <c r="BI112" s="3">
        <f>AVERAGE(AF112:AF113)</f>
        <v>0.75777596231239475</v>
      </c>
      <c r="BJ112" s="3">
        <f>AVERAGE(AG112:AG113)</f>
        <v>0.16855488087580595</v>
      </c>
    </row>
    <row r="113" spans="1:62" x14ac:dyDescent="0.35">
      <c r="A113">
        <v>54</v>
      </c>
      <c r="B113">
        <v>24</v>
      </c>
      <c r="C113" t="s">
        <v>127</v>
      </c>
      <c r="D113" t="s">
        <v>27</v>
      </c>
      <c r="G113">
        <v>0.3</v>
      </c>
      <c r="H113">
        <v>0.3</v>
      </c>
      <c r="I113">
        <v>6260</v>
      </c>
      <c r="J113">
        <v>6775</v>
      </c>
      <c r="L113">
        <v>873</v>
      </c>
      <c r="M113">
        <v>8.6959999999999997</v>
      </c>
      <c r="N113">
        <v>10.029999999999999</v>
      </c>
      <c r="O113">
        <v>1.3340000000000001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44879</v>
      </c>
      <c r="Z113" s="6">
        <v>0.86693287037037037</v>
      </c>
      <c r="AB113">
        <v>1</v>
      </c>
      <c r="AD113" s="3">
        <f t="shared" si="8"/>
        <v>10.596119810697145</v>
      </c>
      <c r="AE113" s="3">
        <f t="shared" si="9"/>
        <v>11.30204357706717</v>
      </c>
      <c r="AF113" s="3">
        <f t="shared" si="10"/>
        <v>0.70592376637002552</v>
      </c>
      <c r="AG113" s="3">
        <f t="shared" si="11"/>
        <v>0.16769487123299637</v>
      </c>
      <c r="AH113" s="3"/>
      <c r="BG113" s="3"/>
      <c r="BH113" s="3"/>
      <c r="BI113" s="3"/>
      <c r="BJ113" s="3"/>
    </row>
    <row r="114" spans="1:62" x14ac:dyDescent="0.35">
      <c r="A114">
        <v>55</v>
      </c>
      <c r="B114">
        <v>25</v>
      </c>
      <c r="C114" t="s">
        <v>128</v>
      </c>
      <c r="D114" t="s">
        <v>27</v>
      </c>
      <c r="G114">
        <v>0.3</v>
      </c>
      <c r="H114">
        <v>0.3</v>
      </c>
      <c r="I114">
        <v>5760</v>
      </c>
      <c r="J114">
        <v>6762</v>
      </c>
      <c r="L114">
        <v>960</v>
      </c>
      <c r="M114">
        <v>8.0570000000000004</v>
      </c>
      <c r="N114">
        <v>10.012</v>
      </c>
      <c r="O114">
        <v>1.956</v>
      </c>
      <c r="Q114">
        <v>0</v>
      </c>
      <c r="R114">
        <v>1</v>
      </c>
      <c r="S114">
        <v>0</v>
      </c>
      <c r="T114">
        <v>0</v>
      </c>
      <c r="V114">
        <v>0</v>
      </c>
      <c r="Y114" s="1">
        <v>44879</v>
      </c>
      <c r="Z114" s="6">
        <v>0.88043981481481481</v>
      </c>
      <c r="AB114">
        <v>1</v>
      </c>
      <c r="AD114" s="3">
        <f t="shared" si="8"/>
        <v>9.7679883228608819</v>
      </c>
      <c r="AE114" s="3">
        <f t="shared" si="9"/>
        <v>11.28068922822543</v>
      </c>
      <c r="AF114" s="3">
        <f t="shared" si="10"/>
        <v>1.5127009053645484</v>
      </c>
      <c r="AG114" s="3">
        <f t="shared" si="11"/>
        <v>0.18265903901788269</v>
      </c>
      <c r="AH114" s="3"/>
      <c r="BG114" s="3"/>
      <c r="BH114" s="3"/>
      <c r="BI114" s="3"/>
      <c r="BJ114" s="3"/>
    </row>
    <row r="115" spans="1:62" x14ac:dyDescent="0.35">
      <c r="A115">
        <v>56</v>
      </c>
      <c r="B115">
        <v>25</v>
      </c>
      <c r="C115" t="s">
        <v>128</v>
      </c>
      <c r="D115" t="s">
        <v>27</v>
      </c>
      <c r="G115">
        <v>0.3</v>
      </c>
      <c r="H115">
        <v>0.3</v>
      </c>
      <c r="I115">
        <v>5962</v>
      </c>
      <c r="J115">
        <v>6784</v>
      </c>
      <c r="L115">
        <v>1013</v>
      </c>
      <c r="M115">
        <v>8.3149999999999995</v>
      </c>
      <c r="N115">
        <v>10.044</v>
      </c>
      <c r="O115">
        <v>1.728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44879</v>
      </c>
      <c r="Z115" s="6">
        <v>0.88733796296296286</v>
      </c>
      <c r="AB115">
        <v>1</v>
      </c>
      <c r="AD115" s="3">
        <f t="shared" si="8"/>
        <v>10.102553443946734</v>
      </c>
      <c r="AE115" s="3">
        <f t="shared" si="9"/>
        <v>11.316827357034526</v>
      </c>
      <c r="AF115" s="3">
        <f t="shared" si="10"/>
        <v>1.2142739130877924</v>
      </c>
      <c r="AG115" s="3">
        <f t="shared" si="11"/>
        <v>0.191775141231664</v>
      </c>
      <c r="AH115" s="3"/>
      <c r="AK115">
        <f>ABS(100*(AD115-AD116)/(AVERAGE(AD115:AD116)))</f>
        <v>1.0713507884797739</v>
      </c>
      <c r="AQ115">
        <f>ABS(100*(AE115-AE116)/(AVERAGE(AE115:AE116)))</f>
        <v>0.49473220033967508</v>
      </c>
      <c r="AW115">
        <f>ABS(100*(AF115-AF116)/(AVERAGE(AF115:AF116)))</f>
        <v>4.1774065590273199</v>
      </c>
      <c r="BC115">
        <f>ABS(100*(AG115-AG116)/(AVERAGE(AG115:AG116)))</f>
        <v>0.26943060561652549</v>
      </c>
      <c r="BG115" s="3">
        <f>AVERAGE(AD115:AD116)</f>
        <v>10.048724897237376</v>
      </c>
      <c r="BH115" s="3">
        <f>AVERAGE(AE115:AE116)</f>
        <v>11.288902439318406</v>
      </c>
      <c r="BI115" s="3">
        <f>AVERAGE(AF115:AF116)</f>
        <v>1.2401775420810308</v>
      </c>
      <c r="BJ115" s="3">
        <f>AVERAGE(AG115:AG116)</f>
        <v>0.19151713833882114</v>
      </c>
    </row>
    <row r="116" spans="1:62" x14ac:dyDescent="0.35">
      <c r="A116">
        <v>57</v>
      </c>
      <c r="B116">
        <v>25</v>
      </c>
      <c r="C116" t="s">
        <v>128</v>
      </c>
      <c r="D116" t="s">
        <v>27</v>
      </c>
      <c r="G116">
        <v>0.3</v>
      </c>
      <c r="H116">
        <v>0.3</v>
      </c>
      <c r="I116">
        <v>5897</v>
      </c>
      <c r="J116">
        <v>6750</v>
      </c>
      <c r="L116">
        <v>1010</v>
      </c>
      <c r="M116">
        <v>8.2319999999999993</v>
      </c>
      <c r="N116">
        <v>9.9949999999999992</v>
      </c>
      <c r="O116">
        <v>1.7629999999999999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44879</v>
      </c>
      <c r="Z116" s="6">
        <v>0.8946412037037037</v>
      </c>
      <c r="AB116">
        <v>1</v>
      </c>
      <c r="AD116" s="3">
        <f t="shared" si="8"/>
        <v>9.9948963505280179</v>
      </c>
      <c r="AE116" s="3">
        <f t="shared" si="9"/>
        <v>11.260977521602287</v>
      </c>
      <c r="AF116" s="3">
        <f t="shared" si="10"/>
        <v>1.2660811710742692</v>
      </c>
      <c r="AG116" s="3">
        <f t="shared" si="11"/>
        <v>0.19125913544597828</v>
      </c>
      <c r="AH116" s="3"/>
      <c r="BG116" s="3"/>
      <c r="BH116" s="3"/>
      <c r="BI116" s="3"/>
      <c r="BJ116" s="3"/>
    </row>
    <row r="117" spans="1:62" x14ac:dyDescent="0.35">
      <c r="A117">
        <v>58</v>
      </c>
      <c r="B117">
        <v>26</v>
      </c>
      <c r="C117" t="s">
        <v>129</v>
      </c>
      <c r="D117" t="s">
        <v>27</v>
      </c>
      <c r="G117">
        <v>0.3</v>
      </c>
      <c r="H117">
        <v>0.3</v>
      </c>
      <c r="I117">
        <v>5272</v>
      </c>
      <c r="J117">
        <v>6015</v>
      </c>
      <c r="L117">
        <v>10904</v>
      </c>
      <c r="M117">
        <v>7.4320000000000004</v>
      </c>
      <c r="N117">
        <v>8.9580000000000002</v>
      </c>
      <c r="O117">
        <v>1.526</v>
      </c>
      <c r="Q117">
        <v>1.7070000000000001</v>
      </c>
      <c r="R117">
        <v>1</v>
      </c>
      <c r="S117">
        <v>0</v>
      </c>
      <c r="T117">
        <v>0</v>
      </c>
      <c r="V117">
        <v>0</v>
      </c>
      <c r="Y117" s="1">
        <v>44879</v>
      </c>
      <c r="Z117" s="6">
        <v>0.90759259259259262</v>
      </c>
      <c r="AB117">
        <v>1</v>
      </c>
      <c r="AD117" s="3">
        <f t="shared" si="8"/>
        <v>8.9597319907326849</v>
      </c>
      <c r="AE117" s="3">
        <f t="shared" si="9"/>
        <v>10.053635490934733</v>
      </c>
      <c r="AF117" s="3">
        <f t="shared" si="10"/>
        <v>1.0939035002020479</v>
      </c>
      <c r="AG117" s="3">
        <f t="shared" si="11"/>
        <v>1.8930462166375328</v>
      </c>
      <c r="AH117" s="3"/>
      <c r="BG117" s="3"/>
      <c r="BH117" s="3"/>
      <c r="BI117" s="3"/>
      <c r="BJ117" s="3"/>
    </row>
    <row r="118" spans="1:62" x14ac:dyDescent="0.35">
      <c r="A118">
        <v>59</v>
      </c>
      <c r="B118">
        <v>26</v>
      </c>
      <c r="C118" t="s">
        <v>129</v>
      </c>
      <c r="D118" t="s">
        <v>27</v>
      </c>
      <c r="G118">
        <v>0.3</v>
      </c>
      <c r="H118">
        <v>0.3</v>
      </c>
      <c r="I118">
        <v>5332</v>
      </c>
      <c r="J118">
        <v>6104</v>
      </c>
      <c r="L118">
        <v>11216</v>
      </c>
      <c r="M118">
        <v>7.5090000000000003</v>
      </c>
      <c r="N118">
        <v>9.0830000000000002</v>
      </c>
      <c r="O118">
        <v>1.575</v>
      </c>
      <c r="Q118">
        <v>1.762</v>
      </c>
      <c r="R118">
        <v>1</v>
      </c>
      <c r="S118">
        <v>0</v>
      </c>
      <c r="T118">
        <v>0</v>
      </c>
      <c r="V118">
        <v>0</v>
      </c>
      <c r="Y118" s="1">
        <v>44879</v>
      </c>
      <c r="Z118" s="6">
        <v>0.9143634259259259</v>
      </c>
      <c r="AB118">
        <v>1</v>
      </c>
      <c r="AD118" s="3">
        <f t="shared" si="8"/>
        <v>9.0591077692730391</v>
      </c>
      <c r="AE118" s="3">
        <f t="shared" si="9"/>
        <v>10.199830648389716</v>
      </c>
      <c r="AF118" s="3">
        <f t="shared" si="10"/>
        <v>1.1407228791166766</v>
      </c>
      <c r="AG118" s="3">
        <f t="shared" si="11"/>
        <v>1.9467108183488495</v>
      </c>
      <c r="AH118" s="3"/>
      <c r="AK118">
        <f>ABS(100*(AD118-AD119)/(AVERAGE(AD118:AD119)))</f>
        <v>0.12806188833305782</v>
      </c>
      <c r="AQ118">
        <f>ABS(100*(AE118-AE119)/(AVERAGE(AE118:AE119)))</f>
        <v>0.38576495773265657</v>
      </c>
      <c r="AW118">
        <f>ABS(100*(AF118-AF119)/(AVERAGE(AF118:AF119)))</f>
        <v>4.3745391722618558</v>
      </c>
      <c r="BC118">
        <f>ABS(100*(AG118-AG119)/(AVERAGE(AG118:AG119)))</f>
        <v>0.22945983148320903</v>
      </c>
      <c r="BG118" s="3">
        <f>AVERAGE(AD118:AD119)</f>
        <v>9.0533108488581853</v>
      </c>
      <c r="BH118" s="3">
        <f>AVERAGE(AE118:AE119)</f>
        <v>10.219542355012859</v>
      </c>
      <c r="BI118" s="3">
        <f>AVERAGE(AF118:AF119)</f>
        <v>1.1662315061546744</v>
      </c>
      <c r="BJ118" s="3">
        <f>AVERAGE(AG118:AG119)</f>
        <v>1.948946843420154</v>
      </c>
    </row>
    <row r="119" spans="1:62" x14ac:dyDescent="0.35">
      <c r="A119">
        <v>60</v>
      </c>
      <c r="B119">
        <v>26</v>
      </c>
      <c r="C119" t="s">
        <v>129</v>
      </c>
      <c r="D119" t="s">
        <v>27</v>
      </c>
      <c r="G119">
        <v>0.3</v>
      </c>
      <c r="H119">
        <v>0.3</v>
      </c>
      <c r="I119">
        <v>5325</v>
      </c>
      <c r="J119">
        <v>6128</v>
      </c>
      <c r="L119">
        <v>11242</v>
      </c>
      <c r="M119">
        <v>7.5010000000000003</v>
      </c>
      <c r="N119">
        <v>9.1170000000000009</v>
      </c>
      <c r="O119">
        <v>1.6160000000000001</v>
      </c>
      <c r="Q119">
        <v>1.766</v>
      </c>
      <c r="R119">
        <v>1</v>
      </c>
      <c r="S119">
        <v>0</v>
      </c>
      <c r="T119">
        <v>0</v>
      </c>
      <c r="V119">
        <v>0</v>
      </c>
      <c r="Y119" s="1">
        <v>44879</v>
      </c>
      <c r="Z119" s="6">
        <v>0.92173611111111109</v>
      </c>
      <c r="AB119">
        <v>1</v>
      </c>
      <c r="AD119" s="3">
        <f t="shared" si="8"/>
        <v>9.0475139284433297</v>
      </c>
      <c r="AE119" s="3">
        <f t="shared" si="9"/>
        <v>10.239254061636002</v>
      </c>
      <c r="AF119" s="3">
        <f t="shared" si="10"/>
        <v>1.1917401331926722</v>
      </c>
      <c r="AG119" s="3">
        <f t="shared" si="11"/>
        <v>1.9511828684914587</v>
      </c>
      <c r="AH119" s="3"/>
      <c r="BG119" s="3"/>
      <c r="BH119" s="3"/>
      <c r="BI119" s="3"/>
      <c r="BJ119" s="3"/>
    </row>
    <row r="120" spans="1:62" x14ac:dyDescent="0.35">
      <c r="A120">
        <v>61</v>
      </c>
      <c r="B120">
        <v>27</v>
      </c>
      <c r="C120" t="s">
        <v>130</v>
      </c>
      <c r="D120" t="s">
        <v>27</v>
      </c>
      <c r="G120">
        <v>0.3</v>
      </c>
      <c r="H120">
        <v>0.3</v>
      </c>
      <c r="I120">
        <v>3699</v>
      </c>
      <c r="J120">
        <v>4443</v>
      </c>
      <c r="L120">
        <v>2316</v>
      </c>
      <c r="M120">
        <v>5.4210000000000003</v>
      </c>
      <c r="N120">
        <v>6.7380000000000004</v>
      </c>
      <c r="O120">
        <v>1.3169999999999999</v>
      </c>
      <c r="Q120">
        <v>0.21</v>
      </c>
      <c r="R120">
        <v>1</v>
      </c>
      <c r="S120">
        <v>0</v>
      </c>
      <c r="T120">
        <v>0</v>
      </c>
      <c r="V120">
        <v>0</v>
      </c>
      <c r="Y120" s="1">
        <v>44879</v>
      </c>
      <c r="Z120" s="6">
        <v>0.93444444444444441</v>
      </c>
      <c r="AB120">
        <v>1</v>
      </c>
      <c r="AD120" s="3">
        <f t="shared" si="8"/>
        <v>6.3544303299997953</v>
      </c>
      <c r="AE120" s="3">
        <f t="shared" si="9"/>
        <v>7.4714019233029019</v>
      </c>
      <c r="AF120" s="3">
        <f t="shared" si="10"/>
        <v>1.1169715933031066</v>
      </c>
      <c r="AG120" s="3">
        <f t="shared" si="11"/>
        <v>0.41589365414783491</v>
      </c>
      <c r="AH120" s="3"/>
      <c r="BG120" s="3"/>
      <c r="BH120" s="3"/>
      <c r="BI120" s="3"/>
      <c r="BJ120" s="3"/>
    </row>
    <row r="121" spans="1:62" x14ac:dyDescent="0.35">
      <c r="A121">
        <v>62</v>
      </c>
      <c r="B121">
        <v>27</v>
      </c>
      <c r="C121" t="s">
        <v>130</v>
      </c>
      <c r="D121" t="s">
        <v>27</v>
      </c>
      <c r="G121">
        <v>0.3</v>
      </c>
      <c r="H121">
        <v>0.3</v>
      </c>
      <c r="I121">
        <v>3085</v>
      </c>
      <c r="J121">
        <v>4503</v>
      </c>
      <c r="L121">
        <v>2275</v>
      </c>
      <c r="M121">
        <v>4.6369999999999996</v>
      </c>
      <c r="N121">
        <v>6.8230000000000004</v>
      </c>
      <c r="O121">
        <v>2.1859999999999999</v>
      </c>
      <c r="Q121">
        <v>0.20300000000000001</v>
      </c>
      <c r="R121">
        <v>1</v>
      </c>
      <c r="S121">
        <v>0</v>
      </c>
      <c r="T121">
        <v>0</v>
      </c>
      <c r="V121">
        <v>0</v>
      </c>
      <c r="Y121" s="1">
        <v>44879</v>
      </c>
      <c r="Z121" s="6">
        <v>0.94115740740740739</v>
      </c>
      <c r="AB121">
        <v>1</v>
      </c>
      <c r="AD121" s="3">
        <f t="shared" si="8"/>
        <v>5.3374848629368623</v>
      </c>
      <c r="AE121" s="3">
        <f t="shared" si="9"/>
        <v>7.5699604564186203</v>
      </c>
      <c r="AF121" s="3">
        <f t="shared" si="10"/>
        <v>2.2324755934817579</v>
      </c>
      <c r="AG121" s="3">
        <f t="shared" si="11"/>
        <v>0.40884157507679664</v>
      </c>
      <c r="AH121" s="3"/>
      <c r="AK121">
        <f>ABS(100*(AD121-AD122)/(AVERAGE(AD121:AD122)))</f>
        <v>0.30982705202221217</v>
      </c>
      <c r="AQ121">
        <f>ABS(100*(AE121-AE122)/(AVERAGE(AE121:AE122)))</f>
        <v>0.23897951898556541</v>
      </c>
      <c r="AW121">
        <f>ABS(100*(AF121-AF122)/(AVERAGE(AF121:AF122)))</f>
        <v>1.5633948846144041</v>
      </c>
      <c r="BC121">
        <f>ABS(100*(AG121-AG122)/(AVERAGE(AG121:AG122)))</f>
        <v>2.0816339829408324</v>
      </c>
      <c r="BG121" s="3">
        <f>AVERAGE(AD121:AD122)</f>
        <v>5.345766177815225</v>
      </c>
      <c r="BH121" s="3">
        <f>AVERAGE(AE121:AE122)</f>
        <v>7.5609259242163471</v>
      </c>
      <c r="BI121" s="3">
        <f>AVERAGE(AF121:AF122)</f>
        <v>2.2151597464011217</v>
      </c>
      <c r="BJ121" s="3">
        <f>AVERAGE(AG121:AG122)</f>
        <v>0.41314162329084447</v>
      </c>
    </row>
    <row r="122" spans="1:62" x14ac:dyDescent="0.35">
      <c r="A122">
        <v>63</v>
      </c>
      <c r="B122">
        <v>27</v>
      </c>
      <c r="C122" t="s">
        <v>130</v>
      </c>
      <c r="D122" t="s">
        <v>27</v>
      </c>
      <c r="G122">
        <v>0.3</v>
      </c>
      <c r="H122">
        <v>0.3</v>
      </c>
      <c r="I122">
        <v>3095</v>
      </c>
      <c r="J122">
        <v>4492</v>
      </c>
      <c r="L122">
        <v>2325</v>
      </c>
      <c r="M122">
        <v>4.6479999999999997</v>
      </c>
      <c r="N122">
        <v>6.8070000000000004</v>
      </c>
      <c r="O122">
        <v>2.1589999999999998</v>
      </c>
      <c r="Q122">
        <v>0.21199999999999999</v>
      </c>
      <c r="R122">
        <v>1</v>
      </c>
      <c r="S122">
        <v>0</v>
      </c>
      <c r="T122">
        <v>0</v>
      </c>
      <c r="V122">
        <v>0</v>
      </c>
      <c r="Y122" s="1">
        <v>44879</v>
      </c>
      <c r="Z122" s="6">
        <v>0.94828703703703709</v>
      </c>
      <c r="AB122">
        <v>1</v>
      </c>
      <c r="AD122" s="3">
        <f t="shared" si="8"/>
        <v>5.3540474926935877</v>
      </c>
      <c r="AE122" s="3">
        <f t="shared" si="9"/>
        <v>7.5518913920140731</v>
      </c>
      <c r="AF122" s="3">
        <f t="shared" si="10"/>
        <v>2.1978438993204854</v>
      </c>
      <c r="AG122" s="3">
        <f t="shared" si="11"/>
        <v>0.41744167150489225</v>
      </c>
      <c r="AH122" s="3"/>
      <c r="BG122" s="3"/>
      <c r="BH122" s="3"/>
      <c r="BI122" s="3"/>
      <c r="BJ122" s="3"/>
    </row>
    <row r="123" spans="1:62" x14ac:dyDescent="0.35">
      <c r="A123">
        <v>64</v>
      </c>
      <c r="B123">
        <v>28</v>
      </c>
      <c r="C123" t="s">
        <v>131</v>
      </c>
      <c r="D123" t="s">
        <v>27</v>
      </c>
      <c r="G123">
        <v>0.3</v>
      </c>
      <c r="H123">
        <v>0.3</v>
      </c>
      <c r="I123">
        <v>2451</v>
      </c>
      <c r="J123">
        <v>3945</v>
      </c>
      <c r="L123">
        <v>2542</v>
      </c>
      <c r="M123">
        <v>3.8250000000000002</v>
      </c>
      <c r="N123">
        <v>6.0339999999999998</v>
      </c>
      <c r="O123">
        <v>2.2090000000000001</v>
      </c>
      <c r="Q123">
        <v>0.25</v>
      </c>
      <c r="R123">
        <v>1</v>
      </c>
      <c r="S123">
        <v>0</v>
      </c>
      <c r="T123">
        <v>0</v>
      </c>
      <c r="V123">
        <v>0</v>
      </c>
      <c r="Y123" s="1">
        <v>44879</v>
      </c>
      <c r="Z123" s="6">
        <v>0.96064814814814825</v>
      </c>
      <c r="AB123">
        <v>1</v>
      </c>
      <c r="AD123" s="3">
        <f t="shared" si="8"/>
        <v>4.2874141363604776</v>
      </c>
      <c r="AE123" s="3">
        <f t="shared" si="9"/>
        <v>6.6533660984424356</v>
      </c>
      <c r="AF123" s="3">
        <f t="shared" si="10"/>
        <v>2.365951962081958</v>
      </c>
      <c r="AG123" s="3">
        <f t="shared" si="11"/>
        <v>0.45476609000282703</v>
      </c>
      <c r="AH123" s="3"/>
      <c r="BG123" s="3"/>
      <c r="BH123" s="3"/>
      <c r="BI123" s="3"/>
      <c r="BJ123" s="3"/>
    </row>
    <row r="124" spans="1:62" x14ac:dyDescent="0.35">
      <c r="A124">
        <v>65</v>
      </c>
      <c r="B124">
        <v>28</v>
      </c>
      <c r="C124" t="s">
        <v>131</v>
      </c>
      <c r="D124" t="s">
        <v>27</v>
      </c>
      <c r="G124">
        <v>0.3</v>
      </c>
      <c r="H124">
        <v>0.3</v>
      </c>
      <c r="I124">
        <v>2301</v>
      </c>
      <c r="J124">
        <v>3948</v>
      </c>
      <c r="L124">
        <v>2538</v>
      </c>
      <c r="M124">
        <v>3.6339999999999999</v>
      </c>
      <c r="N124">
        <v>6.0389999999999997</v>
      </c>
      <c r="O124">
        <v>2.4049999999999998</v>
      </c>
      <c r="Q124">
        <v>0.249</v>
      </c>
      <c r="R124">
        <v>1</v>
      </c>
      <c r="S124">
        <v>0</v>
      </c>
      <c r="T124">
        <v>0</v>
      </c>
      <c r="V124">
        <v>0</v>
      </c>
      <c r="Y124" s="1">
        <v>44879</v>
      </c>
      <c r="Z124" s="6">
        <v>0.96719907407407402</v>
      </c>
      <c r="AB124">
        <v>1</v>
      </c>
      <c r="AD124" s="3">
        <f t="shared" si="8"/>
        <v>4.0389746900095984</v>
      </c>
      <c r="AE124" s="3">
        <f t="shared" si="9"/>
        <v>6.6582940250982228</v>
      </c>
      <c r="AF124" s="3">
        <f t="shared" si="10"/>
        <v>2.6193193350886244</v>
      </c>
      <c r="AG124" s="3">
        <f t="shared" si="11"/>
        <v>0.45407808228857938</v>
      </c>
      <c r="AH124" s="3"/>
      <c r="AK124">
        <f>ABS(100*(AD124-AD125)/(AVERAGE(AD124:AD125)))</f>
        <v>1.4456196368900687</v>
      </c>
      <c r="AQ124">
        <f>ABS(100*(AE124-AE125)/(AVERAGE(AE124:AE125)))</f>
        <v>0.76187575595968726</v>
      </c>
      <c r="AW124">
        <f>ABS(100*(AF124-AF125)/(AVERAGE(AF124:AF125)))</f>
        <v>4.0725762115091388</v>
      </c>
      <c r="BC124">
        <f>ABS(100*(AG124-AG125)/(AVERAGE(AG124:AG125)))</f>
        <v>1.8018293637111791</v>
      </c>
      <c r="BG124" s="3">
        <f>AVERAGE(AD124:AD125)</f>
        <v>4.0099900879353294</v>
      </c>
      <c r="BH124" s="3">
        <f>AVERAGE(AE124:AE125)</f>
        <v>6.6837549794864506</v>
      </c>
      <c r="BI124" s="3">
        <f>AVERAGE(AF124:AF125)</f>
        <v>2.6737648915511212</v>
      </c>
      <c r="BJ124" s="3">
        <f>AVERAGE(AG124:AG125)</f>
        <v>0.45820612857406523</v>
      </c>
    </row>
    <row r="125" spans="1:62" x14ac:dyDescent="0.35">
      <c r="A125">
        <v>66</v>
      </c>
      <c r="B125">
        <v>28</v>
      </c>
      <c r="C125" t="s">
        <v>131</v>
      </c>
      <c r="D125" t="s">
        <v>27</v>
      </c>
      <c r="G125">
        <v>0.3</v>
      </c>
      <c r="H125">
        <v>0.3</v>
      </c>
      <c r="I125">
        <v>2266</v>
      </c>
      <c r="J125">
        <v>3979</v>
      </c>
      <c r="L125">
        <v>2586</v>
      </c>
      <c r="M125">
        <v>3.589</v>
      </c>
      <c r="N125">
        <v>6.0830000000000002</v>
      </c>
      <c r="O125">
        <v>2.4940000000000002</v>
      </c>
      <c r="Q125">
        <v>0.25700000000000001</v>
      </c>
      <c r="R125">
        <v>1</v>
      </c>
      <c r="S125">
        <v>0</v>
      </c>
      <c r="T125">
        <v>0</v>
      </c>
      <c r="V125">
        <v>0</v>
      </c>
      <c r="Y125" s="1">
        <v>44879</v>
      </c>
      <c r="Z125" s="6">
        <v>0.97424768518518512</v>
      </c>
      <c r="AB125">
        <v>1</v>
      </c>
      <c r="AD125" s="3">
        <f t="shared" si="8"/>
        <v>3.98100548586106</v>
      </c>
      <c r="AE125" s="3">
        <f t="shared" si="9"/>
        <v>6.7092159338746784</v>
      </c>
      <c r="AF125" s="3">
        <f t="shared" si="10"/>
        <v>2.7282104480136184</v>
      </c>
      <c r="AG125" s="3">
        <f t="shared" si="11"/>
        <v>0.46233417485955108</v>
      </c>
      <c r="AH125" s="3"/>
      <c r="BG125" s="3"/>
      <c r="BH125" s="3"/>
      <c r="BI125" s="3"/>
      <c r="BJ125" s="3"/>
    </row>
    <row r="126" spans="1:62" x14ac:dyDescent="0.35">
      <c r="A126">
        <v>67</v>
      </c>
      <c r="B126">
        <v>29</v>
      </c>
      <c r="C126" t="s">
        <v>132</v>
      </c>
      <c r="D126" t="s">
        <v>27</v>
      </c>
      <c r="G126">
        <v>0.3</v>
      </c>
      <c r="H126">
        <v>0.3</v>
      </c>
      <c r="I126">
        <v>2683</v>
      </c>
      <c r="J126">
        <v>4470</v>
      </c>
      <c r="L126">
        <v>2197</v>
      </c>
      <c r="M126">
        <v>4.1219999999999999</v>
      </c>
      <c r="N126">
        <v>6.7759999999999998</v>
      </c>
      <c r="O126">
        <v>2.6549999999999998</v>
      </c>
      <c r="Q126">
        <v>0.19</v>
      </c>
      <c r="R126">
        <v>1</v>
      </c>
      <c r="S126">
        <v>0</v>
      </c>
      <c r="T126">
        <v>0</v>
      </c>
      <c r="V126">
        <v>0</v>
      </c>
      <c r="Y126" s="1">
        <v>44879</v>
      </c>
      <c r="Z126" s="6">
        <v>0.9865856481481482</v>
      </c>
      <c r="AB126">
        <v>1</v>
      </c>
      <c r="AD126" s="3">
        <f t="shared" si="8"/>
        <v>4.671667146716505</v>
      </c>
      <c r="AE126" s="3">
        <f t="shared" si="9"/>
        <v>7.5157532632049753</v>
      </c>
      <c r="AF126" s="3">
        <f t="shared" si="10"/>
        <v>2.8440861164884703</v>
      </c>
      <c r="AG126" s="3">
        <f t="shared" si="11"/>
        <v>0.39542542464896746</v>
      </c>
      <c r="AH126" s="3"/>
      <c r="BG126" s="3"/>
      <c r="BH126" s="3"/>
      <c r="BI126" s="3"/>
      <c r="BJ126" s="3"/>
    </row>
    <row r="127" spans="1:62" x14ac:dyDescent="0.35">
      <c r="A127">
        <v>68</v>
      </c>
      <c r="B127">
        <v>29</v>
      </c>
      <c r="C127" t="s">
        <v>132</v>
      </c>
      <c r="D127" t="s">
        <v>27</v>
      </c>
      <c r="G127">
        <v>0.3</v>
      </c>
      <c r="H127">
        <v>0.3</v>
      </c>
      <c r="I127">
        <v>3049</v>
      </c>
      <c r="J127">
        <v>4526</v>
      </c>
      <c r="L127">
        <v>2246</v>
      </c>
      <c r="M127">
        <v>4.59</v>
      </c>
      <c r="N127">
        <v>6.8550000000000004</v>
      </c>
      <c r="O127">
        <v>2.266</v>
      </c>
      <c r="Q127">
        <v>0.19800000000000001</v>
      </c>
      <c r="R127">
        <v>1</v>
      </c>
      <c r="S127">
        <v>0</v>
      </c>
      <c r="T127">
        <v>0</v>
      </c>
      <c r="V127">
        <v>0</v>
      </c>
      <c r="Y127" s="1">
        <v>44879</v>
      </c>
      <c r="Z127" s="6">
        <v>0.99328703703703702</v>
      </c>
      <c r="AB127">
        <v>1</v>
      </c>
      <c r="AD127" s="3">
        <f t="shared" si="8"/>
        <v>5.2778593958126514</v>
      </c>
      <c r="AE127" s="3">
        <f t="shared" si="9"/>
        <v>7.6077412274463132</v>
      </c>
      <c r="AF127" s="3">
        <f t="shared" si="10"/>
        <v>2.3298818316336618</v>
      </c>
      <c r="AG127" s="3">
        <f t="shared" si="11"/>
        <v>0.40385351914850115</v>
      </c>
      <c r="AH127" s="3"/>
      <c r="AK127">
        <f>ABS(100*(AD127-AD128)/(AVERAGE(AD127:AD128)))</f>
        <v>0</v>
      </c>
      <c r="AQ127">
        <f>ABS(100*(AE127-AE128)/(AVERAGE(AE127:AE128)))</f>
        <v>2.1594051716341794E-2</v>
      </c>
      <c r="AW127">
        <f>ABS(100*(AF127-AF128)/(AVERAGE(AF127:AF128)))</f>
        <v>7.0528103978942561E-2</v>
      </c>
      <c r="BC127">
        <f>ABS(100*(AG127-AG128)/(AVERAGE(AG127:AG128)))</f>
        <v>0.50977942804554954</v>
      </c>
      <c r="BG127" s="3">
        <f>AVERAGE(AD127:AD128)</f>
        <v>5.2778593958126514</v>
      </c>
      <c r="BH127" s="3">
        <f>AVERAGE(AE127:AE128)</f>
        <v>7.6069199063370156</v>
      </c>
      <c r="BI127" s="3">
        <f>AVERAGE(AF127:AF128)</f>
        <v>2.3290605105243642</v>
      </c>
      <c r="BJ127" s="3">
        <f>AVERAGE(AG127:AG128)</f>
        <v>0.40488553071987265</v>
      </c>
    </row>
    <row r="128" spans="1:62" x14ac:dyDescent="0.35">
      <c r="A128">
        <v>69</v>
      </c>
      <c r="B128">
        <v>29</v>
      </c>
      <c r="C128" t="s">
        <v>132</v>
      </c>
      <c r="D128" t="s">
        <v>27</v>
      </c>
      <c r="G128">
        <v>0.3</v>
      </c>
      <c r="H128">
        <v>0.3</v>
      </c>
      <c r="I128">
        <v>3049</v>
      </c>
      <c r="J128">
        <v>4525</v>
      </c>
      <c r="L128">
        <v>2258</v>
      </c>
      <c r="M128">
        <v>4.59</v>
      </c>
      <c r="N128">
        <v>6.8540000000000001</v>
      </c>
      <c r="O128">
        <v>2.2639999999999998</v>
      </c>
      <c r="Q128">
        <v>0.2</v>
      </c>
      <c r="R128">
        <v>1</v>
      </c>
      <c r="S128">
        <v>0</v>
      </c>
      <c r="T128">
        <v>0</v>
      </c>
      <c r="V128">
        <v>0</v>
      </c>
      <c r="Y128" s="1">
        <v>44880</v>
      </c>
      <c r="Z128" s="6">
        <v>4.3981481481481481E-4</v>
      </c>
      <c r="AB128">
        <v>1</v>
      </c>
      <c r="AD128" s="3">
        <f t="shared" si="8"/>
        <v>5.2778593958126514</v>
      </c>
      <c r="AE128" s="3">
        <f t="shared" si="9"/>
        <v>7.6060985852277181</v>
      </c>
      <c r="AF128" s="3">
        <f t="shared" si="10"/>
        <v>2.3282391894150667</v>
      </c>
      <c r="AG128" s="3">
        <f t="shared" si="11"/>
        <v>0.4059175422912441</v>
      </c>
      <c r="AH128" s="3"/>
      <c r="BG128" s="3"/>
      <c r="BH128" s="3"/>
      <c r="BI128" s="3"/>
      <c r="BJ128" s="3"/>
    </row>
    <row r="129" spans="1:62" x14ac:dyDescent="0.35">
      <c r="A129">
        <v>70</v>
      </c>
      <c r="B129">
        <v>30</v>
      </c>
      <c r="C129" t="s">
        <v>133</v>
      </c>
      <c r="D129" t="s">
        <v>27</v>
      </c>
      <c r="G129">
        <v>0.3</v>
      </c>
      <c r="H129">
        <v>0.3</v>
      </c>
      <c r="I129">
        <v>2951</v>
      </c>
      <c r="J129">
        <v>4697</v>
      </c>
      <c r="L129">
        <v>1594</v>
      </c>
      <c r="M129">
        <v>4.4649999999999999</v>
      </c>
      <c r="N129">
        <v>7.0960000000000001</v>
      </c>
      <c r="O129">
        <v>2.6309999999999998</v>
      </c>
      <c r="Q129">
        <v>8.5000000000000006E-2</v>
      </c>
      <c r="R129">
        <v>1</v>
      </c>
      <c r="S129">
        <v>0</v>
      </c>
      <c r="T129">
        <v>0</v>
      </c>
      <c r="V129">
        <v>0</v>
      </c>
      <c r="Y129" s="1">
        <v>44880</v>
      </c>
      <c r="Z129" s="6">
        <v>1.3032407407407407E-2</v>
      </c>
      <c r="AB129">
        <v>1</v>
      </c>
      <c r="AD129" s="3">
        <f t="shared" si="8"/>
        <v>5.1155456241967432</v>
      </c>
      <c r="AE129" s="3">
        <f t="shared" si="9"/>
        <v>7.8886330468261114</v>
      </c>
      <c r="AF129" s="3">
        <f t="shared" si="10"/>
        <v>2.7730874226293682</v>
      </c>
      <c r="AG129" s="3">
        <f t="shared" si="11"/>
        <v>0.29170826172613473</v>
      </c>
      <c r="AH129" s="3"/>
      <c r="BG129" s="3"/>
      <c r="BH129" s="3"/>
      <c r="BI129" s="3"/>
      <c r="BJ129" s="3"/>
    </row>
    <row r="130" spans="1:62" x14ac:dyDescent="0.35">
      <c r="A130">
        <v>71</v>
      </c>
      <c r="B130">
        <v>30</v>
      </c>
      <c r="C130" t="s">
        <v>133</v>
      </c>
      <c r="D130" t="s">
        <v>27</v>
      </c>
      <c r="G130">
        <v>0.3</v>
      </c>
      <c r="H130">
        <v>0.3</v>
      </c>
      <c r="I130">
        <v>3091</v>
      </c>
      <c r="J130">
        <v>4752</v>
      </c>
      <c r="L130">
        <v>1613</v>
      </c>
      <c r="M130">
        <v>4.6440000000000001</v>
      </c>
      <c r="N130">
        <v>7.173</v>
      </c>
      <c r="O130">
        <v>2.5299999999999998</v>
      </c>
      <c r="Q130">
        <v>8.7999999999999995E-2</v>
      </c>
      <c r="R130">
        <v>1</v>
      </c>
      <c r="S130">
        <v>0</v>
      </c>
      <c r="T130">
        <v>0</v>
      </c>
      <c r="V130">
        <v>0</v>
      </c>
      <c r="Y130" s="1">
        <v>44880</v>
      </c>
      <c r="Z130" s="6">
        <v>1.9722222222222221E-2</v>
      </c>
      <c r="AB130">
        <v>1</v>
      </c>
      <c r="AD130" s="3">
        <f t="shared" si="8"/>
        <v>5.3474224407908979</v>
      </c>
      <c r="AE130" s="3">
        <f t="shared" si="9"/>
        <v>7.9789783688488525</v>
      </c>
      <c r="AF130" s="3">
        <f t="shared" si="10"/>
        <v>2.6315559280579546</v>
      </c>
      <c r="AG130" s="3">
        <f t="shared" si="11"/>
        <v>0.29497629836881106</v>
      </c>
      <c r="AH130" s="3"/>
      <c r="AK130">
        <f>ABS(100*(AD130-AD131)/(AVERAGE(AD130:AD131)))</f>
        <v>1.2466468616076971</v>
      </c>
      <c r="AQ130">
        <f>ABS(100*(AE130-AE131)/(AVERAGE(AE130:AE131)))</f>
        <v>0.22671507823510403</v>
      </c>
      <c r="AW130">
        <f>ABS(100*(AF130-AF131)/(AVERAGE(AF130:AF131)))</f>
        <v>1.8143021596996793</v>
      </c>
      <c r="BC130">
        <f>ABS(100*(AG130-AG131)/(AVERAGE(AG130:AG131)))</f>
        <v>0.92863484739751001</v>
      </c>
      <c r="BG130" s="3">
        <f>AVERAGE(AD130:AD131)</f>
        <v>5.3142971812774471</v>
      </c>
      <c r="BH130" s="3">
        <f>AVERAGE(AE130:AE131)</f>
        <v>7.9699438366465785</v>
      </c>
      <c r="BI130" s="3">
        <f>AVERAGE(AF130:AF131)</f>
        <v>2.6556466553691318</v>
      </c>
      <c r="BJ130" s="3">
        <f>AVERAGE(AG130:AG131)</f>
        <v>0.29635231379730637</v>
      </c>
    </row>
    <row r="131" spans="1:62" x14ac:dyDescent="0.35">
      <c r="A131">
        <v>72</v>
      </c>
      <c r="B131">
        <v>30</v>
      </c>
      <c r="C131" t="s">
        <v>133</v>
      </c>
      <c r="D131" t="s">
        <v>27</v>
      </c>
      <c r="G131">
        <v>0.3</v>
      </c>
      <c r="H131">
        <v>0.3</v>
      </c>
      <c r="I131">
        <v>3051</v>
      </c>
      <c r="J131">
        <v>4741</v>
      </c>
      <c r="L131">
        <v>1629</v>
      </c>
      <c r="M131">
        <v>4.593</v>
      </c>
      <c r="N131">
        <v>7.1589999999999998</v>
      </c>
      <c r="O131">
        <v>2.5659999999999998</v>
      </c>
      <c r="Q131">
        <v>9.0999999999999998E-2</v>
      </c>
      <c r="R131">
        <v>1</v>
      </c>
      <c r="S131">
        <v>0</v>
      </c>
      <c r="T131">
        <v>0</v>
      </c>
      <c r="V131">
        <v>0</v>
      </c>
      <c r="Y131" s="1">
        <v>44880</v>
      </c>
      <c r="Z131" s="6">
        <v>2.6863425925925926E-2</v>
      </c>
      <c r="AB131">
        <v>1</v>
      </c>
      <c r="AD131" s="3">
        <f t="shared" si="8"/>
        <v>5.2811719217639963</v>
      </c>
      <c r="AE131" s="3">
        <f t="shared" si="9"/>
        <v>7.9609093044443053</v>
      </c>
      <c r="AF131" s="3">
        <f t="shared" si="10"/>
        <v>2.679737382680309</v>
      </c>
      <c r="AG131" s="3">
        <f t="shared" si="11"/>
        <v>0.29772832922580167</v>
      </c>
      <c r="AH131" s="3"/>
      <c r="BG131" s="3"/>
      <c r="BH131" s="3"/>
      <c r="BI131" s="3"/>
      <c r="BJ131" s="3"/>
    </row>
    <row r="132" spans="1:62" x14ac:dyDescent="0.35">
      <c r="Y132" s="1"/>
      <c r="Z132" s="6"/>
      <c r="AD132" s="3"/>
      <c r="AE132" s="3"/>
      <c r="AF132" s="3"/>
      <c r="AG132" s="3"/>
      <c r="AH132" s="3"/>
      <c r="BG132" s="3"/>
      <c r="BH132" s="3"/>
      <c r="BI132" s="3"/>
      <c r="BJ132" s="3"/>
    </row>
    <row r="133" spans="1:62" x14ac:dyDescent="0.35">
      <c r="Y133" s="1"/>
      <c r="Z133" s="6"/>
      <c r="AD133" s="3"/>
      <c r="AE133" s="3"/>
      <c r="AF133" s="3"/>
      <c r="AG133" s="3"/>
      <c r="AH133" s="3"/>
      <c r="BG133" s="3"/>
      <c r="BH133" s="3"/>
      <c r="BI133" s="3"/>
      <c r="BJ133" s="3"/>
    </row>
    <row r="134" spans="1:62" x14ac:dyDescent="0.35">
      <c r="Y134" s="1"/>
      <c r="Z134" s="6"/>
      <c r="AD134" s="3"/>
      <c r="AE134" s="3"/>
      <c r="AF134" s="3"/>
      <c r="AG134" s="3"/>
      <c r="AH134" s="3"/>
    </row>
    <row r="135" spans="1:62" x14ac:dyDescent="0.35">
      <c r="Y135" s="1"/>
      <c r="Z135" s="6"/>
      <c r="AD135" s="3"/>
      <c r="AE135" s="3"/>
      <c r="AF135" s="3"/>
      <c r="AG135" s="3"/>
      <c r="AH135" s="3"/>
      <c r="BG135" s="3"/>
      <c r="BH135" s="3"/>
      <c r="BI135" s="3"/>
      <c r="BJ135" s="3"/>
    </row>
    <row r="136" spans="1:62" x14ac:dyDescent="0.35">
      <c r="Y136" s="1"/>
      <c r="Z136" s="6"/>
      <c r="AD136" s="3"/>
      <c r="AE136" s="3"/>
      <c r="AF136" s="3"/>
      <c r="AG136" s="3"/>
      <c r="AH136" s="3"/>
      <c r="BG136" s="3"/>
      <c r="BH136" s="3"/>
      <c r="BI136" s="3"/>
      <c r="BJ136" s="3"/>
    </row>
    <row r="137" spans="1:62" x14ac:dyDescent="0.35">
      <c r="Y137" s="1"/>
      <c r="Z137" s="6"/>
      <c r="AD137" s="3"/>
      <c r="AE137" s="3"/>
      <c r="AF137" s="3"/>
      <c r="AG137" s="3"/>
      <c r="AH137" s="3"/>
    </row>
    <row r="138" spans="1:62" x14ac:dyDescent="0.35">
      <c r="Y138" s="1"/>
      <c r="Z138" s="6"/>
      <c r="AD138" s="3"/>
      <c r="AE138" s="3"/>
      <c r="AF138" s="3"/>
      <c r="AG138" s="3"/>
      <c r="AH138" s="3"/>
      <c r="BG138" s="3"/>
      <c r="BH138" s="3"/>
      <c r="BI138" s="3"/>
      <c r="BJ138" s="3"/>
    </row>
    <row r="139" spans="1:62" x14ac:dyDescent="0.35">
      <c r="Y139" s="1"/>
      <c r="Z139" s="6"/>
      <c r="AD139" s="3"/>
      <c r="AE139" s="3"/>
      <c r="AF139" s="3"/>
      <c r="AG139" s="3"/>
      <c r="AH139" s="3"/>
      <c r="BG139" s="3"/>
      <c r="BH139" s="3"/>
      <c r="BI139" s="3"/>
      <c r="BJ139" s="3"/>
    </row>
    <row r="140" spans="1:62" x14ac:dyDescent="0.35">
      <c r="Y140" s="1"/>
      <c r="Z140" s="6"/>
      <c r="AD140" s="3"/>
      <c r="AE140" s="3"/>
      <c r="AF140" s="3"/>
      <c r="AG140" s="3"/>
      <c r="AH140" s="3"/>
      <c r="BG140" s="3"/>
      <c r="BH140" s="3"/>
      <c r="BI140" s="3"/>
      <c r="BJ140" s="3"/>
    </row>
    <row r="141" spans="1:62" x14ac:dyDescent="0.35">
      <c r="A141">
        <v>73</v>
      </c>
      <c r="B141">
        <v>1</v>
      </c>
      <c r="C141" t="s">
        <v>71</v>
      </c>
      <c r="D141" t="s">
        <v>27</v>
      </c>
      <c r="G141">
        <v>0.3</v>
      </c>
      <c r="H141">
        <v>0.3</v>
      </c>
      <c r="I141">
        <v>1365</v>
      </c>
      <c r="J141">
        <v>5525</v>
      </c>
      <c r="L141">
        <v>2621</v>
      </c>
      <c r="M141">
        <v>2.4369999999999998</v>
      </c>
      <c r="N141">
        <v>8.2650000000000006</v>
      </c>
      <c r="O141">
        <v>5.8280000000000003</v>
      </c>
      <c r="Q141">
        <v>0.26300000000000001</v>
      </c>
      <c r="R141">
        <v>1</v>
      </c>
      <c r="S141">
        <v>0</v>
      </c>
      <c r="T141">
        <v>0</v>
      </c>
      <c r="V141">
        <v>0</v>
      </c>
      <c r="Y141" s="1">
        <v>44880</v>
      </c>
      <c r="Z141" s="6">
        <v>3.8229166666666668E-2</v>
      </c>
      <c r="AB141">
        <v>1</v>
      </c>
      <c r="AD141" s="3">
        <f t="shared" si="8"/>
        <v>2.4887125447801099</v>
      </c>
      <c r="AE141" s="3">
        <f t="shared" si="9"/>
        <v>9.248740803823031</v>
      </c>
      <c r="AF141" s="3">
        <f t="shared" si="10"/>
        <v>6.7600282590429206</v>
      </c>
      <c r="AG141" s="3">
        <f t="shared" si="11"/>
        <v>0.46835424235921796</v>
      </c>
      <c r="AH141" s="3"/>
    </row>
    <row r="142" spans="1:62" x14ac:dyDescent="0.35">
      <c r="A142">
        <v>74</v>
      </c>
      <c r="B142">
        <v>1</v>
      </c>
      <c r="C142" t="s">
        <v>71</v>
      </c>
      <c r="D142" t="s">
        <v>27</v>
      </c>
      <c r="G142">
        <v>0.3</v>
      </c>
      <c r="H142">
        <v>0.3</v>
      </c>
      <c r="I142">
        <v>1569</v>
      </c>
      <c r="J142">
        <v>7798</v>
      </c>
      <c r="L142">
        <v>3189</v>
      </c>
      <c r="M142">
        <v>2.698</v>
      </c>
      <c r="N142">
        <v>11.475</v>
      </c>
      <c r="O142">
        <v>8.7769999999999992</v>
      </c>
      <c r="Q142">
        <v>0.36199999999999999</v>
      </c>
      <c r="R142">
        <v>1</v>
      </c>
      <c r="S142">
        <v>0</v>
      </c>
      <c r="T142">
        <v>0</v>
      </c>
      <c r="V142">
        <v>0</v>
      </c>
      <c r="Y142" s="1">
        <v>44880</v>
      </c>
      <c r="Z142" s="6">
        <v>4.4791666666666667E-2</v>
      </c>
      <c r="AB142">
        <v>1</v>
      </c>
      <c r="AD142" s="3">
        <f t="shared" si="8"/>
        <v>2.826590191817306</v>
      </c>
      <c r="AE142" s="3">
        <f t="shared" si="9"/>
        <v>12.982466566690173</v>
      </c>
      <c r="AF142" s="3">
        <f t="shared" si="10"/>
        <v>10.155876374872866</v>
      </c>
      <c r="AG142" s="3">
        <f t="shared" si="11"/>
        <v>0.56605133778238381</v>
      </c>
      <c r="AH142" s="3"/>
      <c r="AI142">
        <f>100*(AVERAGE(I142:I143))/(AVERAGE(I$54:I$55))</f>
        <v>62.741869081926716</v>
      </c>
      <c r="AK142">
        <f>ABS(100*(AD142-AD143)/(AVERAGE(AD142:AD143)))</f>
        <v>127.52656098826969</v>
      </c>
      <c r="AO142">
        <f>100*(AVERAGE(J142:J143))/(AVERAGE(J$54:J$55))</f>
        <v>103.41188184533688</v>
      </c>
      <c r="AQ142">
        <f>ABS(100*(AE142-AE143)/(AVERAGE(AE142:AE143)))</f>
        <v>0.21532874943730557</v>
      </c>
      <c r="AU142">
        <f>100*(((AVERAGE(J142:J143))-(AVERAGE(I142:I143)))/((AVERAGE(J$54:J$55))-(AVERAGE($I$54:I55))))</f>
        <v>1310.5906313645621</v>
      </c>
      <c r="AW142">
        <f>ABS(100*(AF142-AF143)/(AVERAGE(AF142:AF143)))</f>
        <v>193.01739273030958</v>
      </c>
      <c r="BA142">
        <f>100*(AVERAGE(L142:L143))/(AVERAGE(L$54:L$55))</f>
        <v>98.674680228078287</v>
      </c>
      <c r="BC142">
        <f>ABS(100*(AG142-AG143)/(AVERAGE(AG142:AG143)))</f>
        <v>0.75678245468283301</v>
      </c>
      <c r="BG142" s="3">
        <f>AVERAGE(AD142:AD143)</f>
        <v>7.8003479077619149</v>
      </c>
      <c r="BH142" s="3">
        <f>AVERAGE(AE142:AE143)</f>
        <v>12.968504107832112</v>
      </c>
      <c r="BI142" s="3">
        <f>AVERAGE(AF142:AF143)</f>
        <v>5.1681562000701975</v>
      </c>
      <c r="BJ142" s="3">
        <f>AVERAGE(AG142:AG143)</f>
        <v>0.56820136188940773</v>
      </c>
    </row>
    <row r="143" spans="1:62" x14ac:dyDescent="0.35">
      <c r="A143">
        <v>75</v>
      </c>
      <c r="B143">
        <v>1</v>
      </c>
      <c r="C143" t="s">
        <v>71</v>
      </c>
      <c r="D143" t="s">
        <v>27</v>
      </c>
      <c r="G143">
        <v>0.3</v>
      </c>
      <c r="H143">
        <v>0.3</v>
      </c>
      <c r="I143">
        <v>7575</v>
      </c>
      <c r="J143">
        <v>7781</v>
      </c>
      <c r="L143">
        <v>3214</v>
      </c>
      <c r="M143">
        <v>10.377000000000001</v>
      </c>
      <c r="N143">
        <v>11.451000000000001</v>
      </c>
      <c r="O143">
        <v>1.0740000000000001</v>
      </c>
      <c r="Q143">
        <v>0.36699999999999999</v>
      </c>
      <c r="R143">
        <v>1</v>
      </c>
      <c r="S143">
        <v>0</v>
      </c>
      <c r="T143">
        <v>0</v>
      </c>
      <c r="V143">
        <v>0</v>
      </c>
      <c r="Y143" s="1">
        <v>44880</v>
      </c>
      <c r="Z143" s="6">
        <v>5.212962962962963E-2</v>
      </c>
      <c r="AB143">
        <v>1</v>
      </c>
      <c r="AD143" s="3">
        <f t="shared" si="8"/>
        <v>12.774105623706523</v>
      </c>
      <c r="AE143" s="3">
        <f t="shared" si="9"/>
        <v>12.954541648974052</v>
      </c>
      <c r="AF143" s="3">
        <f t="shared" si="10"/>
        <v>0.18043602526752878</v>
      </c>
      <c r="AG143" s="3">
        <f t="shared" si="11"/>
        <v>0.57035138599643176</v>
      </c>
      <c r="AH143" s="3"/>
      <c r="BG143" s="3"/>
      <c r="BH143" s="3"/>
      <c r="BI143" s="3"/>
      <c r="BJ143" s="3"/>
    </row>
  </sheetData>
  <conditionalFormatting sqref="BC37:BD38 AK40:AL41 AW40:AX41 AQ40:AR41 AK43:AL44 AL42 AQ43:AR44 AR42 AW43:AX44 AX42 BD42 BC40:BD41 BD39 BD36">
    <cfRule type="cellIs" dxfId="1562" priority="330" operator="greaterThan">
      <formula>20</formula>
    </cfRule>
  </conditionalFormatting>
  <conditionalFormatting sqref="AS56:AT56 AY56:AZ56 BE56 AM56:AN56 BE36:BE42 AM47:AN48 BE47:BE48 AY47:AZ48 AS47:AT48 AM40:AN44 AY40:AZ44 AS40:AT44">
    <cfRule type="cellIs" dxfId="1561" priority="329" operator="between">
      <formula>80</formula>
      <formula>120</formula>
    </cfRule>
  </conditionalFormatting>
  <conditionalFormatting sqref="BC44">
    <cfRule type="cellIs" dxfId="1560" priority="328" operator="greaterThan">
      <formula>20</formula>
    </cfRule>
  </conditionalFormatting>
  <conditionalFormatting sqref="AL48 AX48 BD48 BC56:BD56 AW56:AX56 AK56:AL56">
    <cfRule type="cellIs" dxfId="1559" priority="327" operator="greaterThan">
      <formula>20</formula>
    </cfRule>
  </conditionalFormatting>
  <conditionalFormatting sqref="AK56">
    <cfRule type="cellIs" dxfId="1558" priority="325" operator="greaterThan">
      <formula>20</formula>
    </cfRule>
  </conditionalFormatting>
  <conditionalFormatting sqref="BC56">
    <cfRule type="cellIs" dxfId="1557" priority="322" operator="greaterThan">
      <formula>20</formula>
    </cfRule>
  </conditionalFormatting>
  <conditionalFormatting sqref="AM35:AN40 AY35:AZ40">
    <cfRule type="cellIs" dxfId="1556" priority="320" operator="between">
      <formula>80</formula>
      <formula>120</formula>
    </cfRule>
  </conditionalFormatting>
  <conditionalFormatting sqref="AR48 AQ56:AR56">
    <cfRule type="cellIs" dxfId="1555" priority="326" operator="greaterThan">
      <formula>20</formula>
    </cfRule>
  </conditionalFormatting>
  <conditionalFormatting sqref="AQ35:AR35 AQ40:AR40 AR39 AQ37:AR38 AR36">
    <cfRule type="cellIs" dxfId="1554" priority="319" operator="greaterThan">
      <formula>20</formula>
    </cfRule>
  </conditionalFormatting>
  <conditionalFormatting sqref="AS35:AT40">
    <cfRule type="cellIs" dxfId="1553" priority="318" operator="between">
      <formula>80</formula>
      <formula>120</formula>
    </cfRule>
  </conditionalFormatting>
  <conditionalFormatting sqref="AQ56">
    <cfRule type="cellIs" dxfId="1552" priority="324" operator="greaterThan">
      <formula>20</formula>
    </cfRule>
  </conditionalFormatting>
  <conditionalFormatting sqref="AW56">
    <cfRule type="cellIs" dxfId="1551" priority="323" operator="greaterThan">
      <formula>20</formula>
    </cfRule>
  </conditionalFormatting>
  <conditionalFormatting sqref="AK35:AL35 AW35:AX35 AK40:AL40 AL39 AK37:AL38 AL36 AW40:AX40 AX39 AW37:AX38 AX36">
    <cfRule type="cellIs" dxfId="1550" priority="321" operator="greaterThan">
      <formula>20</formula>
    </cfRule>
  </conditionalFormatting>
  <conditionalFormatting sqref="BC56">
    <cfRule type="cellIs" dxfId="1549" priority="316" operator="greaterThan">
      <formula>20</formula>
    </cfRule>
  </conditionalFormatting>
  <conditionalFormatting sqref="AW56">
    <cfRule type="cellIs" dxfId="1548" priority="317" operator="greaterThan">
      <formula>20</formula>
    </cfRule>
  </conditionalFormatting>
  <conditionalFormatting sqref="BE87">
    <cfRule type="cellIs" dxfId="1547" priority="212" operator="between">
      <formula>80</formula>
      <formula>120</formula>
    </cfRule>
  </conditionalFormatting>
  <conditionalFormatting sqref="AK49:AK52">
    <cfRule type="cellIs" dxfId="1546" priority="315" operator="greaterThan">
      <formula>20</formula>
    </cfRule>
  </conditionalFormatting>
  <conditionalFormatting sqref="AQ49:AQ52">
    <cfRule type="cellIs" dxfId="1545" priority="314" operator="greaterThan">
      <formula>20</formula>
    </cfRule>
  </conditionalFormatting>
  <conditionalFormatting sqref="AW49:AW52">
    <cfRule type="cellIs" dxfId="1544" priority="313" operator="greaterThan">
      <formula>20</formula>
    </cfRule>
  </conditionalFormatting>
  <conditionalFormatting sqref="BC49:BC52">
    <cfRule type="cellIs" dxfId="1543" priority="312" operator="greaterThan">
      <formula>20</formula>
    </cfRule>
  </conditionalFormatting>
  <conditionalFormatting sqref="AK46">
    <cfRule type="cellIs" dxfId="1542" priority="311" operator="greaterThan">
      <formula>20</formula>
    </cfRule>
  </conditionalFormatting>
  <conditionalFormatting sqref="AQ46">
    <cfRule type="cellIs" dxfId="1541" priority="310" operator="greaterThan">
      <formula>20</formula>
    </cfRule>
  </conditionalFormatting>
  <conditionalFormatting sqref="AW46">
    <cfRule type="cellIs" dxfId="1540" priority="309" operator="greaterThan">
      <formula>20</formula>
    </cfRule>
  </conditionalFormatting>
  <conditionalFormatting sqref="BC46">
    <cfRule type="cellIs" dxfId="1539" priority="308" operator="greaterThan">
      <formula>20</formula>
    </cfRule>
  </conditionalFormatting>
  <conditionalFormatting sqref="AK47">
    <cfRule type="cellIs" dxfId="1538" priority="307" operator="greaterThan">
      <formula>20</formula>
    </cfRule>
  </conditionalFormatting>
  <conditionalFormatting sqref="AQ47">
    <cfRule type="cellIs" dxfId="1537" priority="306" operator="greaterThan">
      <formula>20</formula>
    </cfRule>
  </conditionalFormatting>
  <conditionalFormatting sqref="AW47">
    <cfRule type="cellIs" dxfId="1536" priority="305" operator="greaterThan">
      <formula>20</formula>
    </cfRule>
  </conditionalFormatting>
  <conditionalFormatting sqref="BC47">
    <cfRule type="cellIs" dxfId="1535" priority="304" operator="greaterThan">
      <formula>20</formula>
    </cfRule>
  </conditionalFormatting>
  <conditionalFormatting sqref="AW92">
    <cfRule type="cellIs" dxfId="1534" priority="206" operator="greaterThan">
      <formula>20</formula>
    </cfRule>
  </conditionalFormatting>
  <conditionalFormatting sqref="BC92">
    <cfRule type="cellIs" dxfId="1533" priority="205" operator="greaterThan">
      <formula>20</formula>
    </cfRule>
  </conditionalFormatting>
  <conditionalFormatting sqref="AK98 AK95">
    <cfRule type="cellIs" dxfId="1532" priority="204" operator="greaterThan">
      <formula>20</formula>
    </cfRule>
  </conditionalFormatting>
  <conditionalFormatting sqref="AQ98 AQ95">
    <cfRule type="cellIs" dxfId="1531" priority="203" operator="greaterThan">
      <formula>20</formula>
    </cfRule>
  </conditionalFormatting>
  <conditionalFormatting sqref="AK55">
    <cfRule type="cellIs" dxfId="1530" priority="303" operator="greaterThan">
      <formula>20</formula>
    </cfRule>
  </conditionalFormatting>
  <conditionalFormatting sqref="AQ55">
    <cfRule type="cellIs" dxfId="1529" priority="302" operator="greaterThan">
      <formula>20</formula>
    </cfRule>
  </conditionalFormatting>
  <conditionalFormatting sqref="AW55">
    <cfRule type="cellIs" dxfId="1528" priority="301" operator="greaterThan">
      <formula>20</formula>
    </cfRule>
  </conditionalFormatting>
  <conditionalFormatting sqref="BC55">
    <cfRule type="cellIs" dxfId="1527" priority="300" operator="greaterThan">
      <formula>20</formula>
    </cfRule>
  </conditionalFormatting>
  <conditionalFormatting sqref="AK89 AK86 AK83 AK80 AK77 AK74 AK71 AK68 AK65 AK62 AK59">
    <cfRule type="cellIs" dxfId="1526" priority="299" operator="greaterThan">
      <formula>20</formula>
    </cfRule>
  </conditionalFormatting>
  <conditionalFormatting sqref="AQ89 AQ86 AQ83 AQ80 AQ77 AQ74 AQ71 AQ68 AQ65 AQ62 AQ59">
    <cfRule type="cellIs" dxfId="1525" priority="298" operator="greaterThan">
      <formula>20</formula>
    </cfRule>
  </conditionalFormatting>
  <conditionalFormatting sqref="AW89 AW86 AW83 AW80 AW77 AW74 AW71 AW68 AW65 AW62 AW59">
    <cfRule type="cellIs" dxfId="1524" priority="297" operator="greaterThan">
      <formula>20</formula>
    </cfRule>
  </conditionalFormatting>
  <conditionalFormatting sqref="BC89 BC86 BC83 BC80 BC77 BC74 BC71 BC68 BC65 BC62 BC59">
    <cfRule type="cellIs" dxfId="1523" priority="296" operator="greaterThan">
      <formula>20</formula>
    </cfRule>
  </conditionalFormatting>
  <conditionalFormatting sqref="AK96">
    <cfRule type="cellIs" dxfId="1522" priority="295" operator="greaterThan">
      <formula>20</formula>
    </cfRule>
  </conditionalFormatting>
  <conditionalFormatting sqref="AQ96">
    <cfRule type="cellIs" dxfId="1521" priority="294" operator="greaterThan">
      <formula>20</formula>
    </cfRule>
  </conditionalFormatting>
  <conditionalFormatting sqref="AW96">
    <cfRule type="cellIs" dxfId="1520" priority="293" operator="greaterThan">
      <formula>20</formula>
    </cfRule>
  </conditionalFormatting>
  <conditionalFormatting sqref="BC99 BC96">
    <cfRule type="cellIs" dxfId="1519" priority="292" operator="greaterThan">
      <formula>20</formula>
    </cfRule>
  </conditionalFormatting>
  <conditionalFormatting sqref="AM90:AN90">
    <cfRule type="cellIs" dxfId="1518" priority="291" operator="between">
      <formula>80</formula>
      <formula>120</formula>
    </cfRule>
  </conditionalFormatting>
  <conditionalFormatting sqref="AL89">
    <cfRule type="cellIs" dxfId="1517" priority="290" operator="greaterThan">
      <formula>20</formula>
    </cfRule>
  </conditionalFormatting>
  <conditionalFormatting sqref="AM89:AN89">
    <cfRule type="cellIs" dxfId="1516" priority="289" operator="between">
      <formula>80</formula>
      <formula>120</formula>
    </cfRule>
  </conditionalFormatting>
  <conditionalFormatting sqref="AM89:AN89">
    <cfRule type="cellIs" dxfId="1515" priority="288" operator="between">
      <formula>80</formula>
      <formula>120</formula>
    </cfRule>
  </conditionalFormatting>
  <conditionalFormatting sqref="AR87">
    <cfRule type="cellIs" dxfId="1514" priority="227" operator="greaterThan">
      <formula>20</formula>
    </cfRule>
  </conditionalFormatting>
  <conditionalFormatting sqref="AM91:AN91">
    <cfRule type="cellIs" dxfId="1513" priority="287" operator="between">
      <formula>80</formula>
      <formula>120</formula>
    </cfRule>
  </conditionalFormatting>
  <conditionalFormatting sqref="AK90 AK87 AK84 AK81 AK78 AK75 AK72 AK69 AK66 AK63 AK60 AK57">
    <cfRule type="cellIs" dxfId="1512" priority="242" operator="greaterThan">
      <formula>20</formula>
    </cfRule>
  </conditionalFormatting>
  <conditionalFormatting sqref="AQ90 AQ87 AQ84 AQ81 AQ78 AQ75 AQ72 AQ69 AQ66 AQ63 AQ60 AQ57">
    <cfRule type="cellIs" dxfId="1511" priority="241" operator="greaterThan">
      <formula>20</formula>
    </cfRule>
  </conditionalFormatting>
  <conditionalFormatting sqref="AW90 AW87 AW84 AW81 AW78 AW75 AW72 AW69 AW66 AW63 AW60 AW57">
    <cfRule type="cellIs" dxfId="1510" priority="240" operator="greaterThan">
      <formula>20</formula>
    </cfRule>
  </conditionalFormatting>
  <conditionalFormatting sqref="BC90 BC87 BC84 BC81 BC78 BC75 BC72 BC69 BC66 BC63 BC60 BC57">
    <cfRule type="cellIs" dxfId="1509" priority="239" operator="greaterThan">
      <formula>20</formula>
    </cfRule>
  </conditionalFormatting>
  <conditionalFormatting sqref="AQ97 AQ94">
    <cfRule type="cellIs" dxfId="1508" priority="237" operator="greaterThan">
      <formula>20</formula>
    </cfRule>
  </conditionalFormatting>
  <conditionalFormatting sqref="AW97 AW94">
    <cfRule type="cellIs" dxfId="1507" priority="236" operator="greaterThan">
      <formula>20</formula>
    </cfRule>
  </conditionalFormatting>
  <conditionalFormatting sqref="AS90:AT90">
    <cfRule type="cellIs" dxfId="1506" priority="286" operator="between">
      <formula>80</formula>
      <formula>120</formula>
    </cfRule>
  </conditionalFormatting>
  <conditionalFormatting sqref="AS90:AT90">
    <cfRule type="cellIs" dxfId="1505" priority="285" operator="between">
      <formula>80</formula>
      <formula>120</formula>
    </cfRule>
  </conditionalFormatting>
  <conditionalFormatting sqref="AR89">
    <cfRule type="cellIs" dxfId="1504" priority="284" operator="greaterThan">
      <formula>20</formula>
    </cfRule>
  </conditionalFormatting>
  <conditionalFormatting sqref="AS89:AT89">
    <cfRule type="cellIs" dxfId="1503" priority="283" operator="between">
      <formula>80</formula>
      <formula>120</formula>
    </cfRule>
  </conditionalFormatting>
  <conditionalFormatting sqref="AS89:AT89">
    <cfRule type="cellIs" dxfId="1502" priority="282" operator="between">
      <formula>80</formula>
      <formula>120</formula>
    </cfRule>
  </conditionalFormatting>
  <conditionalFormatting sqref="AS89:AT89">
    <cfRule type="cellIs" dxfId="1501" priority="281" operator="between">
      <formula>80</formula>
      <formula>120</formula>
    </cfRule>
  </conditionalFormatting>
  <conditionalFormatting sqref="AS91:AT91">
    <cfRule type="cellIs" dxfId="1500" priority="280" operator="between">
      <formula>80</formula>
      <formula>120</formula>
    </cfRule>
  </conditionalFormatting>
  <conditionalFormatting sqref="AS91:AT91">
    <cfRule type="cellIs" dxfId="1499" priority="279" operator="between">
      <formula>80</formula>
      <formula>120</formula>
    </cfRule>
  </conditionalFormatting>
  <conditionalFormatting sqref="AY90:AZ90">
    <cfRule type="cellIs" dxfId="1498" priority="278" operator="between">
      <formula>80</formula>
      <formula>120</formula>
    </cfRule>
  </conditionalFormatting>
  <conditionalFormatting sqref="AX89">
    <cfRule type="cellIs" dxfId="1497" priority="277" operator="greaterThan">
      <formula>20</formula>
    </cfRule>
  </conditionalFormatting>
  <conditionalFormatting sqref="AY89:AZ89">
    <cfRule type="cellIs" dxfId="1496" priority="276" operator="between">
      <formula>80</formula>
      <formula>120</formula>
    </cfRule>
  </conditionalFormatting>
  <conditionalFormatting sqref="AY89:AZ89">
    <cfRule type="cellIs" dxfId="1495" priority="274" operator="between">
      <formula>80</formula>
      <formula>120</formula>
    </cfRule>
  </conditionalFormatting>
  <conditionalFormatting sqref="AY89:AZ89">
    <cfRule type="cellIs" dxfId="1494" priority="275" operator="between">
      <formula>80</formula>
      <formula>120</formula>
    </cfRule>
  </conditionalFormatting>
  <conditionalFormatting sqref="AY91:AZ91">
    <cfRule type="cellIs" dxfId="1493" priority="273" operator="between">
      <formula>80</formula>
      <formula>120</formula>
    </cfRule>
  </conditionalFormatting>
  <conditionalFormatting sqref="BE90">
    <cfRule type="cellIs" dxfId="1492" priority="272" operator="between">
      <formula>80</formula>
      <formula>120</formula>
    </cfRule>
  </conditionalFormatting>
  <conditionalFormatting sqref="BD89">
    <cfRule type="cellIs" dxfId="1491" priority="271" operator="greaterThan">
      <formula>20</formula>
    </cfRule>
  </conditionalFormatting>
  <conditionalFormatting sqref="BE89">
    <cfRule type="cellIs" dxfId="1490" priority="270" operator="between">
      <formula>80</formula>
      <formula>120</formula>
    </cfRule>
  </conditionalFormatting>
  <conditionalFormatting sqref="BE89">
    <cfRule type="cellIs" dxfId="1489" priority="269" operator="between">
      <formula>80</formula>
      <formula>120</formula>
    </cfRule>
  </conditionalFormatting>
  <conditionalFormatting sqref="BE89">
    <cfRule type="cellIs" dxfId="1488" priority="267" operator="between">
      <formula>80</formula>
      <formula>120</formula>
    </cfRule>
  </conditionalFormatting>
  <conditionalFormatting sqref="BE89">
    <cfRule type="cellIs" dxfId="1487" priority="268" operator="between">
      <formula>80</formula>
      <formula>120</formula>
    </cfRule>
  </conditionalFormatting>
  <conditionalFormatting sqref="BE91">
    <cfRule type="cellIs" dxfId="1486" priority="266" operator="between">
      <formula>80</formula>
      <formula>120</formula>
    </cfRule>
  </conditionalFormatting>
  <conditionalFormatting sqref="AW98 AW95">
    <cfRule type="cellIs" dxfId="1485" priority="202" operator="greaterThan">
      <formula>20</formula>
    </cfRule>
  </conditionalFormatting>
  <conditionalFormatting sqref="AQ96 AQ93">
    <cfRule type="cellIs" dxfId="1484" priority="199" operator="greaterThan">
      <formula>20</formula>
    </cfRule>
  </conditionalFormatting>
  <conditionalFormatting sqref="AS100:AT101">
    <cfRule type="cellIs" dxfId="1483" priority="195" operator="between">
      <formula>80</formula>
      <formula>120</formula>
    </cfRule>
  </conditionalFormatting>
  <conditionalFormatting sqref="BE100:BE101">
    <cfRule type="cellIs" dxfId="1482" priority="192" operator="between">
      <formula>80</formula>
      <formula>120</formula>
    </cfRule>
  </conditionalFormatting>
  <conditionalFormatting sqref="AS102:AT102 AY102:AZ102 BE102 AM102:AN102">
    <cfRule type="cellIs" dxfId="1481" priority="191" operator="between">
      <formula>80</formula>
      <formula>120</formula>
    </cfRule>
  </conditionalFormatting>
  <conditionalFormatting sqref="BC102:BD102 AW102:AX102 AK102:AL102">
    <cfRule type="cellIs" dxfId="1480" priority="190" operator="greaterThan">
      <formula>20</formula>
    </cfRule>
  </conditionalFormatting>
  <conditionalFormatting sqref="BC43">
    <cfRule type="cellIs" dxfId="1479" priority="265" operator="greaterThan">
      <formula>20</formula>
    </cfRule>
  </conditionalFormatting>
  <conditionalFormatting sqref="AK47:AL47 AW47:AX47 BC47:BD47">
    <cfRule type="cellIs" dxfId="1478" priority="264" operator="greaterThan">
      <formula>20</formula>
    </cfRule>
  </conditionalFormatting>
  <conditionalFormatting sqref="AQ47:AR47">
    <cfRule type="cellIs" dxfId="1477" priority="263" operator="greaterThan">
      <formula>20</formula>
    </cfRule>
  </conditionalFormatting>
  <conditionalFormatting sqref="AQ47">
    <cfRule type="cellIs" dxfId="1476" priority="261" operator="greaterThan">
      <formula>20</formula>
    </cfRule>
  </conditionalFormatting>
  <conditionalFormatting sqref="BC47 BC49:BC52">
    <cfRule type="cellIs" dxfId="1475" priority="259" operator="greaterThan">
      <formula>20</formula>
    </cfRule>
  </conditionalFormatting>
  <conditionalFormatting sqref="AK47">
    <cfRule type="cellIs" dxfId="1474" priority="262" operator="greaterThan">
      <formula>20</formula>
    </cfRule>
  </conditionalFormatting>
  <conditionalFormatting sqref="AW47 AW49:AW52">
    <cfRule type="cellIs" dxfId="1473" priority="260" operator="greaterThan">
      <formula>20</formula>
    </cfRule>
  </conditionalFormatting>
  <conditionalFormatting sqref="AK49:AL52 AW49:AX52 BC49:BD52">
    <cfRule type="cellIs" dxfId="1472" priority="258" operator="greaterThan">
      <formula>20</formula>
    </cfRule>
  </conditionalFormatting>
  <conditionalFormatting sqref="AM49:AN52 BE49:BE52 AY49:AZ52">
    <cfRule type="cellIs" dxfId="1471" priority="257" operator="between">
      <formula>80</formula>
      <formula>120</formula>
    </cfRule>
  </conditionalFormatting>
  <conditionalFormatting sqref="AQ49:AR52">
    <cfRule type="cellIs" dxfId="1470" priority="256" operator="greaterThan">
      <formula>20</formula>
    </cfRule>
  </conditionalFormatting>
  <conditionalFormatting sqref="AS49:AT52">
    <cfRule type="cellIs" dxfId="1469" priority="255" operator="between">
      <formula>80</formula>
      <formula>120</formula>
    </cfRule>
  </conditionalFormatting>
  <conditionalFormatting sqref="AK46">
    <cfRule type="cellIs" dxfId="1468" priority="254" operator="greaterThan">
      <formula>20</formula>
    </cfRule>
  </conditionalFormatting>
  <conditionalFormatting sqref="AQ46">
    <cfRule type="cellIs" dxfId="1467" priority="253" operator="greaterThan">
      <formula>20</formula>
    </cfRule>
  </conditionalFormatting>
  <conditionalFormatting sqref="AW46">
    <cfRule type="cellIs" dxfId="1466" priority="252" operator="greaterThan">
      <formula>20</formula>
    </cfRule>
  </conditionalFormatting>
  <conditionalFormatting sqref="BC46">
    <cfRule type="cellIs" dxfId="1465" priority="251" operator="greaterThan">
      <formula>20</formula>
    </cfRule>
  </conditionalFormatting>
  <conditionalFormatting sqref="AK53">
    <cfRule type="cellIs" dxfId="1464" priority="250" operator="greaterThan">
      <formula>20</formula>
    </cfRule>
  </conditionalFormatting>
  <conditionalFormatting sqref="AQ53">
    <cfRule type="cellIs" dxfId="1463" priority="249" operator="greaterThan">
      <formula>20</formula>
    </cfRule>
  </conditionalFormatting>
  <conditionalFormatting sqref="AW53">
    <cfRule type="cellIs" dxfId="1462" priority="248" operator="greaterThan">
      <formula>20</formula>
    </cfRule>
  </conditionalFormatting>
  <conditionalFormatting sqref="BC53">
    <cfRule type="cellIs" dxfId="1461" priority="247" operator="greaterThan">
      <formula>20</formula>
    </cfRule>
  </conditionalFormatting>
  <conditionalFormatting sqref="AK54">
    <cfRule type="cellIs" dxfId="1460" priority="246" operator="greaterThan">
      <formula>20</formula>
    </cfRule>
  </conditionalFormatting>
  <conditionalFormatting sqref="AQ54">
    <cfRule type="cellIs" dxfId="1459" priority="245" operator="greaterThan">
      <formula>20</formula>
    </cfRule>
  </conditionalFormatting>
  <conditionalFormatting sqref="AW54">
    <cfRule type="cellIs" dxfId="1458" priority="244" operator="greaterThan">
      <formula>20</formula>
    </cfRule>
  </conditionalFormatting>
  <conditionalFormatting sqref="BC54">
    <cfRule type="cellIs" dxfId="1457" priority="243" operator="greaterThan">
      <formula>20</formula>
    </cfRule>
  </conditionalFormatting>
  <conditionalFormatting sqref="AK97 AK94">
    <cfRule type="cellIs" dxfId="1456" priority="238" operator="greaterThan">
      <formula>20</formula>
    </cfRule>
  </conditionalFormatting>
  <conditionalFormatting sqref="BC97 BC94">
    <cfRule type="cellIs" dxfId="1455" priority="235" operator="greaterThan">
      <formula>20</formula>
    </cfRule>
  </conditionalFormatting>
  <conditionalFormatting sqref="AM88:AN88">
    <cfRule type="cellIs" dxfId="1454" priority="234" operator="between">
      <formula>80</formula>
      <formula>120</formula>
    </cfRule>
  </conditionalFormatting>
  <conditionalFormatting sqref="AL87">
    <cfRule type="cellIs" dxfId="1453" priority="233" operator="greaterThan">
      <formula>20</formula>
    </cfRule>
  </conditionalFormatting>
  <conditionalFormatting sqref="AM87:AN87">
    <cfRule type="cellIs" dxfId="1452" priority="232" operator="between">
      <formula>80</formula>
      <formula>120</formula>
    </cfRule>
  </conditionalFormatting>
  <conditionalFormatting sqref="AM87:AN87">
    <cfRule type="cellIs" dxfId="1451" priority="231" operator="between">
      <formula>80</formula>
      <formula>120</formula>
    </cfRule>
  </conditionalFormatting>
  <conditionalFormatting sqref="AM89:AN90">
    <cfRule type="cellIs" dxfId="1450" priority="230" operator="between">
      <formula>80</formula>
      <formula>120</formula>
    </cfRule>
  </conditionalFormatting>
  <conditionalFormatting sqref="AS88:AT88">
    <cfRule type="cellIs" dxfId="1449" priority="229" operator="between">
      <formula>80</formula>
      <formula>120</formula>
    </cfRule>
  </conditionalFormatting>
  <conditionalFormatting sqref="AS88:AT88">
    <cfRule type="cellIs" dxfId="1448" priority="228" operator="between">
      <formula>80</formula>
      <formula>120</formula>
    </cfRule>
  </conditionalFormatting>
  <conditionalFormatting sqref="AS87:AT87">
    <cfRule type="cellIs" dxfId="1447" priority="226" operator="between">
      <formula>80</formula>
      <formula>120</formula>
    </cfRule>
  </conditionalFormatting>
  <conditionalFormatting sqref="AS87:AT87">
    <cfRule type="cellIs" dxfId="1446" priority="225" operator="between">
      <formula>80</formula>
      <formula>120</formula>
    </cfRule>
  </conditionalFormatting>
  <conditionalFormatting sqref="AS87:AT87">
    <cfRule type="cellIs" dxfId="1445" priority="224" operator="between">
      <formula>80</formula>
      <formula>120</formula>
    </cfRule>
  </conditionalFormatting>
  <conditionalFormatting sqref="AS89:AT90">
    <cfRule type="cellIs" dxfId="1444" priority="223" operator="between">
      <formula>80</formula>
      <formula>120</formula>
    </cfRule>
  </conditionalFormatting>
  <conditionalFormatting sqref="AS89:AT90">
    <cfRule type="cellIs" dxfId="1443" priority="222" operator="between">
      <formula>80</formula>
      <formula>120</formula>
    </cfRule>
  </conditionalFormatting>
  <conditionalFormatting sqref="BD87">
    <cfRule type="cellIs" dxfId="1442" priority="214" operator="greaterThan">
      <formula>20</formula>
    </cfRule>
  </conditionalFormatting>
  <conditionalFormatting sqref="AY88:AZ88">
    <cfRule type="cellIs" dxfId="1441" priority="221" operator="between">
      <formula>80</formula>
      <formula>120</formula>
    </cfRule>
  </conditionalFormatting>
  <conditionalFormatting sqref="AX87">
    <cfRule type="cellIs" dxfId="1440" priority="220" operator="greaterThan">
      <formula>20</formula>
    </cfRule>
  </conditionalFormatting>
  <conditionalFormatting sqref="AY87:AZ87">
    <cfRule type="cellIs" dxfId="1439" priority="219" operator="between">
      <formula>80</formula>
      <formula>120</formula>
    </cfRule>
  </conditionalFormatting>
  <conditionalFormatting sqref="AY87:AZ87">
    <cfRule type="cellIs" dxfId="1438" priority="217" operator="between">
      <formula>80</formula>
      <formula>120</formula>
    </cfRule>
  </conditionalFormatting>
  <conditionalFormatting sqref="AY87:AZ87">
    <cfRule type="cellIs" dxfId="1437" priority="218" operator="between">
      <formula>80</formula>
      <formula>120</formula>
    </cfRule>
  </conditionalFormatting>
  <conditionalFormatting sqref="AY89:AZ90">
    <cfRule type="cellIs" dxfId="1436" priority="216" operator="between">
      <formula>80</formula>
      <formula>120</formula>
    </cfRule>
  </conditionalFormatting>
  <conditionalFormatting sqref="AK92">
    <cfRule type="cellIs" dxfId="1435" priority="208" operator="greaterThan">
      <formula>20</formula>
    </cfRule>
  </conditionalFormatting>
  <conditionalFormatting sqref="BE88">
    <cfRule type="cellIs" dxfId="1434" priority="215" operator="between">
      <formula>80</formula>
      <formula>120</formula>
    </cfRule>
  </conditionalFormatting>
  <conditionalFormatting sqref="BE87">
    <cfRule type="cellIs" dxfId="1433" priority="213" operator="between">
      <formula>80</formula>
      <formula>120</formula>
    </cfRule>
  </conditionalFormatting>
  <conditionalFormatting sqref="BE87">
    <cfRule type="cellIs" dxfId="1432" priority="210" operator="between">
      <formula>80</formula>
      <formula>120</formula>
    </cfRule>
  </conditionalFormatting>
  <conditionalFormatting sqref="BE87">
    <cfRule type="cellIs" dxfId="1431" priority="211" operator="between">
      <formula>80</formula>
      <formula>120</formula>
    </cfRule>
  </conditionalFormatting>
  <conditionalFormatting sqref="AK96 AK93">
    <cfRule type="cellIs" dxfId="1430" priority="200" operator="greaterThan">
      <formula>20</formula>
    </cfRule>
  </conditionalFormatting>
  <conditionalFormatting sqref="BE89:BE90">
    <cfRule type="cellIs" dxfId="1429" priority="209" operator="between">
      <formula>80</formula>
      <formula>120</formula>
    </cfRule>
  </conditionalFormatting>
  <conditionalFormatting sqref="AW96 AW93">
    <cfRule type="cellIs" dxfId="1428" priority="198" operator="greaterThan">
      <formula>20</formula>
    </cfRule>
  </conditionalFormatting>
  <conditionalFormatting sqref="AQ92">
    <cfRule type="cellIs" dxfId="1427" priority="207" operator="greaterThan">
      <formula>20</formula>
    </cfRule>
  </conditionalFormatting>
  <conditionalFormatting sqref="BC98 BC95">
    <cfRule type="cellIs" dxfId="1426" priority="201" operator="greaterThan">
      <formula>20</formula>
    </cfRule>
  </conditionalFormatting>
  <conditionalFormatting sqref="BC99 BC96 BC93">
    <cfRule type="cellIs" dxfId="1425" priority="197" operator="greaterThan">
      <formula>20</formula>
    </cfRule>
  </conditionalFormatting>
  <conditionalFormatting sqref="AM100:AN101">
    <cfRule type="cellIs" dxfId="1424" priority="196" operator="between">
      <formula>80</formula>
      <formula>120</formula>
    </cfRule>
  </conditionalFormatting>
  <conditionalFormatting sqref="AS100:AT101">
    <cfRule type="cellIs" dxfId="1423" priority="194" operator="between">
      <formula>80</formula>
      <formula>120</formula>
    </cfRule>
  </conditionalFormatting>
  <conditionalFormatting sqref="AY100:AZ101">
    <cfRule type="cellIs" dxfId="1422" priority="193" operator="between">
      <formula>80</formula>
      <formula>120</formula>
    </cfRule>
  </conditionalFormatting>
  <conditionalFormatting sqref="AK102">
    <cfRule type="cellIs" dxfId="1421" priority="188" operator="greaterThan">
      <formula>20</formula>
    </cfRule>
  </conditionalFormatting>
  <conditionalFormatting sqref="BC102">
    <cfRule type="cellIs" dxfId="1420" priority="185" operator="greaterThan">
      <formula>20</formula>
    </cfRule>
  </conditionalFormatting>
  <conditionalFormatting sqref="AQ102:AR102">
    <cfRule type="cellIs" dxfId="1419" priority="189" operator="greaterThan">
      <formula>20</formula>
    </cfRule>
  </conditionalFormatting>
  <conditionalFormatting sqref="AQ102">
    <cfRule type="cellIs" dxfId="1418" priority="187" operator="greaterThan">
      <formula>20</formula>
    </cfRule>
  </conditionalFormatting>
  <conditionalFormatting sqref="AW102">
    <cfRule type="cellIs" dxfId="1417" priority="186" operator="greaterThan">
      <formula>20</formula>
    </cfRule>
  </conditionalFormatting>
  <conditionalFormatting sqref="BC102">
    <cfRule type="cellIs" dxfId="1416" priority="183" operator="greaterThan">
      <formula>20</formula>
    </cfRule>
  </conditionalFormatting>
  <conditionalFormatting sqref="AW102">
    <cfRule type="cellIs" dxfId="1415" priority="184" operator="greaterThan">
      <formula>20</formula>
    </cfRule>
  </conditionalFormatting>
  <conditionalFormatting sqref="AK135 AK132 AK129 AK126 AK123 AK120 AK117 AK114 AK111 AK108 AK105">
    <cfRule type="cellIs" dxfId="1414" priority="182" operator="greaterThan">
      <formula>20</formula>
    </cfRule>
  </conditionalFormatting>
  <conditionalFormatting sqref="AQ135 AQ132 AQ129 AQ126 AQ123 AQ120 AQ117 AQ114 AQ111 AQ108 AQ105">
    <cfRule type="cellIs" dxfId="1413" priority="181" operator="greaterThan">
      <formula>20</formula>
    </cfRule>
  </conditionalFormatting>
  <conditionalFormatting sqref="AW135 AW132 AW129 AW126 AW123 AW120 AW117 AW114 AW111 AW108 AW105">
    <cfRule type="cellIs" dxfId="1412" priority="180" operator="greaterThan">
      <formula>20</formula>
    </cfRule>
  </conditionalFormatting>
  <conditionalFormatting sqref="BC135 BC132 BC129 BC126 BC123 BC120 BC117 BC114 BC111 BC108 BC105">
    <cfRule type="cellIs" dxfId="1411" priority="179" operator="greaterThan">
      <formula>20</formula>
    </cfRule>
  </conditionalFormatting>
  <conditionalFormatting sqref="AX135">
    <cfRule type="cellIs" dxfId="1410" priority="164" operator="greaterThan">
      <formula>20</formula>
    </cfRule>
  </conditionalFormatting>
  <conditionalFormatting sqref="AM136:AN136">
    <cfRule type="cellIs" dxfId="1409" priority="178" operator="between">
      <formula>80</formula>
      <formula>120</formula>
    </cfRule>
  </conditionalFormatting>
  <conditionalFormatting sqref="AL135">
    <cfRule type="cellIs" dxfId="1408" priority="177" operator="greaterThan">
      <formula>20</formula>
    </cfRule>
  </conditionalFormatting>
  <conditionalFormatting sqref="AM135:AN135">
    <cfRule type="cellIs" dxfId="1407" priority="176" operator="between">
      <formula>80</formula>
      <formula>120</formula>
    </cfRule>
  </conditionalFormatting>
  <conditionalFormatting sqref="AM135:AN135">
    <cfRule type="cellIs" dxfId="1406" priority="175" operator="between">
      <formula>80</formula>
      <formula>120</formula>
    </cfRule>
  </conditionalFormatting>
  <conditionalFormatting sqref="AM137:AN137">
    <cfRule type="cellIs" dxfId="1405" priority="174" operator="between">
      <formula>80</formula>
      <formula>120</formula>
    </cfRule>
  </conditionalFormatting>
  <conditionalFormatting sqref="AS136:AT136">
    <cfRule type="cellIs" dxfId="1404" priority="173" operator="between">
      <formula>80</formula>
      <formula>120</formula>
    </cfRule>
  </conditionalFormatting>
  <conditionalFormatting sqref="AS136:AT136">
    <cfRule type="cellIs" dxfId="1403" priority="172" operator="between">
      <formula>80</formula>
      <formula>120</formula>
    </cfRule>
  </conditionalFormatting>
  <conditionalFormatting sqref="AR135">
    <cfRule type="cellIs" dxfId="1402" priority="171" operator="greaterThan">
      <formula>20</formula>
    </cfRule>
  </conditionalFormatting>
  <conditionalFormatting sqref="AS135:AT135">
    <cfRule type="cellIs" dxfId="1401" priority="170" operator="between">
      <formula>80</formula>
      <formula>120</formula>
    </cfRule>
  </conditionalFormatting>
  <conditionalFormatting sqref="AS135:AT135">
    <cfRule type="cellIs" dxfId="1400" priority="169" operator="between">
      <formula>80</formula>
      <formula>120</formula>
    </cfRule>
  </conditionalFormatting>
  <conditionalFormatting sqref="AS135:AT135">
    <cfRule type="cellIs" dxfId="1399" priority="168" operator="between">
      <formula>80</formula>
      <formula>120</formula>
    </cfRule>
  </conditionalFormatting>
  <conditionalFormatting sqref="AS137:AT137">
    <cfRule type="cellIs" dxfId="1398" priority="167" operator="between">
      <formula>80</formula>
      <formula>120</formula>
    </cfRule>
  </conditionalFormatting>
  <conditionalFormatting sqref="AS137:AT137">
    <cfRule type="cellIs" dxfId="1397" priority="166" operator="between">
      <formula>80</formula>
      <formula>120</formula>
    </cfRule>
  </conditionalFormatting>
  <conditionalFormatting sqref="AY136:AZ136">
    <cfRule type="cellIs" dxfId="1396" priority="165" operator="between">
      <formula>80</formula>
      <formula>120</formula>
    </cfRule>
  </conditionalFormatting>
  <conditionalFormatting sqref="AY135:AZ135">
    <cfRule type="cellIs" dxfId="1395" priority="163" operator="between">
      <formula>80</formula>
      <formula>120</formula>
    </cfRule>
  </conditionalFormatting>
  <conditionalFormatting sqref="AY135:AZ135">
    <cfRule type="cellIs" dxfId="1394" priority="161" operator="between">
      <formula>80</formula>
      <formula>120</formula>
    </cfRule>
  </conditionalFormatting>
  <conditionalFormatting sqref="AY135:AZ135">
    <cfRule type="cellIs" dxfId="1393" priority="162" operator="between">
      <formula>80</formula>
      <formula>120</formula>
    </cfRule>
  </conditionalFormatting>
  <conditionalFormatting sqref="AY137:AZ137">
    <cfRule type="cellIs" dxfId="1392" priority="160" operator="between">
      <formula>80</formula>
      <formula>120</formula>
    </cfRule>
  </conditionalFormatting>
  <conditionalFormatting sqref="BE136">
    <cfRule type="cellIs" dxfId="1391" priority="159" operator="between">
      <formula>80</formula>
      <formula>120</formula>
    </cfRule>
  </conditionalFormatting>
  <conditionalFormatting sqref="BD135">
    <cfRule type="cellIs" dxfId="1390" priority="158" operator="greaterThan">
      <formula>20</formula>
    </cfRule>
  </conditionalFormatting>
  <conditionalFormatting sqref="BE135">
    <cfRule type="cellIs" dxfId="1389" priority="157" operator="between">
      <formula>80</formula>
      <formula>120</formula>
    </cfRule>
  </conditionalFormatting>
  <conditionalFormatting sqref="BE135">
    <cfRule type="cellIs" dxfId="1388" priority="156" operator="between">
      <formula>80</formula>
      <formula>120</formula>
    </cfRule>
  </conditionalFormatting>
  <conditionalFormatting sqref="BE135">
    <cfRule type="cellIs" dxfId="1387" priority="154" operator="between">
      <formula>80</formula>
      <formula>120</formula>
    </cfRule>
  </conditionalFormatting>
  <conditionalFormatting sqref="BE135">
    <cfRule type="cellIs" dxfId="1386" priority="155" operator="between">
      <formula>80</formula>
      <formula>120</formula>
    </cfRule>
  </conditionalFormatting>
  <conditionalFormatting sqref="BE137">
    <cfRule type="cellIs" dxfId="1385" priority="153" operator="between">
      <formula>80</formula>
      <formula>120</formula>
    </cfRule>
  </conditionalFormatting>
  <conditionalFormatting sqref="AK136 AK133 AK130 AK127 AK124 AK121 AK118 AK115 AK112 AK109 AK106 AK103">
    <cfRule type="cellIs" dxfId="1384" priority="152" operator="greaterThan">
      <formula>20</formula>
    </cfRule>
  </conditionalFormatting>
  <conditionalFormatting sqref="AQ136 AQ133 AQ130 AQ127 AQ124 AQ121 AQ118 AQ115 AQ112 AQ109 AQ106 AQ103">
    <cfRule type="cellIs" dxfId="1383" priority="151" operator="greaterThan">
      <formula>20</formula>
    </cfRule>
  </conditionalFormatting>
  <conditionalFormatting sqref="AW136 AW133 AW130 AW127 AW124 AW121 AW118 AW115 AW112 AW109 AW106 AW103">
    <cfRule type="cellIs" dxfId="1382" priority="150" operator="greaterThan">
      <formula>20</formula>
    </cfRule>
  </conditionalFormatting>
  <conditionalFormatting sqref="BC136 BC133 BC130 BC127 BC124 BC121 BC118 BC115 BC112 BC109 BC106 BC103">
    <cfRule type="cellIs" dxfId="1381" priority="149" operator="greaterThan">
      <formula>20</formula>
    </cfRule>
  </conditionalFormatting>
  <conditionalFormatting sqref="AK143 AK140">
    <cfRule type="cellIs" dxfId="1380" priority="148" operator="greaterThan">
      <formula>20</formula>
    </cfRule>
  </conditionalFormatting>
  <conditionalFormatting sqref="AQ143 AQ140">
    <cfRule type="cellIs" dxfId="1379" priority="147" operator="greaterThan">
      <formula>20</formula>
    </cfRule>
  </conditionalFormatting>
  <conditionalFormatting sqref="AW143 AW140">
    <cfRule type="cellIs" dxfId="1378" priority="146" operator="greaterThan">
      <formula>20</formula>
    </cfRule>
  </conditionalFormatting>
  <conditionalFormatting sqref="BC143 BC140">
    <cfRule type="cellIs" dxfId="1377" priority="145" operator="greaterThan">
      <formula>20</formula>
    </cfRule>
  </conditionalFormatting>
  <conditionalFormatting sqref="AL136">
    <cfRule type="cellIs" dxfId="1376" priority="137" operator="lessThan">
      <formula>20</formula>
    </cfRule>
  </conditionalFormatting>
  <conditionalFormatting sqref="AM134:AN134">
    <cfRule type="cellIs" dxfId="1375" priority="144" operator="between">
      <formula>80</formula>
      <formula>120</formula>
    </cfRule>
  </conditionalFormatting>
  <conditionalFormatting sqref="AL133">
    <cfRule type="cellIs" dxfId="1374" priority="143" operator="greaterThan">
      <formula>20</formula>
    </cfRule>
  </conditionalFormatting>
  <conditionalFormatting sqref="AM133:AN133">
    <cfRule type="cellIs" dxfId="1373" priority="142" operator="between">
      <formula>80</formula>
      <formula>120</formula>
    </cfRule>
  </conditionalFormatting>
  <conditionalFormatting sqref="AM133:AN133">
    <cfRule type="cellIs" dxfId="1372" priority="141" operator="between">
      <formula>80</formula>
      <formula>120</formula>
    </cfRule>
  </conditionalFormatting>
  <conditionalFormatting sqref="AL136">
    <cfRule type="cellIs" dxfId="1371" priority="140" operator="greaterThan">
      <formula>20</formula>
    </cfRule>
  </conditionalFormatting>
  <conditionalFormatting sqref="AM135:AN136">
    <cfRule type="cellIs" dxfId="1370" priority="139" operator="between">
      <formula>80</formula>
      <formula>120</formula>
    </cfRule>
  </conditionalFormatting>
  <conditionalFormatting sqref="AL136">
    <cfRule type="cellIs" dxfId="1369" priority="138" operator="greaterThan">
      <formula>20</formula>
    </cfRule>
  </conditionalFormatting>
  <conditionalFormatting sqref="AS134:AT134">
    <cfRule type="cellIs" dxfId="1368" priority="136" operator="between">
      <formula>80</formula>
      <formula>120</formula>
    </cfRule>
  </conditionalFormatting>
  <conditionalFormatting sqref="AS134:AT134">
    <cfRule type="cellIs" dxfId="1367" priority="135" operator="between">
      <formula>80</formula>
      <formula>120</formula>
    </cfRule>
  </conditionalFormatting>
  <conditionalFormatting sqref="AR133">
    <cfRule type="cellIs" dxfId="1366" priority="134" operator="greaterThan">
      <formula>20</formula>
    </cfRule>
  </conditionalFormatting>
  <conditionalFormatting sqref="AS133:AT133">
    <cfRule type="cellIs" dxfId="1365" priority="133" operator="between">
      <formula>80</formula>
      <formula>120</formula>
    </cfRule>
  </conditionalFormatting>
  <conditionalFormatting sqref="AS133:AT133">
    <cfRule type="cellIs" dxfId="1364" priority="132" operator="between">
      <formula>80</formula>
      <formula>120</formula>
    </cfRule>
  </conditionalFormatting>
  <conditionalFormatting sqref="AS133:AT133">
    <cfRule type="cellIs" dxfId="1363" priority="131" operator="between">
      <formula>80</formula>
      <formula>120</formula>
    </cfRule>
  </conditionalFormatting>
  <conditionalFormatting sqref="AR136">
    <cfRule type="cellIs" dxfId="1362" priority="130" operator="greaterThan">
      <formula>20</formula>
    </cfRule>
  </conditionalFormatting>
  <conditionalFormatting sqref="AS135:AT136">
    <cfRule type="cellIs" dxfId="1361" priority="129" operator="between">
      <formula>80</formula>
      <formula>120</formula>
    </cfRule>
  </conditionalFormatting>
  <conditionalFormatting sqref="AS135:AT136">
    <cfRule type="cellIs" dxfId="1360" priority="128" operator="between">
      <formula>80</formula>
      <formula>120</formula>
    </cfRule>
  </conditionalFormatting>
  <conditionalFormatting sqref="AR136">
    <cfRule type="cellIs" dxfId="1359" priority="127" operator="greaterThan">
      <formula>20</formula>
    </cfRule>
  </conditionalFormatting>
  <conditionalFormatting sqref="AR136">
    <cfRule type="cellIs" dxfId="1358" priority="126" operator="lessThan">
      <formula>20</formula>
    </cfRule>
  </conditionalFormatting>
  <conditionalFormatting sqref="AY134:AZ134">
    <cfRule type="cellIs" dxfId="1357" priority="125" operator="between">
      <formula>80</formula>
      <formula>120</formula>
    </cfRule>
  </conditionalFormatting>
  <conditionalFormatting sqref="AX133">
    <cfRule type="cellIs" dxfId="1356" priority="124" operator="greaterThan">
      <formula>20</formula>
    </cfRule>
  </conditionalFormatting>
  <conditionalFormatting sqref="AY133:AZ133">
    <cfRule type="cellIs" dxfId="1355" priority="123" operator="between">
      <formula>80</formula>
      <formula>120</formula>
    </cfRule>
  </conditionalFormatting>
  <conditionalFormatting sqref="AY133:AZ133">
    <cfRule type="cellIs" dxfId="1354" priority="121" operator="between">
      <formula>80</formula>
      <formula>120</formula>
    </cfRule>
  </conditionalFormatting>
  <conditionalFormatting sqref="AY133:AZ133">
    <cfRule type="cellIs" dxfId="1353" priority="122" operator="between">
      <formula>80</formula>
      <formula>120</formula>
    </cfRule>
  </conditionalFormatting>
  <conditionalFormatting sqref="AX136">
    <cfRule type="cellIs" dxfId="1352" priority="120" operator="greaterThan">
      <formula>20</formula>
    </cfRule>
  </conditionalFormatting>
  <conditionalFormatting sqref="AY135:AZ136">
    <cfRule type="cellIs" dxfId="1351" priority="119" operator="between">
      <formula>80</formula>
      <formula>120</formula>
    </cfRule>
  </conditionalFormatting>
  <conditionalFormatting sqref="AX136">
    <cfRule type="cellIs" dxfId="1350" priority="118" operator="greaterThan">
      <formula>20</formula>
    </cfRule>
  </conditionalFormatting>
  <conditionalFormatting sqref="AX136">
    <cfRule type="cellIs" dxfId="1349" priority="117" operator="lessThan">
      <formula>20</formula>
    </cfRule>
  </conditionalFormatting>
  <conditionalFormatting sqref="BE134">
    <cfRule type="cellIs" dxfId="1348" priority="116" operator="between">
      <formula>80</formula>
      <formula>120</formula>
    </cfRule>
  </conditionalFormatting>
  <conditionalFormatting sqref="BD133">
    <cfRule type="cellIs" dxfId="1347" priority="115" operator="greaterThan">
      <formula>20</formula>
    </cfRule>
  </conditionalFormatting>
  <conditionalFormatting sqref="BE133">
    <cfRule type="cellIs" dxfId="1346" priority="114" operator="between">
      <formula>80</formula>
      <formula>120</formula>
    </cfRule>
  </conditionalFormatting>
  <conditionalFormatting sqref="BE133">
    <cfRule type="cellIs" dxfId="1345" priority="113" operator="between">
      <formula>80</formula>
      <formula>120</formula>
    </cfRule>
  </conditionalFormatting>
  <conditionalFormatting sqref="BE133">
    <cfRule type="cellIs" dxfId="1344" priority="111" operator="between">
      <formula>80</formula>
      <formula>120</formula>
    </cfRule>
  </conditionalFormatting>
  <conditionalFormatting sqref="BE133">
    <cfRule type="cellIs" dxfId="1343" priority="112" operator="between">
      <formula>80</formula>
      <formula>120</formula>
    </cfRule>
  </conditionalFormatting>
  <conditionalFormatting sqref="BD136">
    <cfRule type="cellIs" dxfId="1342" priority="110" operator="greaterThan">
      <formula>20</formula>
    </cfRule>
  </conditionalFormatting>
  <conditionalFormatting sqref="BE135:BE136">
    <cfRule type="cellIs" dxfId="1341" priority="109" operator="between">
      <formula>80</formula>
      <formula>120</formula>
    </cfRule>
  </conditionalFormatting>
  <conditionalFormatting sqref="BD136">
    <cfRule type="cellIs" dxfId="1340" priority="108" operator="greaterThan">
      <formula>20</formula>
    </cfRule>
  </conditionalFormatting>
  <conditionalFormatting sqref="BD136">
    <cfRule type="cellIs" dxfId="1339" priority="107" operator="lessThan">
      <formula>20</formula>
    </cfRule>
  </conditionalFormatting>
  <conditionalFormatting sqref="AK138">
    <cfRule type="cellIs" dxfId="1338" priority="106" operator="greaterThan">
      <formula>20</formula>
    </cfRule>
  </conditionalFormatting>
  <conditionalFormatting sqref="AQ138">
    <cfRule type="cellIs" dxfId="1337" priority="105" operator="greaterThan">
      <formula>20</formula>
    </cfRule>
  </conditionalFormatting>
  <conditionalFormatting sqref="AW138">
    <cfRule type="cellIs" dxfId="1336" priority="104" operator="greaterThan">
      <formula>20</formula>
    </cfRule>
  </conditionalFormatting>
  <conditionalFormatting sqref="BC138">
    <cfRule type="cellIs" dxfId="1335" priority="103" operator="greaterThan">
      <formula>20</formula>
    </cfRule>
  </conditionalFormatting>
  <conditionalFormatting sqref="AK141">
    <cfRule type="cellIs" dxfId="1334" priority="102" operator="greaterThan">
      <formula>20</formula>
    </cfRule>
  </conditionalFormatting>
  <conditionalFormatting sqref="AQ141">
    <cfRule type="cellIs" dxfId="1333" priority="101" operator="greaterThan">
      <formula>20</formula>
    </cfRule>
  </conditionalFormatting>
  <conditionalFormatting sqref="AW141">
    <cfRule type="cellIs" dxfId="1332" priority="100" operator="greaterThan">
      <formula>20</formula>
    </cfRule>
  </conditionalFormatting>
  <conditionalFormatting sqref="BC141">
    <cfRule type="cellIs" dxfId="1331" priority="99" operator="greaterThan">
      <formula>20</formula>
    </cfRule>
  </conditionalFormatting>
  <conditionalFormatting sqref="AK139">
    <cfRule type="cellIs" dxfId="1330" priority="98" operator="greaterThan">
      <formula>20</formula>
    </cfRule>
  </conditionalFormatting>
  <conditionalFormatting sqref="AQ139">
    <cfRule type="cellIs" dxfId="1329" priority="97" operator="greaterThan">
      <formula>20</formula>
    </cfRule>
  </conditionalFormatting>
  <conditionalFormatting sqref="AW139">
    <cfRule type="cellIs" dxfId="1328" priority="96" operator="greaterThan">
      <formula>20</formula>
    </cfRule>
  </conditionalFormatting>
  <conditionalFormatting sqref="BC139">
    <cfRule type="cellIs" dxfId="1327" priority="95" operator="greaterThan">
      <formula>20</formula>
    </cfRule>
  </conditionalFormatting>
  <conditionalFormatting sqref="AM93:AN93">
    <cfRule type="cellIs" dxfId="1326" priority="94" operator="between">
      <formula>80</formula>
      <formula>120</formula>
    </cfRule>
  </conditionalFormatting>
  <conditionalFormatting sqref="AL92">
    <cfRule type="cellIs" dxfId="1325" priority="93" operator="greaterThan">
      <formula>20</formula>
    </cfRule>
  </conditionalFormatting>
  <conditionalFormatting sqref="AM92:AN92">
    <cfRule type="cellIs" dxfId="1324" priority="92" operator="between">
      <formula>80</formula>
      <formula>120</formula>
    </cfRule>
  </conditionalFormatting>
  <conditionalFormatting sqref="AM92:AN92">
    <cfRule type="cellIs" dxfId="1323" priority="91" operator="between">
      <formula>80</formula>
      <formula>120</formula>
    </cfRule>
  </conditionalFormatting>
  <conditionalFormatting sqref="AL93">
    <cfRule type="cellIs" dxfId="1322" priority="84" operator="lessThan">
      <formula>20</formula>
    </cfRule>
  </conditionalFormatting>
  <conditionalFormatting sqref="AM91:AN91">
    <cfRule type="cellIs" dxfId="1321" priority="90" operator="between">
      <formula>80</formula>
      <formula>120</formula>
    </cfRule>
  </conditionalFormatting>
  <conditionalFormatting sqref="AM90:AN90">
    <cfRule type="cellIs" dxfId="1320" priority="89" operator="between">
      <formula>80</formula>
      <formula>120</formula>
    </cfRule>
  </conditionalFormatting>
  <conditionalFormatting sqref="AM90:AN90">
    <cfRule type="cellIs" dxfId="1319" priority="88" operator="between">
      <formula>80</formula>
      <formula>120</formula>
    </cfRule>
  </conditionalFormatting>
  <conditionalFormatting sqref="AL93">
    <cfRule type="cellIs" dxfId="1318" priority="87" operator="greaterThan">
      <formula>20</formula>
    </cfRule>
  </conditionalFormatting>
  <conditionalFormatting sqref="AM92:AN93">
    <cfRule type="cellIs" dxfId="1317" priority="86" operator="between">
      <formula>80</formula>
      <formula>120</formula>
    </cfRule>
  </conditionalFormatting>
  <conditionalFormatting sqref="AL93">
    <cfRule type="cellIs" dxfId="1316" priority="85" operator="greaterThan">
      <formula>20</formula>
    </cfRule>
  </conditionalFormatting>
  <conditionalFormatting sqref="AS93:AT93">
    <cfRule type="cellIs" dxfId="1315" priority="83" operator="between">
      <formula>80</formula>
      <formula>120</formula>
    </cfRule>
  </conditionalFormatting>
  <conditionalFormatting sqref="AS93:AT93">
    <cfRule type="cellIs" dxfId="1314" priority="82" operator="between">
      <formula>80</formula>
      <formula>120</formula>
    </cfRule>
  </conditionalFormatting>
  <conditionalFormatting sqref="AR92">
    <cfRule type="cellIs" dxfId="1313" priority="81" operator="greaterThan">
      <formula>20</formula>
    </cfRule>
  </conditionalFormatting>
  <conditionalFormatting sqref="AS92:AT92">
    <cfRule type="cellIs" dxfId="1312" priority="80" operator="between">
      <formula>80</formula>
      <formula>120</formula>
    </cfRule>
  </conditionalFormatting>
  <conditionalFormatting sqref="AS92:AT92">
    <cfRule type="cellIs" dxfId="1311" priority="79" operator="between">
      <formula>80</formula>
      <formula>120</formula>
    </cfRule>
  </conditionalFormatting>
  <conditionalFormatting sqref="AS92:AT92">
    <cfRule type="cellIs" dxfId="1310" priority="78" operator="between">
      <formula>80</formula>
      <formula>120</formula>
    </cfRule>
  </conditionalFormatting>
  <conditionalFormatting sqref="AS91:AT91">
    <cfRule type="cellIs" dxfId="1309" priority="77" operator="between">
      <formula>80</formula>
      <formula>120</formula>
    </cfRule>
  </conditionalFormatting>
  <conditionalFormatting sqref="AS91:AT91">
    <cfRule type="cellIs" dxfId="1308" priority="76" operator="between">
      <formula>80</formula>
      <formula>120</formula>
    </cfRule>
  </conditionalFormatting>
  <conditionalFormatting sqref="AS90:AT90">
    <cfRule type="cellIs" dxfId="1307" priority="75" operator="between">
      <formula>80</formula>
      <formula>120</formula>
    </cfRule>
  </conditionalFormatting>
  <conditionalFormatting sqref="AS90:AT90">
    <cfRule type="cellIs" dxfId="1306" priority="74" operator="between">
      <formula>80</formula>
      <formula>120</formula>
    </cfRule>
  </conditionalFormatting>
  <conditionalFormatting sqref="AS90:AT90">
    <cfRule type="cellIs" dxfId="1305" priority="73" operator="between">
      <formula>80</formula>
      <formula>120</formula>
    </cfRule>
  </conditionalFormatting>
  <conditionalFormatting sqref="AR93">
    <cfRule type="cellIs" dxfId="1304" priority="72" operator="greaterThan">
      <formula>20</formula>
    </cfRule>
  </conditionalFormatting>
  <conditionalFormatting sqref="AS92:AT93">
    <cfRule type="cellIs" dxfId="1303" priority="71" operator="between">
      <formula>80</formula>
      <formula>120</formula>
    </cfRule>
  </conditionalFormatting>
  <conditionalFormatting sqref="AS92:AT93">
    <cfRule type="cellIs" dxfId="1302" priority="70" operator="between">
      <formula>80</formula>
      <formula>120</formula>
    </cfRule>
  </conditionalFormatting>
  <conditionalFormatting sqref="AR93">
    <cfRule type="cellIs" dxfId="1301" priority="69" operator="greaterThan">
      <formula>20</formula>
    </cfRule>
  </conditionalFormatting>
  <conditionalFormatting sqref="AR93">
    <cfRule type="cellIs" dxfId="1300" priority="68" operator="lessThan">
      <formula>20</formula>
    </cfRule>
  </conditionalFormatting>
  <conditionalFormatting sqref="AY93:AZ93">
    <cfRule type="cellIs" dxfId="1299" priority="67" operator="between">
      <formula>80</formula>
      <formula>120</formula>
    </cfRule>
  </conditionalFormatting>
  <conditionalFormatting sqref="AX92">
    <cfRule type="cellIs" dxfId="1298" priority="66" operator="greaterThan">
      <formula>20</formula>
    </cfRule>
  </conditionalFormatting>
  <conditionalFormatting sqref="AY92:AZ92">
    <cfRule type="cellIs" dxfId="1297" priority="65" operator="between">
      <formula>80</formula>
      <formula>120</formula>
    </cfRule>
  </conditionalFormatting>
  <conditionalFormatting sqref="AY92:AZ92">
    <cfRule type="cellIs" dxfId="1296" priority="63" operator="between">
      <formula>80</formula>
      <formula>120</formula>
    </cfRule>
  </conditionalFormatting>
  <conditionalFormatting sqref="AY92:AZ92">
    <cfRule type="cellIs" dxfId="1295" priority="64" operator="between">
      <formula>80</formula>
      <formula>120</formula>
    </cfRule>
  </conditionalFormatting>
  <conditionalFormatting sqref="AY91:AZ91">
    <cfRule type="cellIs" dxfId="1294" priority="62" operator="between">
      <formula>80</formula>
      <formula>120</formula>
    </cfRule>
  </conditionalFormatting>
  <conditionalFormatting sqref="AY90:AZ90">
    <cfRule type="cellIs" dxfId="1293" priority="61" operator="between">
      <formula>80</formula>
      <formula>120</formula>
    </cfRule>
  </conditionalFormatting>
  <conditionalFormatting sqref="AY90:AZ90">
    <cfRule type="cellIs" dxfId="1292" priority="59" operator="between">
      <formula>80</formula>
      <formula>120</formula>
    </cfRule>
  </conditionalFormatting>
  <conditionalFormatting sqref="AY90:AZ90">
    <cfRule type="cellIs" dxfId="1291" priority="60" operator="between">
      <formula>80</formula>
      <formula>120</formula>
    </cfRule>
  </conditionalFormatting>
  <conditionalFormatting sqref="AX93">
    <cfRule type="cellIs" dxfId="1290" priority="58" operator="greaterThan">
      <formula>20</formula>
    </cfRule>
  </conditionalFormatting>
  <conditionalFormatting sqref="AY92:AZ93">
    <cfRule type="cellIs" dxfId="1289" priority="57" operator="between">
      <formula>80</formula>
      <formula>120</formula>
    </cfRule>
  </conditionalFormatting>
  <conditionalFormatting sqref="AX93">
    <cfRule type="cellIs" dxfId="1288" priority="56" operator="greaterThan">
      <formula>20</formula>
    </cfRule>
  </conditionalFormatting>
  <conditionalFormatting sqref="AX93">
    <cfRule type="cellIs" dxfId="1287" priority="55" operator="lessThan">
      <formula>20</formula>
    </cfRule>
  </conditionalFormatting>
  <conditionalFormatting sqref="BE90">
    <cfRule type="cellIs" dxfId="1286" priority="46" operator="between">
      <formula>80</formula>
      <formula>120</formula>
    </cfRule>
  </conditionalFormatting>
  <conditionalFormatting sqref="BE93">
    <cfRule type="cellIs" dxfId="1285" priority="54" operator="between">
      <formula>80</formula>
      <formula>120</formula>
    </cfRule>
  </conditionalFormatting>
  <conditionalFormatting sqref="BD92">
    <cfRule type="cellIs" dxfId="1284" priority="53" operator="greaterThan">
      <formula>20</formula>
    </cfRule>
  </conditionalFormatting>
  <conditionalFormatting sqref="BE92">
    <cfRule type="cellIs" dxfId="1283" priority="52" operator="between">
      <formula>80</formula>
      <formula>120</formula>
    </cfRule>
  </conditionalFormatting>
  <conditionalFormatting sqref="BE92">
    <cfRule type="cellIs" dxfId="1282" priority="51" operator="between">
      <formula>80</formula>
      <formula>120</formula>
    </cfRule>
  </conditionalFormatting>
  <conditionalFormatting sqref="BE92">
    <cfRule type="cellIs" dxfId="1281" priority="49" operator="between">
      <formula>80</formula>
      <formula>120</formula>
    </cfRule>
  </conditionalFormatting>
  <conditionalFormatting sqref="BE92">
    <cfRule type="cellIs" dxfId="1280" priority="50" operator="between">
      <formula>80</formula>
      <formula>120</formula>
    </cfRule>
  </conditionalFormatting>
  <conditionalFormatting sqref="BE91">
    <cfRule type="cellIs" dxfId="1279" priority="48" operator="between">
      <formula>80</formula>
      <formula>120</formula>
    </cfRule>
  </conditionalFormatting>
  <conditionalFormatting sqref="BE90">
    <cfRule type="cellIs" dxfId="1278" priority="47" operator="between">
      <formula>80</formula>
      <formula>120</formula>
    </cfRule>
  </conditionalFormatting>
  <conditionalFormatting sqref="BE90">
    <cfRule type="cellIs" dxfId="1277" priority="44" operator="between">
      <formula>80</formula>
      <formula>120</formula>
    </cfRule>
  </conditionalFormatting>
  <conditionalFormatting sqref="BE90">
    <cfRule type="cellIs" dxfId="1276" priority="45" operator="between">
      <formula>80</formula>
      <formula>120</formula>
    </cfRule>
  </conditionalFormatting>
  <conditionalFormatting sqref="BD93">
    <cfRule type="cellIs" dxfId="1275" priority="43" operator="greaterThan">
      <formula>20</formula>
    </cfRule>
  </conditionalFormatting>
  <conditionalFormatting sqref="BE92:BE93">
    <cfRule type="cellIs" dxfId="1274" priority="42" operator="between">
      <formula>80</formula>
      <formula>120</formula>
    </cfRule>
  </conditionalFormatting>
  <conditionalFormatting sqref="BD93">
    <cfRule type="cellIs" dxfId="1273" priority="41" operator="greaterThan">
      <formula>20</formula>
    </cfRule>
  </conditionalFormatting>
  <conditionalFormatting sqref="BD93">
    <cfRule type="cellIs" dxfId="1272" priority="40" operator="lessThan">
      <formula>20</formula>
    </cfRule>
  </conditionalFormatting>
  <conditionalFormatting sqref="AK26 AK33 AK36 AK39 AK42 AK45 AK48">
    <cfRule type="cellIs" dxfId="1271" priority="39" operator="greaterThan">
      <formula>20</formula>
    </cfRule>
  </conditionalFormatting>
  <conditionalFormatting sqref="AQ26 AQ33 AQ36 AQ39 AQ42 AQ45 AQ48">
    <cfRule type="cellIs" dxfId="1270" priority="38" operator="greaterThan">
      <formula>20</formula>
    </cfRule>
  </conditionalFormatting>
  <conditionalFormatting sqref="AW26 AW33 AW36 AW39 AW42 AW45 AW48">
    <cfRule type="cellIs" dxfId="1269" priority="37" operator="greaterThan">
      <formula>20</formula>
    </cfRule>
  </conditionalFormatting>
  <conditionalFormatting sqref="BC26 BC33 BC36 BC39 BC42 BC45 BC48">
    <cfRule type="cellIs" dxfId="1268" priority="36" operator="greaterThan">
      <formula>20</formula>
    </cfRule>
  </conditionalFormatting>
  <conditionalFormatting sqref="AJ36 AJ39 AJ42 AJ45 AJ48">
    <cfRule type="cellIs" dxfId="1267" priority="35" operator="lessThan">
      <formula>20.1</formula>
    </cfRule>
  </conditionalFormatting>
  <conditionalFormatting sqref="AP36 AP39 AP42 AP45 AP48">
    <cfRule type="cellIs" dxfId="1266" priority="34" operator="lessThan">
      <formula>20.1</formula>
    </cfRule>
  </conditionalFormatting>
  <conditionalFormatting sqref="AV36 AV39 AV42 AV45 AV48">
    <cfRule type="cellIs" dxfId="1265" priority="33" operator="lessThan">
      <formula>20.1</formula>
    </cfRule>
  </conditionalFormatting>
  <conditionalFormatting sqref="BB36 BB39 BB42 BB45 BB48">
    <cfRule type="cellIs" dxfId="1264" priority="32" operator="lessThan">
      <formula>20.1</formula>
    </cfRule>
  </conditionalFormatting>
  <conditionalFormatting sqref="AI26">
    <cfRule type="cellIs" dxfId="1263" priority="31" operator="between">
      <formula>80</formula>
      <formula>120</formula>
    </cfRule>
  </conditionalFormatting>
  <conditionalFormatting sqref="AO26">
    <cfRule type="cellIs" dxfId="1262" priority="30" operator="between">
      <formula>80</formula>
      <formula>120</formula>
    </cfRule>
  </conditionalFormatting>
  <conditionalFormatting sqref="AU26">
    <cfRule type="cellIs" dxfId="1261" priority="29" operator="between">
      <formula>80</formula>
      <formula>120</formula>
    </cfRule>
  </conditionalFormatting>
  <conditionalFormatting sqref="BA26">
    <cfRule type="cellIs" dxfId="1260" priority="28" operator="between">
      <formula>80</formula>
      <formula>120</formula>
    </cfRule>
  </conditionalFormatting>
  <conditionalFormatting sqref="BC142">
    <cfRule type="cellIs" dxfId="1259" priority="27" operator="greaterThan">
      <formula>20</formula>
    </cfRule>
  </conditionalFormatting>
  <conditionalFormatting sqref="BA99">
    <cfRule type="cellIs" dxfId="1258" priority="17" operator="between">
      <formula>80</formula>
      <formula>120</formula>
    </cfRule>
  </conditionalFormatting>
  <conditionalFormatting sqref="AK99">
    <cfRule type="cellIs" dxfId="1257" priority="22" operator="greaterThan">
      <formula>20</formula>
    </cfRule>
  </conditionalFormatting>
  <conditionalFormatting sqref="AQ99">
    <cfRule type="cellIs" dxfId="1256" priority="21" operator="greaterThan">
      <formula>20</formula>
    </cfRule>
  </conditionalFormatting>
  <conditionalFormatting sqref="AO99">
    <cfRule type="cellIs" dxfId="1255" priority="19" operator="between">
      <formula>80</formula>
      <formula>120</formula>
    </cfRule>
  </conditionalFormatting>
  <conditionalFormatting sqref="AU99">
    <cfRule type="cellIs" dxfId="1254" priority="18" operator="between">
      <formula>80</formula>
      <formula>120</formula>
    </cfRule>
  </conditionalFormatting>
  <conditionalFormatting sqref="AO142">
    <cfRule type="cellIs" dxfId="1253" priority="12" operator="between">
      <formula>80</formula>
      <formula>120</formula>
    </cfRule>
  </conditionalFormatting>
  <conditionalFormatting sqref="AO54">
    <cfRule type="cellIs" dxfId="1252" priority="26" operator="between">
      <formula>80</formula>
      <formula>120</formula>
    </cfRule>
  </conditionalFormatting>
  <conditionalFormatting sqref="AU54">
    <cfRule type="cellIs" dxfId="1251" priority="25" operator="between">
      <formula>80</formula>
      <formula>120</formula>
    </cfRule>
  </conditionalFormatting>
  <conditionalFormatting sqref="AI142">
    <cfRule type="cellIs" dxfId="1250" priority="9" operator="between">
      <formula>80</formula>
      <formula>120</formula>
    </cfRule>
  </conditionalFormatting>
  <conditionalFormatting sqref="BA54">
    <cfRule type="cellIs" dxfId="1249" priority="24" operator="between">
      <formula>80</formula>
      <formula>120</formula>
    </cfRule>
  </conditionalFormatting>
  <conditionalFormatting sqref="AI54">
    <cfRule type="cellIs" dxfId="1248" priority="23" operator="between">
      <formula>80</formula>
      <formula>120</formula>
    </cfRule>
  </conditionalFormatting>
  <conditionalFormatting sqref="AU142">
    <cfRule type="cellIs" dxfId="1247" priority="11" operator="between">
      <formula>80</formula>
      <formula>120</formula>
    </cfRule>
  </conditionalFormatting>
  <conditionalFormatting sqref="BA142">
    <cfRule type="cellIs" dxfId="1246" priority="10" operator="between">
      <formula>80</formula>
      <formula>120</formula>
    </cfRule>
  </conditionalFormatting>
  <conditionalFormatting sqref="AW99">
    <cfRule type="cellIs" dxfId="1245" priority="20" operator="greaterThan">
      <formula>20</formula>
    </cfRule>
  </conditionalFormatting>
  <conditionalFormatting sqref="AI99">
    <cfRule type="cellIs" dxfId="1244" priority="16" operator="between">
      <formula>80</formula>
      <formula>120</formula>
    </cfRule>
  </conditionalFormatting>
  <conditionalFormatting sqref="AK142">
    <cfRule type="cellIs" dxfId="1243" priority="15" operator="greaterThan">
      <formula>20</formula>
    </cfRule>
  </conditionalFormatting>
  <conditionalFormatting sqref="AQ142">
    <cfRule type="cellIs" dxfId="1242" priority="14" operator="greaterThan">
      <formula>20</formula>
    </cfRule>
  </conditionalFormatting>
  <conditionalFormatting sqref="AW142">
    <cfRule type="cellIs" dxfId="1241" priority="13" operator="greaterThan">
      <formula>20</formula>
    </cfRule>
  </conditionalFormatting>
  <conditionalFormatting sqref="AK29">
    <cfRule type="cellIs" dxfId="1240" priority="8" operator="greaterThan">
      <formula>20</formula>
    </cfRule>
  </conditionalFormatting>
  <conditionalFormatting sqref="AQ29">
    <cfRule type="cellIs" dxfId="1239" priority="7" operator="greaterThan">
      <formula>20</formula>
    </cfRule>
  </conditionalFormatting>
  <conditionalFormatting sqref="AW29">
    <cfRule type="cellIs" dxfId="1238" priority="6" operator="greaterThan">
      <formula>20</formula>
    </cfRule>
  </conditionalFormatting>
  <conditionalFormatting sqref="BC29">
    <cfRule type="cellIs" dxfId="1237" priority="5" operator="greaterThan">
      <formula>20</formula>
    </cfRule>
  </conditionalFormatting>
  <conditionalFormatting sqref="AI29">
    <cfRule type="cellIs" dxfId="1236" priority="4" operator="between">
      <formula>80</formula>
      <formula>120</formula>
    </cfRule>
  </conditionalFormatting>
  <conditionalFormatting sqref="AO29">
    <cfRule type="cellIs" dxfId="1235" priority="3" operator="between">
      <formula>80</formula>
      <formula>120</formula>
    </cfRule>
  </conditionalFormatting>
  <conditionalFormatting sqref="AU29">
    <cfRule type="cellIs" dxfId="1234" priority="2" operator="between">
      <formula>80</formula>
      <formula>120</formula>
    </cfRule>
  </conditionalFormatting>
  <conditionalFormatting sqref="BA29">
    <cfRule type="cellIs" dxfId="1233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956D-968C-4206-828E-069395D20188}">
  <dimension ref="A1:BJ142"/>
  <sheetViews>
    <sheetView topLeftCell="A30" zoomScaleNormal="100" workbookViewId="0">
      <selection activeCell="A53" sqref="A53:XFD5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-5.4581617544333973E-2</v>
      </c>
      <c r="N14" s="3">
        <f>((H14*$H$21)+$H$22)*1000/L14</f>
        <v>0.12357769793675151</v>
      </c>
      <c r="O14" s="3">
        <f>N14-M14</f>
        <v>0.17815931548108549</v>
      </c>
      <c r="P14" s="3">
        <f>((J14*$J$21)+$J$22)*1000/L14</f>
        <v>-1.2430402130472707E-2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1488.7</v>
      </c>
      <c r="G15">
        <f>6*H36/1000</f>
        <v>1.2000000000000001E-3</v>
      </c>
      <c r="H15" s="2">
        <f>AVERAGE(J36:J37) - (B16*H36/0.5)</f>
        <v>2290.6999999999998</v>
      </c>
      <c r="I15">
        <f>0.3*H36/1000</f>
        <v>5.9999999999999995E-5</v>
      </c>
      <c r="J15" s="2">
        <f>AVERAGE(L36:L37) - (C16*H36/0.5)</f>
        <v>1356.6</v>
      </c>
      <c r="L15">
        <v>0.2</v>
      </c>
      <c r="M15" s="3">
        <f t="shared" ref="M15:M19" si="0">((F15*$F$21)+$F$22)*1000/L15</f>
        <v>3.1578859229414649</v>
      </c>
      <c r="N15" s="3">
        <f t="shared" ref="N15:N19" si="1">((H15*$H$21)+$H$22)*1000/L15</f>
        <v>5.678656098250956</v>
      </c>
      <c r="O15" s="3">
        <f t="shared" ref="O15:O19" si="2">N15-M15</f>
        <v>2.5207701753094911</v>
      </c>
      <c r="P15" s="3">
        <f t="shared" ref="P15:P19" si="3">((J15*$J$21)+$J$22)*1000/L15</f>
        <v>0.30692943666089356</v>
      </c>
    </row>
    <row r="16" spans="1:16" x14ac:dyDescent="0.35">
      <c r="A16">
        <f>AVERAGE(I33:I34)</f>
        <v>27</v>
      </c>
      <c r="B16">
        <f>AVERAGE(J33:J34)</f>
        <v>279.5</v>
      </c>
      <c r="C16">
        <f>AVERAGE(L33:L34)</f>
        <v>183.5</v>
      </c>
      <c r="E16">
        <f>3*G39/1000</f>
        <v>1.7999999999999997E-3</v>
      </c>
      <c r="F16" s="2">
        <f>AVERAGE(I39:I40) - (A16*G39/0.5)</f>
        <v>4391.1000000000004</v>
      </c>
      <c r="G16">
        <f>6*H39/1000</f>
        <v>3.5999999999999995E-3</v>
      </c>
      <c r="H16" s="2">
        <f>AVERAGE(J39:J40) - (B16*H39/0.5)</f>
        <v>8123.6</v>
      </c>
      <c r="I16">
        <f>0.3*H39/1000</f>
        <v>1.7999999999999998E-4</v>
      </c>
      <c r="J16" s="2">
        <f>AVERAGE(L39:L40) - (C16*H39/0.5)</f>
        <v>3973.8</v>
      </c>
      <c r="L16">
        <v>0.6</v>
      </c>
      <c r="M16" s="3">
        <f t="shared" si="0"/>
        <v>3.1935328571079817</v>
      </c>
      <c r="N16" s="3">
        <f t="shared" si="1"/>
        <v>6.4505885819492255</v>
      </c>
      <c r="O16" s="3">
        <f t="shared" si="2"/>
        <v>3.2570557248412437</v>
      </c>
      <c r="P16" s="3">
        <f t="shared" si="3"/>
        <v>0.3196737718174707</v>
      </c>
    </row>
    <row r="17" spans="1:62" x14ac:dyDescent="0.35">
      <c r="E17">
        <f>9*G42/1000</f>
        <v>2.9970000000000005E-3</v>
      </c>
      <c r="F17" s="2">
        <f>AVERAGE(I42:I43) - (A16*G42/0.5)</f>
        <v>6488.018</v>
      </c>
      <c r="G17">
        <f>18*H42/1000</f>
        <v>5.9940000000000011E-3</v>
      </c>
      <c r="H17" s="2">
        <f>AVERAGE(J42:J43) - (B16*H42/0.5)</f>
        <v>11935.352999999999</v>
      </c>
      <c r="I17">
        <f>0.9*H42/1000</f>
        <v>2.9970000000000002E-4</v>
      </c>
      <c r="J17" s="2">
        <f>AVERAGE(L42:L43) - (C16*H42/0.5)</f>
        <v>6191.7889999999998</v>
      </c>
      <c r="L17">
        <v>0.33300000000000002</v>
      </c>
      <c r="M17" s="3">
        <f t="shared" si="0"/>
        <v>8.5410585036452193</v>
      </c>
      <c r="N17" s="3">
        <f t="shared" si="1"/>
        <v>16.989208633363148</v>
      </c>
      <c r="O17" s="3">
        <f t="shared" si="2"/>
        <v>8.4481501297179289</v>
      </c>
      <c r="P17" s="3">
        <f t="shared" si="3"/>
        <v>0.90789625043451816</v>
      </c>
    </row>
    <row r="18" spans="1:62" x14ac:dyDescent="0.35">
      <c r="E18">
        <f>9*G45/1000</f>
        <v>4.2030000000000001E-3</v>
      </c>
      <c r="F18" s="2">
        <f>AVERAGE(I45:I46) - (A16*G45/0.5)</f>
        <v>9531.2819999999992</v>
      </c>
      <c r="G18">
        <f>18*H45/1000</f>
        <v>8.4060000000000003E-3</v>
      </c>
      <c r="H18" s="2">
        <f>AVERAGE(J45:J46) - (B16*H45/0.5)</f>
        <v>17653.947</v>
      </c>
      <c r="I18">
        <f>0.9*H45/1000</f>
        <v>4.2030000000000002E-4</v>
      </c>
      <c r="J18" s="2">
        <f>AVERAGE(L45:L46) - (B16*H45/0.5)</f>
        <v>8263.9470000000001</v>
      </c>
      <c r="L18">
        <v>0.46700000000000003</v>
      </c>
      <c r="M18" s="3">
        <f t="shared" si="0"/>
        <v>8.9744293786547384</v>
      </c>
      <c r="N18" s="3">
        <f t="shared" si="1"/>
        <v>17.855329009238439</v>
      </c>
      <c r="O18" s="3">
        <f t="shared" si="2"/>
        <v>8.8808996305837002</v>
      </c>
      <c r="P18" s="3">
        <f t="shared" si="3"/>
        <v>0.86849613941241433</v>
      </c>
    </row>
    <row r="19" spans="1:62" x14ac:dyDescent="0.35">
      <c r="E19">
        <f>9*G48/1000</f>
        <v>5.3999999999999994E-3</v>
      </c>
      <c r="F19" s="2">
        <f>AVERAGE(I48:I49) - (A16*G48/0.5)</f>
        <v>12363.1</v>
      </c>
      <c r="G19">
        <f>18*H48/1000</f>
        <v>1.0799999999999999E-2</v>
      </c>
      <c r="H19" s="2">
        <f>AVERAGE(J48:J49) - (B16*H48/0.5)</f>
        <v>23195.1</v>
      </c>
      <c r="I19">
        <f>0.9*H48/1000</f>
        <v>5.4000000000000001E-4</v>
      </c>
      <c r="J19" s="2">
        <f>AVERAGE(L48:L49) - (C16*H48/0.5)</f>
        <v>11063.8</v>
      </c>
      <c r="L19">
        <v>0.6</v>
      </c>
      <c r="M19" s="3">
        <f t="shared" si="0"/>
        <v>9.0739381806224433</v>
      </c>
      <c r="N19" s="3">
        <f t="shared" si="1"/>
        <v>18.227136099979361</v>
      </c>
      <c r="O19" s="3">
        <f t="shared" si="2"/>
        <v>9.1531979193569182</v>
      </c>
      <c r="P19" s="3">
        <f t="shared" si="3"/>
        <v>0.90851317023713851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4.4257942725899109E-7</v>
      </c>
      <c r="G21" s="5"/>
      <c r="H21" s="5">
        <f>SLOPE(G13:G19,H13:H19)</f>
        <v>4.6882715793504841E-7</v>
      </c>
      <c r="I21" s="5"/>
      <c r="J21" s="5">
        <f>SLOPE(I13:I19,J13:J19)</f>
        <v>4.9831260797151026E-8</v>
      </c>
    </row>
    <row r="22" spans="1:62" x14ac:dyDescent="0.35">
      <c r="D22" t="s">
        <v>34</v>
      </c>
      <c r="F22" s="5">
        <f>INTERCEPT(E13:E19,F13:F19)</f>
        <v>-2.7290808772166986E-5</v>
      </c>
      <c r="G22" s="5"/>
      <c r="H22" s="5">
        <f>INTERCEPT(G13:G19,H13:H19)</f>
        <v>6.1788848968375755E-5</v>
      </c>
      <c r="I22" s="5"/>
      <c r="J22" s="5">
        <f>INTERCEPT(I13:I19,J13:J19)</f>
        <v>-6.2152010652363537E-6</v>
      </c>
    </row>
    <row r="23" spans="1:62" x14ac:dyDescent="0.35">
      <c r="D23" t="s">
        <v>35</v>
      </c>
      <c r="F23" s="4">
        <f>RSQ(E13:E19,F13:F19)</f>
        <v>0.99814250208290489</v>
      </c>
      <c r="G23" s="4"/>
      <c r="H23" s="4">
        <f>RSQ(G13:G19,H13:H19)</f>
        <v>0.99751826553685863</v>
      </c>
      <c r="I23" s="4"/>
      <c r="J23" s="4">
        <f>RSQ(I13:I19,J13:J19)</f>
        <v>0.99804015931882817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6777</v>
      </c>
      <c r="J25">
        <v>12026</v>
      </c>
      <c r="L25">
        <v>4801</v>
      </c>
      <c r="M25">
        <v>9.3559999999999999</v>
      </c>
      <c r="N25">
        <v>17.445</v>
      </c>
      <c r="O25">
        <v>8.0879999999999992</v>
      </c>
      <c r="Q25">
        <v>0.64400000000000002</v>
      </c>
      <c r="R25">
        <v>1</v>
      </c>
      <c r="S25">
        <v>0</v>
      </c>
      <c r="T25">
        <v>0</v>
      </c>
      <c r="V25">
        <v>0</v>
      </c>
      <c r="Y25" s="1">
        <v>44881</v>
      </c>
      <c r="Z25" s="6">
        <v>0.52884259259259259</v>
      </c>
      <c r="AB25">
        <v>1</v>
      </c>
      <c r="AD25" s="3">
        <f t="shared" ref="AD25:AD89" si="4">((I25*$F$21)+$F$22)*1000/G25</f>
        <v>9.9068998992067208</v>
      </c>
      <c r="AE25" s="3">
        <f t="shared" ref="AE25:AE89" si="5">((J25*$H$21)+$H$22)*1000/H25</f>
        <v>18.999680834317559</v>
      </c>
      <c r="AF25" s="3">
        <f t="shared" ref="AF25:AF89" si="6">AE25-AD25</f>
        <v>9.092780935110838</v>
      </c>
      <c r="AG25" s="3">
        <f t="shared" ref="AG25:AG89" si="7">((L25*$J$21)+$J$22)*1000/H25</f>
        <v>0.77674894007295248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7172</v>
      </c>
      <c r="J26">
        <v>12147</v>
      </c>
      <c r="L26">
        <v>4817</v>
      </c>
      <c r="M26">
        <v>9.8620000000000001</v>
      </c>
      <c r="N26">
        <v>17.614999999999998</v>
      </c>
      <c r="O26">
        <v>7.7530000000000001</v>
      </c>
      <c r="Q26">
        <v>0.64600000000000002</v>
      </c>
      <c r="R26">
        <v>1</v>
      </c>
      <c r="S26">
        <v>0</v>
      </c>
      <c r="T26">
        <v>0</v>
      </c>
      <c r="V26">
        <v>0</v>
      </c>
      <c r="Y26" s="1">
        <v>44881</v>
      </c>
      <c r="Z26" s="6">
        <v>0.53591435185185188</v>
      </c>
      <c r="AB26">
        <v>1</v>
      </c>
      <c r="AD26" s="3">
        <f t="shared" si="4"/>
        <v>10.489629478431057</v>
      </c>
      <c r="AE26" s="3">
        <f t="shared" si="5"/>
        <v>19.188774454684697</v>
      </c>
      <c r="AF26" s="3">
        <f t="shared" si="6"/>
        <v>8.6991449762536401</v>
      </c>
      <c r="AG26" s="3">
        <f t="shared" si="7"/>
        <v>0.77940660731546718</v>
      </c>
      <c r="AH26" s="3"/>
      <c r="AK26">
        <f>ABS(100*(AD26-AD27)/(AVERAGE(AD26:AD27)))</f>
        <v>0.1407392795962441</v>
      </c>
      <c r="AQ26">
        <f>ABS(100*(AE26-AE27)/(AVERAGE(AE26:AE27)))</f>
        <v>0.48166039208841827</v>
      </c>
      <c r="AW26">
        <f>ABS(100*(AF26-AF27)/(AVERAGE(AF26:AF27)))</f>
        <v>0.89429874244988827</v>
      </c>
      <c r="BC26">
        <f>ABS(100*(AG26-AG27)/(AVERAGE(AG26:AG27)))</f>
        <v>0.66284992562677825</v>
      </c>
      <c r="BG26" s="3">
        <f>AVERAGE(AD26:AD27)</f>
        <v>10.482253154643407</v>
      </c>
      <c r="BH26" s="3">
        <f>AVERAGE(AE26:AE27)</f>
        <v>19.14267311748775</v>
      </c>
      <c r="BI26" s="3">
        <f>AVERAGE(AF26:AF27)</f>
        <v>8.6604199628443421</v>
      </c>
      <c r="BJ26" s="3">
        <f>AVERAGE(AG26:AG27)</f>
        <v>0.77683199217428101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7162</v>
      </c>
      <c r="J27">
        <v>12088</v>
      </c>
      <c r="L27">
        <v>4786</v>
      </c>
      <c r="M27">
        <v>9.8490000000000002</v>
      </c>
      <c r="N27">
        <v>17.532</v>
      </c>
      <c r="O27">
        <v>7.6829999999999998</v>
      </c>
      <c r="Q27">
        <v>0.64100000000000001</v>
      </c>
      <c r="R27">
        <v>1</v>
      </c>
      <c r="S27">
        <v>0</v>
      </c>
      <c r="T27">
        <v>0</v>
      </c>
      <c r="V27">
        <v>0</v>
      </c>
      <c r="Y27" s="1">
        <v>44881</v>
      </c>
      <c r="Z27" s="6">
        <v>0.54336805555555556</v>
      </c>
      <c r="AB27">
        <v>1</v>
      </c>
      <c r="AD27" s="3">
        <f t="shared" si="4"/>
        <v>10.474876830855758</v>
      </c>
      <c r="AE27" s="3">
        <f t="shared" si="5"/>
        <v>19.096571780290802</v>
      </c>
      <c r="AF27" s="3">
        <f t="shared" si="6"/>
        <v>8.6216949494350441</v>
      </c>
      <c r="AG27" s="3">
        <f t="shared" si="7"/>
        <v>0.77425737703309494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2869</v>
      </c>
      <c r="J28">
        <v>1561</v>
      </c>
      <c r="L28">
        <v>497</v>
      </c>
      <c r="M28">
        <v>2.6160000000000001</v>
      </c>
      <c r="N28">
        <v>1.601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44881</v>
      </c>
      <c r="Z28" s="6">
        <v>0.55591435185185178</v>
      </c>
      <c r="AB28">
        <v>1</v>
      </c>
      <c r="AD28" s="3">
        <f t="shared" si="4"/>
        <v>2.4849391360677573</v>
      </c>
      <c r="AE28" s="3">
        <f t="shared" si="5"/>
        <v>1.5872560850099726</v>
      </c>
      <c r="AF28" s="3">
        <f t="shared" si="6"/>
        <v>-0.89768305105778468</v>
      </c>
      <c r="AG28" s="3">
        <f t="shared" si="7"/>
        <v>3.710187110189541E-2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634</v>
      </c>
      <c r="J29">
        <v>1186</v>
      </c>
      <c r="L29">
        <v>572</v>
      </c>
      <c r="M29">
        <v>0.90200000000000002</v>
      </c>
      <c r="N29">
        <v>1.2829999999999999</v>
      </c>
      <c r="O29">
        <v>0.38200000000000001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44881</v>
      </c>
      <c r="Z29" s="6">
        <v>0.56226851851851845</v>
      </c>
      <c r="AB29">
        <v>1</v>
      </c>
      <c r="AD29" s="3">
        <f t="shared" si="4"/>
        <v>0.50660909622006678</v>
      </c>
      <c r="AE29" s="3">
        <f t="shared" si="5"/>
        <v>1.2356357165586864</v>
      </c>
      <c r="AF29" s="3">
        <f t="shared" si="6"/>
        <v>0.72902662033861965</v>
      </c>
      <c r="AG29" s="3">
        <f t="shared" si="7"/>
        <v>4.4576560221468067E-2</v>
      </c>
      <c r="AH29" s="3"/>
      <c r="AK29">
        <f>ABS(100*(AD29-AD30)/(AVERAGE(AD29:AD30)))</f>
        <v>73.952296244342335</v>
      </c>
      <c r="AQ29">
        <f>ABS(100*(AE29-AE30)/(AVERAGE(AE29:AE30)))</f>
        <v>3.2840856886985086</v>
      </c>
      <c r="AW29">
        <f>ABS(100*(AF29-AF30)/(AVERAGE(AF29:AF30)))</f>
        <v>35.510671700945757</v>
      </c>
      <c r="BC29">
        <f>ABS(100*(AG29-AG30)/(AVERAGE(AG29:AG30)))</f>
        <v>5.2256266766862947</v>
      </c>
      <c r="BG29" s="3">
        <f>AVERAGE(AD29:AD30)</f>
        <v>0.36985205319703851</v>
      </c>
      <c r="BH29" s="3">
        <f>AVERAGE(AE29:AE30)</f>
        <v>1.2562641115078286</v>
      </c>
      <c r="BI29" s="3">
        <f>AVERAGE(AF29:AF30)</f>
        <v>0.88641205831078995</v>
      </c>
      <c r="BJ29" s="3">
        <f>AVERAGE(AG29:AG30)</f>
        <v>4.5772510480599687E-2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325</v>
      </c>
      <c r="J30">
        <v>1230</v>
      </c>
      <c r="L30">
        <v>596</v>
      </c>
      <c r="M30">
        <v>0.66400000000000003</v>
      </c>
      <c r="N30">
        <v>1.321</v>
      </c>
      <c r="O30">
        <v>0.65600000000000003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44881</v>
      </c>
      <c r="Z30" s="6">
        <v>0.56871527777777775</v>
      </c>
      <c r="AB30">
        <v>1</v>
      </c>
      <c r="AD30" s="3">
        <f t="shared" si="4"/>
        <v>0.23309501017401024</v>
      </c>
      <c r="AE30" s="3">
        <f t="shared" si="5"/>
        <v>1.2768925064569705</v>
      </c>
      <c r="AF30" s="3">
        <f t="shared" si="6"/>
        <v>1.0437974962829601</v>
      </c>
      <c r="AG30" s="3">
        <f t="shared" si="7"/>
        <v>4.6968460739731314E-2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44881</v>
      </c>
      <c r="Z31" s="6">
        <v>0.57237268518518525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469</v>
      </c>
      <c r="J32">
        <v>274</v>
      </c>
      <c r="L32">
        <v>217</v>
      </c>
      <c r="M32">
        <v>0.77500000000000002</v>
      </c>
      <c r="N32">
        <v>0.51100000000000001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44881</v>
      </c>
      <c r="Z32" s="6">
        <v>0.58354166666666674</v>
      </c>
      <c r="AB32">
        <v>1</v>
      </c>
      <c r="AD32" s="3">
        <f t="shared" si="4"/>
        <v>0.36055788522459969</v>
      </c>
      <c r="AE32" s="3">
        <f t="shared" si="5"/>
        <v>0.38049498048515806</v>
      </c>
      <c r="AF32" s="3">
        <f t="shared" si="6"/>
        <v>1.9937095260558368E-2</v>
      </c>
      <c r="AG32" s="3">
        <f t="shared" si="7"/>
        <v>9.1963650554908391E-3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38</v>
      </c>
      <c r="J33">
        <v>260</v>
      </c>
      <c r="L33">
        <v>186</v>
      </c>
      <c r="M33">
        <v>0.44400000000000001</v>
      </c>
      <c r="N33">
        <v>0.499</v>
      </c>
      <c r="O33">
        <v>5.5E-2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44881</v>
      </c>
      <c r="Z33" s="6">
        <v>0.58917824074074077</v>
      </c>
      <c r="AB33">
        <v>1</v>
      </c>
      <c r="AD33" s="3">
        <f t="shared" si="4"/>
        <v>-2.0945581072650651E-2</v>
      </c>
      <c r="AE33" s="3">
        <f t="shared" si="5"/>
        <v>0.36736782006297669</v>
      </c>
      <c r="AF33" s="3">
        <f t="shared" si="6"/>
        <v>0.38831340113562735</v>
      </c>
      <c r="AG33" s="3">
        <f t="shared" si="7"/>
        <v>6.106826886067473E-3</v>
      </c>
      <c r="AH33" s="3"/>
      <c r="AK33">
        <f>ABS(100*(AD33-AD34)/(AVERAGE(AD33:AD34)))</f>
        <v>63.468112653006493</v>
      </c>
      <c r="AQ33">
        <f>ABS(100*(AE33-AE34)/(AVERAGE(AE33:AE34)))</f>
        <v>9.4822562327846516</v>
      </c>
      <c r="AW33">
        <f>ABS(100*(AF33-AF34)/(AVERAGE(AF33:AF34)))</f>
        <v>13.460817093794667</v>
      </c>
      <c r="BC33">
        <f>ABS(100*(AG33-AG34)/(AVERAGE(AG33:AG34)))</f>
        <v>8.5070097573567711</v>
      </c>
      <c r="BG33" s="3">
        <f>AVERAGE(AD33:AD34)</f>
        <v>-3.0682328472348454E-2</v>
      </c>
      <c r="BH33" s="3">
        <f>AVERAGE(AE33:AE34)</f>
        <v>0.3856520792224436</v>
      </c>
      <c r="BI33" s="3">
        <f>AVERAGE(AF33:AF34)</f>
        <v>0.41633440769479202</v>
      </c>
      <c r="BJ33" s="3">
        <f>AVERAGE(AG33:AG34)</f>
        <v>5.8576705820817185E-3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16</v>
      </c>
      <c r="J34">
        <v>299</v>
      </c>
      <c r="L34">
        <v>181</v>
      </c>
      <c r="M34">
        <v>0.42699999999999999</v>
      </c>
      <c r="N34">
        <v>0.53200000000000003</v>
      </c>
      <c r="O34">
        <v>0.104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44881</v>
      </c>
      <c r="Z34" s="6">
        <v>0.59524305555555557</v>
      </c>
      <c r="AB34">
        <v>1</v>
      </c>
      <c r="AD34" s="3">
        <f t="shared" si="4"/>
        <v>-4.0419075872046253E-2</v>
      </c>
      <c r="AE34" s="3">
        <f t="shared" si="5"/>
        <v>0.40393633838191045</v>
      </c>
      <c r="AF34" s="3">
        <f t="shared" si="6"/>
        <v>0.44435541425395669</v>
      </c>
      <c r="AG34" s="3">
        <f t="shared" si="7"/>
        <v>5.608514278095964E-3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614</v>
      </c>
      <c r="J35">
        <v>2324</v>
      </c>
      <c r="L35">
        <v>1363</v>
      </c>
      <c r="M35">
        <v>2.214</v>
      </c>
      <c r="N35">
        <v>5.6189999999999998</v>
      </c>
      <c r="O35">
        <v>3.4049999999999998</v>
      </c>
      <c r="Q35">
        <v>6.6000000000000003E-2</v>
      </c>
      <c r="R35">
        <v>1</v>
      </c>
      <c r="S35">
        <v>0</v>
      </c>
      <c r="T35">
        <v>0</v>
      </c>
      <c r="V35">
        <v>0</v>
      </c>
      <c r="Y35" s="1">
        <v>44881</v>
      </c>
      <c r="Z35" s="6">
        <v>0.60622685185185188</v>
      </c>
      <c r="AB35">
        <v>1</v>
      </c>
      <c r="AD35" s="3">
        <f t="shared" si="4"/>
        <v>1.2222647978242678</v>
      </c>
      <c r="AE35" s="3">
        <f t="shared" si="5"/>
        <v>5.7567158200471411</v>
      </c>
      <c r="AF35" s="3">
        <f t="shared" si="6"/>
        <v>4.5344510222228731</v>
      </c>
      <c r="AG35" s="3">
        <f t="shared" si="7"/>
        <v>0.30852403700640246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1353</v>
      </c>
      <c r="J36">
        <v>2424</v>
      </c>
      <c r="L36">
        <v>1437</v>
      </c>
      <c r="M36">
        <v>3.6320000000000001</v>
      </c>
      <c r="N36">
        <v>5.83</v>
      </c>
      <c r="O36">
        <v>2.1989999999999998</v>
      </c>
      <c r="Q36">
        <v>8.5999999999999993E-2</v>
      </c>
      <c r="R36">
        <v>1</v>
      </c>
      <c r="S36">
        <v>0</v>
      </c>
      <c r="T36">
        <v>0</v>
      </c>
      <c r="V36">
        <v>0</v>
      </c>
      <c r="Y36" s="1">
        <v>44881</v>
      </c>
      <c r="Z36" s="6">
        <v>0.61248842592592589</v>
      </c>
      <c r="AB36">
        <v>1</v>
      </c>
      <c r="AD36" s="3">
        <f t="shared" si="4"/>
        <v>2.8575957815462392</v>
      </c>
      <c r="AE36" s="3">
        <f t="shared" si="5"/>
        <v>5.9911293990146648</v>
      </c>
      <c r="AF36" s="3">
        <f t="shared" si="6"/>
        <v>3.1335336174684256</v>
      </c>
      <c r="AG36" s="3">
        <f t="shared" si="7"/>
        <v>0.32696160350134829</v>
      </c>
      <c r="AH36" s="3"/>
      <c r="AJ36">
        <f>ABS(100*((AVERAGE(AD36:AD37))-3)/3)</f>
        <v>6.0595070671149998</v>
      </c>
      <c r="AK36">
        <f>ABS(100*(AD36-AD37)/(AVERAGE(AD36:AD37)))</f>
        <v>20.377832497503018</v>
      </c>
      <c r="AP36">
        <f>ABS(100*((AVERAGE(AE36:AE37))-6)/6)</f>
        <v>0.98782534105588127</v>
      </c>
      <c r="AQ36">
        <f>ABS(100*(AE36-AE37)/(AVERAGE(AE36:AE37)))</f>
        <v>1.696724658747627</v>
      </c>
      <c r="AV36">
        <f>ABS(100*((AVERAGE(AF36:AF37))-3)/3)</f>
        <v>8.0351577492267623</v>
      </c>
      <c r="AW36">
        <f>ABS(100*(AF36-AF37)/(AVERAGE(AF36:AF37)))</f>
        <v>27.154460391416858</v>
      </c>
      <c r="BB36">
        <f>ABS(100*((AVERAGE(AG36:AG37))-0.3)/0.3)</f>
        <v>8.4058364578160081</v>
      </c>
      <c r="BC36">
        <f>ABS(100*(AG36-AG37)/(AVERAGE(AG36:AG37)))</f>
        <v>1.0725708657325261</v>
      </c>
      <c r="BG36" s="3">
        <f>AVERAGE(AD36:AD37)</f>
        <v>3.18178521201345</v>
      </c>
      <c r="BH36" s="3">
        <f>AVERAGE(AE36:AE37)</f>
        <v>5.9407304795366471</v>
      </c>
      <c r="BI36" s="3">
        <f>AVERAGE(AF36:AF37)</f>
        <v>2.7589452675231971</v>
      </c>
      <c r="BJ36" s="3">
        <f>AVERAGE(AG36:AG37)</f>
        <v>0.32521750937344801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1646</v>
      </c>
      <c r="J37">
        <v>2381</v>
      </c>
      <c r="L37">
        <v>1423</v>
      </c>
      <c r="M37">
        <v>4.194</v>
      </c>
      <c r="N37">
        <v>5.74</v>
      </c>
      <c r="O37">
        <v>1.546</v>
      </c>
      <c r="Q37">
        <v>8.2000000000000003E-2</v>
      </c>
      <c r="R37">
        <v>1</v>
      </c>
      <c r="S37">
        <v>0</v>
      </c>
      <c r="T37">
        <v>0</v>
      </c>
      <c r="V37">
        <v>0</v>
      </c>
      <c r="Y37" s="1">
        <v>44881</v>
      </c>
      <c r="Z37" s="6">
        <v>0.61968750000000006</v>
      </c>
      <c r="AB37">
        <v>1</v>
      </c>
      <c r="AD37" s="3">
        <f t="shared" si="4"/>
        <v>3.5059746424806613</v>
      </c>
      <c r="AE37" s="3">
        <f t="shared" si="5"/>
        <v>5.8903315600586303</v>
      </c>
      <c r="AF37" s="3">
        <f t="shared" si="6"/>
        <v>2.3843569175779691</v>
      </c>
      <c r="AG37" s="3">
        <f t="shared" si="7"/>
        <v>0.32347341524554774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4084</v>
      </c>
      <c r="J38">
        <v>8111</v>
      </c>
      <c r="L38">
        <v>4100</v>
      </c>
      <c r="M38">
        <v>2.9569999999999999</v>
      </c>
      <c r="N38">
        <v>5.9589999999999996</v>
      </c>
      <c r="O38">
        <v>3.0019999999999998</v>
      </c>
      <c r="Q38">
        <v>0.26100000000000001</v>
      </c>
      <c r="R38">
        <v>1</v>
      </c>
      <c r="S38">
        <v>0</v>
      </c>
      <c r="T38">
        <v>0</v>
      </c>
      <c r="V38">
        <v>0</v>
      </c>
      <c r="Y38" s="1">
        <v>44881</v>
      </c>
      <c r="Z38" s="6">
        <v>0.63244212962962965</v>
      </c>
      <c r="AB38">
        <v>1</v>
      </c>
      <c r="AD38" s="3">
        <f t="shared" si="4"/>
        <v>2.9670059535892541</v>
      </c>
      <c r="AE38" s="3">
        <f t="shared" si="5"/>
        <v>6.4407432116325882</v>
      </c>
      <c r="AF38" s="3">
        <f t="shared" si="6"/>
        <v>3.4737372580433341</v>
      </c>
      <c r="AG38" s="3">
        <f t="shared" si="7"/>
        <v>0.33015494700513814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4216</v>
      </c>
      <c r="J39">
        <v>8412</v>
      </c>
      <c r="L39">
        <v>4189</v>
      </c>
      <c r="M39">
        <v>3.0409999999999999</v>
      </c>
      <c r="N39">
        <v>6.1710000000000003</v>
      </c>
      <c r="O39">
        <v>3.13</v>
      </c>
      <c r="Q39">
        <v>0.26800000000000002</v>
      </c>
      <c r="R39">
        <v>1</v>
      </c>
      <c r="S39">
        <v>0</v>
      </c>
      <c r="T39">
        <v>0</v>
      </c>
      <c r="V39">
        <v>0</v>
      </c>
      <c r="Y39" s="1">
        <v>44881</v>
      </c>
      <c r="Z39" s="6">
        <v>0.63961805555555562</v>
      </c>
      <c r="AB39">
        <v>1</v>
      </c>
      <c r="AD39" s="3">
        <f t="shared" si="4"/>
        <v>3.0643734275862329</v>
      </c>
      <c r="AE39" s="3">
        <f t="shared" si="5"/>
        <v>6.675938169196673</v>
      </c>
      <c r="AF39" s="3">
        <f t="shared" si="6"/>
        <v>3.6115647416104402</v>
      </c>
      <c r="AG39" s="3">
        <f t="shared" si="7"/>
        <v>0.33754658402338217</v>
      </c>
      <c r="AH39" s="3"/>
      <c r="AJ39">
        <f>ABS(100*((AVERAGE(AD39:AD40))-3)/3)</f>
        <v>7.2477382059988953</v>
      </c>
      <c r="AK39">
        <f>ABS(100*(AD39-AD40)/(AVERAGE(AD39:AD40)))</f>
        <v>9.5143401097337499</v>
      </c>
      <c r="AP39">
        <f>ABS(100*((AVERAGE(AE39:AE40))-6)/6)</f>
        <v>11.877716053915293</v>
      </c>
      <c r="AQ39">
        <f>ABS(100*(AE39-AE40)/(AVERAGE(AE39:AE40)))</f>
        <v>1.0941944870280311</v>
      </c>
      <c r="AV39">
        <f>ABS(100*((AVERAGE(AF39:AF40))-3)/3)</f>
        <v>16.50769390183169</v>
      </c>
      <c r="AW39">
        <f>ABS(100*(AF39-AF40)/(AVERAGE(AF39:AF40)))</f>
        <v>6.656723440857701</v>
      </c>
      <c r="BB39">
        <f>ABS(100*((AVERAGE(AG39:AG40))-0.3)/0.3)</f>
        <v>12.653948176675035</v>
      </c>
      <c r="BC39">
        <f>ABS(100*(AG39-AG40)/(AVERAGE(AG39:AG40)))</f>
        <v>0.24574401718063191</v>
      </c>
      <c r="BG39" s="3">
        <f>AVERAGE(AD39:AD40)</f>
        <v>3.2174321461799669</v>
      </c>
      <c r="BH39" s="3">
        <f>AVERAGE(AE39:AE40)</f>
        <v>6.7126629632349175</v>
      </c>
      <c r="BI39" s="3">
        <f>AVERAGE(AF39:AF40)</f>
        <v>3.4952308170549506</v>
      </c>
      <c r="BJ39" s="3">
        <f>AVERAGE(AG39:AG40)</f>
        <v>0.33796184453002509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4631</v>
      </c>
      <c r="J40">
        <v>8506</v>
      </c>
      <c r="L40">
        <v>4199</v>
      </c>
      <c r="M40">
        <v>3.3069999999999999</v>
      </c>
      <c r="N40">
        <v>6.2370000000000001</v>
      </c>
      <c r="O40">
        <v>2.93</v>
      </c>
      <c r="Q40">
        <v>0.26900000000000002</v>
      </c>
      <c r="R40">
        <v>1</v>
      </c>
      <c r="S40">
        <v>0</v>
      </c>
      <c r="T40">
        <v>0</v>
      </c>
      <c r="V40">
        <v>0</v>
      </c>
      <c r="Y40" s="1">
        <v>44881</v>
      </c>
      <c r="Z40" s="6">
        <v>0.64938657407407407</v>
      </c>
      <c r="AB40">
        <v>1</v>
      </c>
      <c r="AD40" s="3">
        <f t="shared" si="4"/>
        <v>3.3704908647737009</v>
      </c>
      <c r="AE40" s="3">
        <f t="shared" si="5"/>
        <v>6.749387757273162</v>
      </c>
      <c r="AF40" s="3">
        <f t="shared" si="6"/>
        <v>3.3788968924994611</v>
      </c>
      <c r="AG40" s="3">
        <f t="shared" si="7"/>
        <v>0.33837710503666801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5118</v>
      </c>
      <c r="J41">
        <v>11836</v>
      </c>
      <c r="L41">
        <v>6227</v>
      </c>
      <c r="M41">
        <v>6.5190000000000001</v>
      </c>
      <c r="N41">
        <v>15.474</v>
      </c>
      <c r="O41">
        <v>8.9559999999999995</v>
      </c>
      <c r="Q41">
        <v>0.80400000000000005</v>
      </c>
      <c r="R41">
        <v>1</v>
      </c>
      <c r="S41">
        <v>0</v>
      </c>
      <c r="T41">
        <v>0</v>
      </c>
      <c r="V41">
        <v>0</v>
      </c>
      <c r="Y41" s="1">
        <v>44881</v>
      </c>
      <c r="Z41" s="6">
        <v>0.66244212962962956</v>
      </c>
      <c r="AB41">
        <v>1</v>
      </c>
      <c r="AD41" s="3">
        <f t="shared" si="4"/>
        <v>6.7202123121301778</v>
      </c>
      <c r="AE41" s="3">
        <f t="shared" si="5"/>
        <v>16.849330601464292</v>
      </c>
      <c r="AF41" s="3">
        <f t="shared" si="6"/>
        <v>10.129118289334114</v>
      </c>
      <c r="AG41" s="3">
        <f t="shared" si="7"/>
        <v>0.91316534510097014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6531</v>
      </c>
      <c r="J42">
        <v>12288</v>
      </c>
      <c r="L42">
        <v>6272</v>
      </c>
      <c r="M42">
        <v>8.1460000000000008</v>
      </c>
      <c r="N42">
        <v>16.048999999999999</v>
      </c>
      <c r="O42">
        <v>7.9020000000000001</v>
      </c>
      <c r="Q42">
        <v>0.81100000000000005</v>
      </c>
      <c r="R42">
        <v>1</v>
      </c>
      <c r="S42">
        <v>0</v>
      </c>
      <c r="T42">
        <v>0</v>
      </c>
      <c r="V42">
        <v>0</v>
      </c>
      <c r="Y42" s="1">
        <v>44881</v>
      </c>
      <c r="Z42" s="6">
        <v>0.66972222222222222</v>
      </c>
      <c r="AB42">
        <v>1</v>
      </c>
      <c r="AD42" s="3">
        <f t="shared" si="4"/>
        <v>8.5981844764453559</v>
      </c>
      <c r="AE42" s="3">
        <f t="shared" si="5"/>
        <v>17.485696593616368</v>
      </c>
      <c r="AF42" s="3">
        <f t="shared" si="6"/>
        <v>8.8875121171710116</v>
      </c>
      <c r="AG42" s="3">
        <f t="shared" si="7"/>
        <v>0.91989929926274727</v>
      </c>
      <c r="AH42" s="3"/>
      <c r="AJ42">
        <f>ABS(100*((AVERAGE(AD42:AD43))-9)/9)</f>
        <v>4.8338023031421624</v>
      </c>
      <c r="AK42">
        <f>ABS(100*(AD42-AD43)/(AVERAGE(AD42:AD43)))</f>
        <v>0.7758750138010978</v>
      </c>
      <c r="AP42">
        <f>ABS(100*((AVERAGE(AE42:AE43))-18)/18)</f>
        <v>4.1595388075064381</v>
      </c>
      <c r="AQ42">
        <f>ABS(100*(AE42-AE43)/(AVERAGE(AE42:AE43)))</f>
        <v>2.7176364652817235</v>
      </c>
      <c r="AV42">
        <f>ABS(100*((AVERAGE(AF42:AF43))-9)/9)</f>
        <v>3.4852753118706739</v>
      </c>
      <c r="AW42">
        <f>ABS(100*(AF42-AF43)/(AVERAGE(AF42:AF43)))</f>
        <v>4.6322671578403973</v>
      </c>
      <c r="BB42">
        <f>ABS(100*((AVERAGE(AG42:AG43))-0.9)/0.9)</f>
        <v>2.9093692385636269</v>
      </c>
      <c r="BC42">
        <f>ABS(100*(AG42-AG43)/(AVERAGE(AG42:AG43)))</f>
        <v>1.3571864103615077</v>
      </c>
      <c r="BG42" s="3">
        <f>AVERAGE(AD42:AD43)</f>
        <v>8.5649577927172054</v>
      </c>
      <c r="BH42" s="3">
        <f>AVERAGE(AE42:AE43)</f>
        <v>17.251283014648841</v>
      </c>
      <c r="BI42" s="3">
        <f>AVERAGE(AF42:AF43)</f>
        <v>8.6863252219316394</v>
      </c>
      <c r="BJ42" s="3">
        <f>AVERAGE(AG42:AG43)</f>
        <v>0.92618432314707266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6481</v>
      </c>
      <c r="J43">
        <v>11955</v>
      </c>
      <c r="L43">
        <v>6356</v>
      </c>
      <c r="M43">
        <v>8.0890000000000004</v>
      </c>
      <c r="N43">
        <v>15.625999999999999</v>
      </c>
      <c r="O43">
        <v>7.5369999999999999</v>
      </c>
      <c r="Q43">
        <v>0.82399999999999995</v>
      </c>
      <c r="R43">
        <v>1</v>
      </c>
      <c r="S43">
        <v>0</v>
      </c>
      <c r="T43">
        <v>0</v>
      </c>
      <c r="V43">
        <v>0</v>
      </c>
      <c r="Y43" s="1">
        <v>44881</v>
      </c>
      <c r="Z43" s="6">
        <v>0.67733796296296289</v>
      </c>
      <c r="AB43">
        <v>1</v>
      </c>
      <c r="AD43" s="3">
        <f t="shared" si="4"/>
        <v>8.5317311089890531</v>
      </c>
      <c r="AE43" s="3">
        <f t="shared" si="5"/>
        <v>17.016869435681318</v>
      </c>
      <c r="AF43" s="3">
        <f t="shared" si="6"/>
        <v>8.4851383266922653</v>
      </c>
      <c r="AG43" s="3">
        <f t="shared" si="7"/>
        <v>0.93246934703139805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9631</v>
      </c>
      <c r="J44">
        <v>17834</v>
      </c>
      <c r="L44">
        <v>8525</v>
      </c>
      <c r="M44">
        <v>8.3550000000000004</v>
      </c>
      <c r="N44">
        <v>16.475000000000001</v>
      </c>
      <c r="O44">
        <v>8.1199999999999992</v>
      </c>
      <c r="Q44">
        <v>0.83</v>
      </c>
      <c r="R44">
        <v>1</v>
      </c>
      <c r="S44">
        <v>0</v>
      </c>
      <c r="T44">
        <v>0</v>
      </c>
      <c r="V44">
        <v>0</v>
      </c>
      <c r="Y44" s="1">
        <v>44881</v>
      </c>
      <c r="Z44" s="6">
        <v>0.69234953703703705</v>
      </c>
      <c r="AB44">
        <v>1</v>
      </c>
      <c r="AD44" s="3">
        <f t="shared" si="4"/>
        <v>9.0689328804265017</v>
      </c>
      <c r="AE44" s="3">
        <f t="shared" si="5"/>
        <v>18.036086474479717</v>
      </c>
      <c r="AF44" s="3">
        <f t="shared" si="6"/>
        <v>8.9671535940532152</v>
      </c>
      <c r="AG44" s="3">
        <f t="shared" si="7"/>
        <v>0.89635181419802168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9982</v>
      </c>
      <c r="J45">
        <v>17889</v>
      </c>
      <c r="L45">
        <v>8460</v>
      </c>
      <c r="M45">
        <v>8.6440000000000001</v>
      </c>
      <c r="N45">
        <v>16.524999999999999</v>
      </c>
      <c r="O45">
        <v>7.8810000000000002</v>
      </c>
      <c r="Q45">
        <v>0.82299999999999995</v>
      </c>
      <c r="R45">
        <v>1</v>
      </c>
      <c r="S45">
        <v>0</v>
      </c>
      <c r="T45">
        <v>0</v>
      </c>
      <c r="V45">
        <v>0</v>
      </c>
      <c r="Y45" s="1">
        <v>44881</v>
      </c>
      <c r="Z45" s="6">
        <v>0.70174768518518515</v>
      </c>
      <c r="AB45">
        <v>1</v>
      </c>
      <c r="AD45" s="3">
        <f t="shared" si="4"/>
        <v>9.4015782315355043</v>
      </c>
      <c r="AE45" s="3">
        <f t="shared" si="5"/>
        <v>18.091301664386421</v>
      </c>
      <c r="AF45" s="3">
        <f t="shared" si="6"/>
        <v>8.6897234328509168</v>
      </c>
      <c r="AG45" s="3">
        <f t="shared" si="7"/>
        <v>0.88941598560741186</v>
      </c>
      <c r="AH45" s="3"/>
      <c r="AJ45">
        <f>ABS(100*((AVERAGE(AD45:AD46))-9)/9)</f>
        <v>1.8570358591950428E-2</v>
      </c>
      <c r="AK45">
        <f>ABS(100*(AD45-AD46)/(AVERAGE(AD45:AD46)))</f>
        <v>8.9627658357283373</v>
      </c>
      <c r="AP45">
        <f>ABS(100*((AVERAGE(AE45:AE46))-18)/18)</f>
        <v>0.65224105846739788</v>
      </c>
      <c r="AQ45">
        <f>ABS(100*(AE45-AE46)/(AVERAGE(AE45:AE46)))</f>
        <v>0.28813981314077991</v>
      </c>
      <c r="AV45">
        <f>ABS(100*((AVERAGE(AF45:AF46))-9)/9)</f>
        <v>1.3230524755267266</v>
      </c>
      <c r="AW45">
        <f>ABS(100*(AF45-AF46)/(AVERAGE(AF45:AF46)))</f>
        <v>9.4165538280572179</v>
      </c>
      <c r="BB45">
        <f>ABS(100*((AVERAGE(AG45:AG46))-0.9)/0.9)</f>
        <v>0.40535397799758133</v>
      </c>
      <c r="BC45">
        <f>ABS(100*(AG45-AG46)/(AVERAGE(AG45:AG46)))</f>
        <v>1.5475683723171694</v>
      </c>
      <c r="BG45" s="3">
        <f>AVERAGE(AD45:AD46)</f>
        <v>8.9983286677267245</v>
      </c>
      <c r="BH45" s="3">
        <f>AVERAGE(AE45:AE46)</f>
        <v>18.117403390524132</v>
      </c>
      <c r="BI45" s="3">
        <f>AVERAGE(AF45:AF46)</f>
        <v>9.1190747227974054</v>
      </c>
      <c r="BJ45" s="3">
        <f>AVERAGE(AG45:AG46)</f>
        <v>0.89635181419802179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9131</v>
      </c>
      <c r="J46">
        <v>17941</v>
      </c>
      <c r="L46">
        <v>8590</v>
      </c>
      <c r="M46">
        <v>7.944</v>
      </c>
      <c r="N46">
        <v>16.571999999999999</v>
      </c>
      <c r="O46">
        <v>8.6280000000000001</v>
      </c>
      <c r="Q46">
        <v>0.83799999999999997</v>
      </c>
      <c r="R46">
        <v>1</v>
      </c>
      <c r="S46">
        <v>0</v>
      </c>
      <c r="T46">
        <v>0</v>
      </c>
      <c r="V46">
        <v>0</v>
      </c>
      <c r="Y46" s="1">
        <v>44881</v>
      </c>
      <c r="Z46" s="6">
        <v>0.70960648148148142</v>
      </c>
      <c r="AB46">
        <v>1</v>
      </c>
      <c r="AD46" s="3">
        <f t="shared" si="4"/>
        <v>8.5950791039179446</v>
      </c>
      <c r="AE46" s="3">
        <f t="shared" si="5"/>
        <v>18.143505116661839</v>
      </c>
      <c r="AF46" s="3">
        <f t="shared" si="6"/>
        <v>9.548426012743894</v>
      </c>
      <c r="AG46" s="3">
        <f t="shared" si="7"/>
        <v>0.90328764278863161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12373</v>
      </c>
      <c r="J47">
        <v>23511</v>
      </c>
      <c r="L47">
        <v>11116</v>
      </c>
      <c r="M47">
        <v>8.2560000000000002</v>
      </c>
      <c r="N47">
        <v>16.831</v>
      </c>
      <c r="O47">
        <v>8.5739999999999998</v>
      </c>
      <c r="Q47">
        <v>0.872</v>
      </c>
      <c r="R47">
        <v>1</v>
      </c>
      <c r="S47">
        <v>0</v>
      </c>
      <c r="T47">
        <v>0</v>
      </c>
      <c r="V47">
        <v>0</v>
      </c>
      <c r="Y47" s="1">
        <v>44881</v>
      </c>
      <c r="Z47" s="6">
        <v>0.7246527777777777</v>
      </c>
      <c r="AB47">
        <v>1</v>
      </c>
      <c r="AD47" s="3">
        <f t="shared" si="4"/>
        <v>9.0812407411722162</v>
      </c>
      <c r="AE47" s="3">
        <f t="shared" si="5"/>
        <v>18.473973598632163</v>
      </c>
      <c r="AF47" s="3">
        <f t="shared" si="6"/>
        <v>9.3927328574599471</v>
      </c>
      <c r="AG47" s="3">
        <f t="shared" si="7"/>
        <v>0.9128484899264907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12650</v>
      </c>
      <c r="J48">
        <v>23470</v>
      </c>
      <c r="L48">
        <v>11181</v>
      </c>
      <c r="M48">
        <v>8.4329999999999998</v>
      </c>
      <c r="N48">
        <v>16.802</v>
      </c>
      <c r="O48">
        <v>8.3689999999999998</v>
      </c>
      <c r="Q48">
        <v>0.878</v>
      </c>
      <c r="R48">
        <v>1</v>
      </c>
      <c r="S48">
        <v>0</v>
      </c>
      <c r="T48">
        <v>0</v>
      </c>
      <c r="V48">
        <v>0</v>
      </c>
      <c r="Y48" s="1">
        <v>44881</v>
      </c>
      <c r="Z48" s="6">
        <v>0.73456018518518518</v>
      </c>
      <c r="AB48">
        <v>1</v>
      </c>
      <c r="AD48" s="3">
        <f t="shared" si="4"/>
        <v>9.2855649100901179</v>
      </c>
      <c r="AE48" s="3">
        <f t="shared" si="5"/>
        <v>18.441937076173268</v>
      </c>
      <c r="AF48" s="3">
        <f t="shared" si="6"/>
        <v>9.1563721660831501</v>
      </c>
      <c r="AG48" s="3">
        <f t="shared" si="7"/>
        <v>0.91824687651284875</v>
      </c>
      <c r="AH48" s="3"/>
      <c r="AJ48">
        <f>ABS(100*((AVERAGE(AD48:AD49))-9)/9)</f>
        <v>1.0870829966047699</v>
      </c>
      <c r="AK48">
        <f>ABS(100*(AD48-AD49)/(AVERAGE(AD48:AD49)))</f>
        <v>4.1268585204126467</v>
      </c>
      <c r="AP48">
        <f>ABS(100*((AVERAGE(AE48:AE49))-18)/18)</f>
        <v>2.71783600702808</v>
      </c>
      <c r="AQ48">
        <f>ABS(100*(AE48-AE49)/(AVERAGE(AE48:AE49)))</f>
        <v>0.51136207400187672</v>
      </c>
      <c r="AV48">
        <f>ABS(100*((AVERAGE(AF48:AF49))-9)/9)</f>
        <v>4.3485890174513901</v>
      </c>
      <c r="AW48">
        <f>ABS(100*(AF48-AF49)/(AVERAGE(AF48:AF49)))</f>
        <v>5.0046110445819103</v>
      </c>
      <c r="BB48">
        <f>ABS(100*((AVERAGE(AG48:AG49))-0.9)/0.9)</f>
        <v>2.9779158832992216</v>
      </c>
      <c r="BC48">
        <f>ABS(100*(AG48-AG49)/(AVERAGE(AG48:AG49)))</f>
        <v>1.8459980501576854</v>
      </c>
      <c r="BG48" s="3">
        <f>AVERAGE(AD48:AD49)</f>
        <v>9.0978374696944293</v>
      </c>
      <c r="BH48" s="3">
        <f>AVERAGE(AE48:AE49)</f>
        <v>18.489210481265054</v>
      </c>
      <c r="BI48" s="3">
        <f>AVERAGE(AF48:AF49)</f>
        <v>9.3913730115706251</v>
      </c>
      <c r="BJ48" s="3">
        <f>AVERAGE(AG48:AG49)</f>
        <v>0.92680124294969302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12141</v>
      </c>
      <c r="J49">
        <v>23591</v>
      </c>
      <c r="L49">
        <v>11387</v>
      </c>
      <c r="M49">
        <v>8.1080000000000005</v>
      </c>
      <c r="N49">
        <v>16.887</v>
      </c>
      <c r="O49">
        <v>8.7789999999999999</v>
      </c>
      <c r="Q49">
        <v>0.89600000000000002</v>
      </c>
      <c r="R49">
        <v>1</v>
      </c>
      <c r="S49">
        <v>0</v>
      </c>
      <c r="T49">
        <v>0</v>
      </c>
      <c r="V49">
        <v>0</v>
      </c>
      <c r="Y49" s="1">
        <v>44881</v>
      </c>
      <c r="Z49" s="6">
        <v>0.74302083333333335</v>
      </c>
      <c r="AB49">
        <v>1</v>
      </c>
      <c r="AD49" s="3">
        <f t="shared" si="4"/>
        <v>8.910110029298739</v>
      </c>
      <c r="AE49" s="3">
        <f t="shared" si="5"/>
        <v>18.536483886356837</v>
      </c>
      <c r="AF49" s="3">
        <f t="shared" si="6"/>
        <v>9.6263738570580983</v>
      </c>
      <c r="AG49" s="3">
        <f t="shared" si="7"/>
        <v>0.93535560938653728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5570</v>
      </c>
      <c r="J50">
        <v>11650</v>
      </c>
      <c r="L50">
        <v>4947</v>
      </c>
      <c r="M50">
        <v>7.8140000000000001</v>
      </c>
      <c r="N50">
        <v>16.913</v>
      </c>
      <c r="O50">
        <v>9.0990000000000002</v>
      </c>
      <c r="Q50">
        <v>0.66900000000000004</v>
      </c>
      <c r="R50">
        <v>1</v>
      </c>
      <c r="S50">
        <v>0</v>
      </c>
      <c r="T50">
        <v>0</v>
      </c>
      <c r="V50">
        <v>0</v>
      </c>
      <c r="Y50" s="1">
        <v>44881</v>
      </c>
      <c r="Z50" s="6">
        <v>0.75829861111111108</v>
      </c>
      <c r="AB50">
        <v>1</v>
      </c>
      <c r="AD50" s="3">
        <f t="shared" si="4"/>
        <v>8.126255336868045</v>
      </c>
      <c r="AE50" s="3">
        <f t="shared" si="5"/>
        <v>18.412084129705633</v>
      </c>
      <c r="AF50" s="3">
        <f t="shared" si="6"/>
        <v>10.285828792837588</v>
      </c>
      <c r="AG50" s="3">
        <f t="shared" si="7"/>
        <v>0.80100015366089927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6100</v>
      </c>
      <c r="J51">
        <v>11617</v>
      </c>
      <c r="L51">
        <v>4939</v>
      </c>
      <c r="M51">
        <v>8.4909999999999997</v>
      </c>
      <c r="N51">
        <v>16.867999999999999</v>
      </c>
      <c r="O51">
        <v>8.3770000000000007</v>
      </c>
      <c r="Q51">
        <v>0.66800000000000004</v>
      </c>
      <c r="R51">
        <v>1</v>
      </c>
      <c r="S51">
        <v>0</v>
      </c>
      <c r="T51">
        <v>0</v>
      </c>
      <c r="V51">
        <v>0</v>
      </c>
      <c r="Y51" s="1">
        <v>44881</v>
      </c>
      <c r="Z51" s="6">
        <v>0.76673611111111117</v>
      </c>
      <c r="AB51">
        <v>1</v>
      </c>
      <c r="AD51" s="3">
        <f t="shared" si="4"/>
        <v>8.9081456583589294</v>
      </c>
      <c r="AE51" s="3">
        <f t="shared" si="5"/>
        <v>18.360513142332778</v>
      </c>
      <c r="AF51" s="3">
        <f t="shared" si="6"/>
        <v>9.4523674839738483</v>
      </c>
      <c r="AG51" s="3">
        <f t="shared" si="7"/>
        <v>0.79967132003964181</v>
      </c>
      <c r="AH51" s="3"/>
      <c r="AI51">
        <f>100*(AVERAGE(I51:I52))/(AVERAGE(I$51:I$52))</f>
        <v>100</v>
      </c>
      <c r="AK51">
        <f>ABS(100*(AD51-AD52)/(AVERAGE(AD51:AD52)))</f>
        <v>0.664635438391325</v>
      </c>
      <c r="AO51">
        <f>100*(AVERAGE(J51:J52))/(AVERAGE(J$51:J$52))</f>
        <v>100</v>
      </c>
      <c r="AQ51">
        <f>ABS(100*(AE51-AE52)/(AVERAGE(AE51:AE52)))</f>
        <v>0.88973290045633391</v>
      </c>
      <c r="AU51">
        <f>100*(((AVERAGE(J51:J52))-(AVERAGE(I51:I52)))/((AVERAGE(J$51:J$52))-(AVERAGE($I$51:I52))))</f>
        <v>100</v>
      </c>
      <c r="AW51">
        <f>ABS(100*(AF51-AF52)/(AVERAGE(AF51:AF52)))</f>
        <v>2.3327270947027778</v>
      </c>
      <c r="BA51">
        <f>100*(AVERAGE(L51:L52))/(AVERAGE(L$51:L$52))</f>
        <v>100</v>
      </c>
      <c r="BC51">
        <f>ABS(100*(AG51-AG52)/(AVERAGE(AG51:AG52)))</f>
        <v>0.99208911058461002</v>
      </c>
      <c r="BG51" s="3">
        <f>AVERAGE(AD51:AD52)</f>
        <v>8.8786403632083299</v>
      </c>
      <c r="BH51" s="3">
        <f>AVERAGE(AE51:AE52)</f>
        <v>18.442557894971412</v>
      </c>
      <c r="BI51" s="3">
        <f>AVERAGE(AF51:AF52)</f>
        <v>9.5639175317630816</v>
      </c>
      <c r="BJ51" s="3">
        <f>AVERAGE(AG51:AG52)</f>
        <v>0.80365782090341398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6060</v>
      </c>
      <c r="J52">
        <v>11722</v>
      </c>
      <c r="L52">
        <v>4987</v>
      </c>
      <c r="M52">
        <v>8.44</v>
      </c>
      <c r="N52">
        <v>17.015000000000001</v>
      </c>
      <c r="O52">
        <v>8.5749999999999993</v>
      </c>
      <c r="Q52">
        <v>0.67600000000000005</v>
      </c>
      <c r="R52">
        <v>1</v>
      </c>
      <c r="S52">
        <v>0</v>
      </c>
      <c r="T52">
        <v>0</v>
      </c>
      <c r="V52">
        <v>0</v>
      </c>
      <c r="Y52" s="1">
        <v>44881</v>
      </c>
      <c r="Z52" s="6">
        <v>0.77428240740740739</v>
      </c>
      <c r="AB52">
        <v>1</v>
      </c>
      <c r="AD52" s="3">
        <f t="shared" si="4"/>
        <v>8.8491350680577305</v>
      </c>
      <c r="AE52" s="3">
        <f t="shared" si="5"/>
        <v>18.524602647610045</v>
      </c>
      <c r="AF52" s="3">
        <f t="shared" si="6"/>
        <v>9.6754675795523148</v>
      </c>
      <c r="AG52" s="3">
        <f t="shared" si="7"/>
        <v>0.80764432176718615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5054</v>
      </c>
      <c r="J53">
        <v>8053</v>
      </c>
      <c r="L53">
        <v>3916</v>
      </c>
      <c r="M53">
        <v>4.2930000000000001</v>
      </c>
      <c r="N53">
        <v>7.101</v>
      </c>
      <c r="O53">
        <v>2.8079999999999998</v>
      </c>
      <c r="Q53">
        <v>0.29399999999999998</v>
      </c>
      <c r="R53">
        <v>1</v>
      </c>
      <c r="S53">
        <v>0</v>
      </c>
      <c r="T53">
        <v>0</v>
      </c>
      <c r="V53">
        <v>0</v>
      </c>
      <c r="Y53" s="1">
        <v>44881</v>
      </c>
      <c r="Z53" s="6">
        <v>0.7911689814814814</v>
      </c>
      <c r="AB53">
        <v>1</v>
      </c>
      <c r="AD53" s="3">
        <f t="shared" si="4"/>
        <v>4.4190112331895479</v>
      </c>
      <c r="AE53" s="3">
        <f t="shared" si="5"/>
        <v>7.6745079036386414</v>
      </c>
      <c r="AF53" s="3">
        <f t="shared" si="6"/>
        <v>3.2554966704490935</v>
      </c>
      <c r="AG53" s="3">
        <f t="shared" si="7"/>
        <v>0.37784803243281417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3666</v>
      </c>
      <c r="J54">
        <v>7906</v>
      </c>
      <c r="L54">
        <v>3981</v>
      </c>
      <c r="M54">
        <v>3.2269999999999999</v>
      </c>
      <c r="N54">
        <v>6.9770000000000003</v>
      </c>
      <c r="O54">
        <v>3.7490000000000001</v>
      </c>
      <c r="Q54">
        <v>0.3</v>
      </c>
      <c r="R54">
        <v>1</v>
      </c>
      <c r="S54">
        <v>0</v>
      </c>
      <c r="T54">
        <v>0</v>
      </c>
      <c r="V54">
        <v>0</v>
      </c>
      <c r="Y54" s="1">
        <v>44881</v>
      </c>
      <c r="Z54" s="6">
        <v>0.79802083333333329</v>
      </c>
      <c r="AB54">
        <v>1</v>
      </c>
      <c r="AD54" s="3">
        <f t="shared" si="4"/>
        <v>3.1904107431185889</v>
      </c>
      <c r="AE54" s="3">
        <f t="shared" si="5"/>
        <v>7.536672719205737</v>
      </c>
      <c r="AF54" s="3">
        <f t="shared" si="6"/>
        <v>4.3462619760871481</v>
      </c>
      <c r="AG54" s="3">
        <f t="shared" si="7"/>
        <v>0.38432609633644377</v>
      </c>
      <c r="AH54" s="3"/>
      <c r="AK54">
        <f>ABS(100*(AD54-AD55)/(AVERAGE(AD54:AD55)))</f>
        <v>2.7748203401940955E-2</v>
      </c>
      <c r="AQ54">
        <f>ABS(100*(AE54-AE55)/(AVERAGE(AE54:AE55)))</f>
        <v>2.8694775754817528</v>
      </c>
      <c r="AW54">
        <f>ABS(100*(AF54-AF55)/(AVERAGE(AF54:AF55)))</f>
        <v>4.9433571710667215</v>
      </c>
      <c r="BC54">
        <f>ABS(100*(AG54-AG55)/(AVERAGE(AG54:AG55)))</f>
        <v>2.7604155969440853</v>
      </c>
      <c r="BG54" s="3">
        <f>AVERAGE(AD54:AD55)</f>
        <v>3.1899681636913297</v>
      </c>
      <c r="BH54" s="3">
        <f>AVERAGE(AE54:AE55)</f>
        <v>7.6463782741625383</v>
      </c>
      <c r="BI54" s="3">
        <f>AVERAGE(AF54:AF55)</f>
        <v>4.4564101104712091</v>
      </c>
      <c r="BJ54" s="3">
        <f>AVERAGE(AG54:AG55)</f>
        <v>0.37909381395274289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3665</v>
      </c>
      <c r="J55">
        <v>8140</v>
      </c>
      <c r="L55">
        <v>3876</v>
      </c>
      <c r="M55">
        <v>3.2269999999999999</v>
      </c>
      <c r="N55">
        <v>7.1740000000000004</v>
      </c>
      <c r="O55">
        <v>3.948</v>
      </c>
      <c r="Q55">
        <v>0.28899999999999998</v>
      </c>
      <c r="R55">
        <v>1</v>
      </c>
      <c r="S55">
        <v>0</v>
      </c>
      <c r="T55">
        <v>0</v>
      </c>
      <c r="V55">
        <v>0</v>
      </c>
      <c r="Y55" s="1">
        <v>44881</v>
      </c>
      <c r="Z55" s="6">
        <v>0.80546296296296294</v>
      </c>
      <c r="AB55">
        <v>1</v>
      </c>
      <c r="AD55" s="3">
        <f t="shared" si="4"/>
        <v>3.1895255842640706</v>
      </c>
      <c r="AE55" s="3">
        <f t="shared" si="5"/>
        <v>7.7560838291193397</v>
      </c>
      <c r="AF55" s="3">
        <f t="shared" si="6"/>
        <v>4.5665582448552691</v>
      </c>
      <c r="AG55" s="3">
        <f t="shared" si="7"/>
        <v>0.37386153156904206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87</v>
      </c>
      <c r="Y56" s="1">
        <v>44881</v>
      </c>
      <c r="Z56" s="6">
        <v>0.81084490740740733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148</v>
      </c>
      <c r="D57" t="s">
        <v>27</v>
      </c>
      <c r="G57">
        <v>0.5</v>
      </c>
      <c r="H57">
        <v>0.5</v>
      </c>
      <c r="I57">
        <v>3704</v>
      </c>
      <c r="J57">
        <v>7903</v>
      </c>
      <c r="L57">
        <v>2390</v>
      </c>
      <c r="M57">
        <v>3.2570000000000001</v>
      </c>
      <c r="N57">
        <v>6.9740000000000002</v>
      </c>
      <c r="O57">
        <v>3.7170000000000001</v>
      </c>
      <c r="Q57">
        <v>0.13400000000000001</v>
      </c>
      <c r="R57">
        <v>1</v>
      </c>
      <c r="S57">
        <v>0</v>
      </c>
      <c r="T57">
        <v>0</v>
      </c>
      <c r="V57">
        <v>0</v>
      </c>
      <c r="Y57" s="1">
        <v>44881</v>
      </c>
      <c r="Z57" s="6">
        <v>0.82409722222222215</v>
      </c>
      <c r="AB57">
        <v>1</v>
      </c>
      <c r="AD57" s="3">
        <f t="shared" si="4"/>
        <v>3.2240467795902719</v>
      </c>
      <c r="AE57" s="3">
        <f t="shared" si="5"/>
        <v>7.5338597562581269</v>
      </c>
      <c r="AF57" s="3">
        <f t="shared" si="6"/>
        <v>4.309812976667855</v>
      </c>
      <c r="AG57" s="3">
        <f t="shared" si="7"/>
        <v>0.2257630244799092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148</v>
      </c>
      <c r="D58" t="s">
        <v>27</v>
      </c>
      <c r="G58">
        <v>0.5</v>
      </c>
      <c r="H58">
        <v>0.5</v>
      </c>
      <c r="I58">
        <v>4899</v>
      </c>
      <c r="J58">
        <v>8382</v>
      </c>
      <c r="L58">
        <v>2486</v>
      </c>
      <c r="M58">
        <v>4.173</v>
      </c>
      <c r="N58">
        <v>7.38</v>
      </c>
      <c r="O58">
        <v>3.206</v>
      </c>
      <c r="Q58">
        <v>0.14399999999999999</v>
      </c>
      <c r="R58">
        <v>1</v>
      </c>
      <c r="S58">
        <v>0</v>
      </c>
      <c r="T58">
        <v>0</v>
      </c>
      <c r="V58">
        <v>0</v>
      </c>
      <c r="Y58" s="1">
        <v>44881</v>
      </c>
      <c r="Z58" s="6">
        <v>0.83127314814814823</v>
      </c>
      <c r="AB58">
        <v>1</v>
      </c>
      <c r="AD58" s="3">
        <f t="shared" si="4"/>
        <v>4.2818116107392603</v>
      </c>
      <c r="AE58" s="3">
        <f t="shared" si="5"/>
        <v>7.9829961735599033</v>
      </c>
      <c r="AF58" s="3">
        <f t="shared" si="6"/>
        <v>3.701184562820643</v>
      </c>
      <c r="AG58" s="3">
        <f t="shared" si="7"/>
        <v>0.23533062655296219</v>
      </c>
      <c r="AH58" s="3"/>
      <c r="AK58">
        <f>ABS(100*(AD58-AD59)/(AVERAGE(AD58:AD59)))</f>
        <v>2.0044528401205737</v>
      </c>
      <c r="AQ58">
        <f>ABS(100*(AE58-AE59)/(AVERAGE(AE58:AE59)))</f>
        <v>5.8387669707720153</v>
      </c>
      <c r="AW58">
        <f>ABS(100*(AF58-AF59)/(AVERAGE(AF58:AF59)))</f>
        <v>10.460274807025554</v>
      </c>
      <c r="BC58">
        <f>ABS(100*(AG58-AG59)/(AVERAGE(AG58:AG59)))</f>
        <v>1.0643845993130967</v>
      </c>
      <c r="BG58" s="3">
        <f>AVERAGE(AD58:AD59)</f>
        <v>4.2393239857223977</v>
      </c>
      <c r="BH58" s="3">
        <f>AVERAGE(AE58:AE59)</f>
        <v>7.7565526562772753</v>
      </c>
      <c r="BI58" s="3">
        <f>AVERAGE(AF58:AF59)</f>
        <v>3.5172286705548772</v>
      </c>
      <c r="BJ58" s="3">
        <f>AVERAGE(AG58:AG59)</f>
        <v>0.23408484503303342</v>
      </c>
    </row>
    <row r="59" spans="1:62" x14ac:dyDescent="0.35">
      <c r="A59">
        <v>35</v>
      </c>
      <c r="B59">
        <v>9</v>
      </c>
      <c r="C59" t="s">
        <v>148</v>
      </c>
      <c r="D59" t="s">
        <v>27</v>
      </c>
      <c r="G59">
        <v>0.5</v>
      </c>
      <c r="H59">
        <v>0.5</v>
      </c>
      <c r="I59">
        <v>4803</v>
      </c>
      <c r="J59">
        <v>7899</v>
      </c>
      <c r="L59">
        <v>2461</v>
      </c>
      <c r="M59">
        <v>4.0999999999999996</v>
      </c>
      <c r="N59">
        <v>6.97</v>
      </c>
      <c r="O59">
        <v>2.87</v>
      </c>
      <c r="Q59">
        <v>0.14099999999999999</v>
      </c>
      <c r="R59">
        <v>1</v>
      </c>
      <c r="S59">
        <v>0</v>
      </c>
      <c r="T59">
        <v>0</v>
      </c>
      <c r="V59">
        <v>0</v>
      </c>
      <c r="Y59" s="1">
        <v>44881</v>
      </c>
      <c r="Z59" s="6">
        <v>0.83862268518518512</v>
      </c>
      <c r="AB59">
        <v>1</v>
      </c>
      <c r="AD59" s="3">
        <f t="shared" si="4"/>
        <v>4.196836360705535</v>
      </c>
      <c r="AE59" s="3">
        <f t="shared" si="5"/>
        <v>7.5301091389946464</v>
      </c>
      <c r="AF59" s="3">
        <f t="shared" si="6"/>
        <v>3.3332727782891114</v>
      </c>
      <c r="AG59" s="3">
        <f t="shared" si="7"/>
        <v>0.23283906351310465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149</v>
      </c>
      <c r="D60" t="s">
        <v>27</v>
      </c>
      <c r="G60">
        <v>0.5</v>
      </c>
      <c r="H60">
        <v>0.5</v>
      </c>
      <c r="I60">
        <v>5133</v>
      </c>
      <c r="J60">
        <v>8057</v>
      </c>
      <c r="L60">
        <v>2865</v>
      </c>
      <c r="M60">
        <v>4.3529999999999998</v>
      </c>
      <c r="N60">
        <v>7.1040000000000001</v>
      </c>
      <c r="O60">
        <v>2.7509999999999999</v>
      </c>
      <c r="Q60">
        <v>0.184</v>
      </c>
      <c r="R60">
        <v>1</v>
      </c>
      <c r="S60">
        <v>0</v>
      </c>
      <c r="T60">
        <v>0</v>
      </c>
      <c r="V60">
        <v>0</v>
      </c>
      <c r="Y60" s="1">
        <v>44881</v>
      </c>
      <c r="Z60" s="6">
        <v>0.8521643518518518</v>
      </c>
      <c r="AB60">
        <v>1</v>
      </c>
      <c r="AD60" s="3">
        <f t="shared" si="4"/>
        <v>4.4889387826964686</v>
      </c>
      <c r="AE60" s="3">
        <f t="shared" si="5"/>
        <v>7.678258520902121</v>
      </c>
      <c r="AF60" s="3">
        <f t="shared" si="6"/>
        <v>3.1893197382056524</v>
      </c>
      <c r="AG60" s="3">
        <f t="shared" si="7"/>
        <v>0.27310272223720267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149</v>
      </c>
      <c r="D61" t="s">
        <v>27</v>
      </c>
      <c r="G61">
        <v>0.5</v>
      </c>
      <c r="H61">
        <v>0.5</v>
      </c>
      <c r="I61">
        <v>5179</v>
      </c>
      <c r="J61">
        <v>8258</v>
      </c>
      <c r="L61">
        <v>2863</v>
      </c>
      <c r="M61">
        <v>4.3879999999999999</v>
      </c>
      <c r="N61">
        <v>7.274</v>
      </c>
      <c r="O61">
        <v>2.8860000000000001</v>
      </c>
      <c r="Q61">
        <v>0.183</v>
      </c>
      <c r="R61">
        <v>1</v>
      </c>
      <c r="S61">
        <v>0</v>
      </c>
      <c r="T61">
        <v>0</v>
      </c>
      <c r="V61">
        <v>0</v>
      </c>
      <c r="Y61" s="1">
        <v>44881</v>
      </c>
      <c r="Z61" s="6">
        <v>0.86012731481481486</v>
      </c>
      <c r="AB61">
        <v>1</v>
      </c>
      <c r="AD61" s="3">
        <f t="shared" si="4"/>
        <v>4.5296560900042957</v>
      </c>
      <c r="AE61" s="3">
        <f t="shared" si="5"/>
        <v>7.8667270383920123</v>
      </c>
      <c r="AF61" s="3">
        <f t="shared" si="6"/>
        <v>3.3370709483877166</v>
      </c>
      <c r="AG61" s="3">
        <f t="shared" si="7"/>
        <v>0.27290339719401407</v>
      </c>
      <c r="AH61" s="3"/>
      <c r="AK61">
        <f>ABS(100*(AD61-AD62)/(AVERAGE(AD61:AD62)))</f>
        <v>4.7206260265791773</v>
      </c>
      <c r="AQ61">
        <f>ABS(100*(AE61-AE62)/(AVERAGE(AE61:AE62)))</f>
        <v>3.9254793240765822</v>
      </c>
      <c r="AW61">
        <f>ABS(100*(AF61-AF62)/(AVERAGE(AF61:AF62)))</f>
        <v>2.8559977567200345</v>
      </c>
      <c r="BC61">
        <f>ABS(100*(AG61-AG62)/(AVERAGE(AG61:AG62)))</f>
        <v>2.4771006290608968</v>
      </c>
      <c r="BG61" s="3">
        <f>AVERAGE(AD61:AD62)</f>
        <v>4.4252073451711738</v>
      </c>
      <c r="BH61" s="3">
        <f>AVERAGE(AE61:AE62)</f>
        <v>7.715295866378991</v>
      </c>
      <c r="BI61" s="3">
        <f>AVERAGE(AF61:AF62)</f>
        <v>3.2900885212078173</v>
      </c>
      <c r="BJ61" s="3">
        <f>AVERAGE(AG61:AG62)</f>
        <v>0.26956470272060495</v>
      </c>
    </row>
    <row r="62" spans="1:62" x14ac:dyDescent="0.35">
      <c r="A62">
        <v>38</v>
      </c>
      <c r="B62">
        <v>10</v>
      </c>
      <c r="C62" t="s">
        <v>149</v>
      </c>
      <c r="D62" t="s">
        <v>27</v>
      </c>
      <c r="G62">
        <v>0.5</v>
      </c>
      <c r="H62">
        <v>0.5</v>
      </c>
      <c r="I62">
        <v>4943</v>
      </c>
      <c r="J62">
        <v>7935</v>
      </c>
      <c r="L62">
        <v>2796</v>
      </c>
      <c r="M62">
        <v>4.2069999999999999</v>
      </c>
      <c r="N62">
        <v>7.0010000000000003</v>
      </c>
      <c r="O62">
        <v>2.794</v>
      </c>
      <c r="Q62">
        <v>0.17599999999999999</v>
      </c>
      <c r="R62">
        <v>1</v>
      </c>
      <c r="S62">
        <v>0</v>
      </c>
      <c r="T62">
        <v>0</v>
      </c>
      <c r="V62">
        <v>0</v>
      </c>
      <c r="Y62" s="1">
        <v>44881</v>
      </c>
      <c r="Z62" s="6">
        <v>0.86756944444444439</v>
      </c>
      <c r="AB62">
        <v>1</v>
      </c>
      <c r="AD62" s="3">
        <f t="shared" si="4"/>
        <v>4.3207586003380518</v>
      </c>
      <c r="AE62" s="3">
        <f t="shared" si="5"/>
        <v>7.5638646943659698</v>
      </c>
      <c r="AF62" s="3">
        <f t="shared" si="6"/>
        <v>3.2431060940279179</v>
      </c>
      <c r="AG62" s="3">
        <f t="shared" si="7"/>
        <v>0.26622600824719583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150</v>
      </c>
      <c r="D63" t="s">
        <v>27</v>
      </c>
      <c r="G63">
        <v>0.5</v>
      </c>
      <c r="H63">
        <v>0.5</v>
      </c>
      <c r="I63">
        <v>4239</v>
      </c>
      <c r="J63">
        <v>7407</v>
      </c>
      <c r="L63">
        <v>5193</v>
      </c>
      <c r="M63">
        <v>3.6669999999999998</v>
      </c>
      <c r="N63">
        <v>6.5529999999999999</v>
      </c>
      <c r="O63">
        <v>2.887</v>
      </c>
      <c r="Q63">
        <v>0.42699999999999999</v>
      </c>
      <c r="R63">
        <v>1</v>
      </c>
      <c r="S63">
        <v>0</v>
      </c>
      <c r="T63">
        <v>0</v>
      </c>
      <c r="V63">
        <v>0</v>
      </c>
      <c r="Y63" s="1">
        <v>44881</v>
      </c>
      <c r="Z63" s="6">
        <v>0.88086805555555558</v>
      </c>
      <c r="AB63">
        <v>1</v>
      </c>
      <c r="AD63" s="3">
        <f t="shared" si="4"/>
        <v>3.6976067667573922</v>
      </c>
      <c r="AE63" s="3">
        <f t="shared" si="5"/>
        <v>7.0687832155865582</v>
      </c>
      <c r="AF63" s="3">
        <f t="shared" si="6"/>
        <v>3.371176448829166</v>
      </c>
      <c r="AG63" s="3">
        <f t="shared" si="7"/>
        <v>0.50511707250873783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150</v>
      </c>
      <c r="D64" t="s">
        <v>27</v>
      </c>
      <c r="G64">
        <v>0.5</v>
      </c>
      <c r="H64">
        <v>0.5</v>
      </c>
      <c r="I64">
        <v>4230</v>
      </c>
      <c r="J64">
        <v>7142</v>
      </c>
      <c r="L64">
        <v>5227</v>
      </c>
      <c r="M64">
        <v>3.66</v>
      </c>
      <c r="N64">
        <v>6.3289999999999997</v>
      </c>
      <c r="O64">
        <v>2.669</v>
      </c>
      <c r="Q64">
        <v>0.43099999999999999</v>
      </c>
      <c r="R64">
        <v>1</v>
      </c>
      <c r="S64">
        <v>0</v>
      </c>
      <c r="T64">
        <v>0</v>
      </c>
      <c r="V64">
        <v>0</v>
      </c>
      <c r="Y64" s="1">
        <v>44881</v>
      </c>
      <c r="Z64" s="6">
        <v>0.88762731481481483</v>
      </c>
      <c r="AB64">
        <v>1</v>
      </c>
      <c r="AD64" s="3">
        <f t="shared" si="4"/>
        <v>3.6896403370667303</v>
      </c>
      <c r="AE64" s="3">
        <f t="shared" si="5"/>
        <v>6.820304821880983</v>
      </c>
      <c r="AF64" s="3">
        <f t="shared" si="6"/>
        <v>3.1306644848142526</v>
      </c>
      <c r="AG64" s="3">
        <f t="shared" si="7"/>
        <v>0.50850559824294417</v>
      </c>
      <c r="AH64" s="3"/>
      <c r="AK64">
        <f>ABS(100*(AD64-AD65)/(AVERAGE(AD64:AD65)))</f>
        <v>14.26428325866218</v>
      </c>
      <c r="AQ64">
        <f>ABS(100*(AE64-AE65)/(AVERAGE(AE64:AE65)))</f>
        <v>5.5861483171112853</v>
      </c>
      <c r="AW64">
        <f>ABS(100*(AF64-AF65)/(AVERAGE(AF64:AF65)))</f>
        <v>24.723878710357226</v>
      </c>
      <c r="BC64">
        <f>ABS(100*(AG64-AG65)/(AVERAGE(AG64:AG65)))</f>
        <v>2.7829985526348464</v>
      </c>
      <c r="BG64" s="3">
        <f>AVERAGE(AD64:AD65)</f>
        <v>3.4440087549379905</v>
      </c>
      <c r="BH64" s="3">
        <f>AVERAGE(AE64:AE65)</f>
        <v>7.0162745738978334</v>
      </c>
      <c r="BI64" s="3">
        <f>AVERAGE(AF64:AF65)</f>
        <v>3.5722658189598429</v>
      </c>
      <c r="BJ64" s="3">
        <f>AVERAGE(AG64:AG65)</f>
        <v>0.51568129979773392</v>
      </c>
    </row>
    <row r="65" spans="1:62" x14ac:dyDescent="0.35">
      <c r="A65">
        <v>41</v>
      </c>
      <c r="B65">
        <v>11</v>
      </c>
      <c r="C65" t="s">
        <v>150</v>
      </c>
      <c r="D65" t="s">
        <v>27</v>
      </c>
      <c r="G65">
        <v>0.5</v>
      </c>
      <c r="H65">
        <v>0.5</v>
      </c>
      <c r="I65">
        <v>3675</v>
      </c>
      <c r="J65">
        <v>7560</v>
      </c>
      <c r="L65">
        <v>5371</v>
      </c>
      <c r="M65">
        <v>3.234</v>
      </c>
      <c r="N65">
        <v>6.6829999999999998</v>
      </c>
      <c r="O65">
        <v>3.4489999999999998</v>
      </c>
      <c r="Q65">
        <v>0.44600000000000001</v>
      </c>
      <c r="R65">
        <v>1</v>
      </c>
      <c r="S65">
        <v>0</v>
      </c>
      <c r="T65">
        <v>0</v>
      </c>
      <c r="V65">
        <v>0</v>
      </c>
      <c r="Y65" s="1">
        <v>44881</v>
      </c>
      <c r="Z65" s="6">
        <v>0.89479166666666676</v>
      </c>
      <c r="AB65">
        <v>1</v>
      </c>
      <c r="AD65" s="3">
        <f t="shared" si="4"/>
        <v>3.1983771728092507</v>
      </c>
      <c r="AE65" s="3">
        <f t="shared" si="5"/>
        <v>7.2122443259146838</v>
      </c>
      <c r="AF65" s="3">
        <f t="shared" si="6"/>
        <v>4.0138671531054335</v>
      </c>
      <c r="AG65" s="3">
        <f t="shared" si="7"/>
        <v>0.52285700135252366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151</v>
      </c>
      <c r="D66" t="s">
        <v>27</v>
      </c>
      <c r="G66">
        <v>0.5</v>
      </c>
      <c r="H66">
        <v>0.5</v>
      </c>
      <c r="I66">
        <v>5036</v>
      </c>
      <c r="J66">
        <v>8989</v>
      </c>
      <c r="L66">
        <v>17714</v>
      </c>
      <c r="M66">
        <v>4.2789999999999999</v>
      </c>
      <c r="N66">
        <v>7.8940000000000001</v>
      </c>
      <c r="O66">
        <v>3.6160000000000001</v>
      </c>
      <c r="Q66">
        <v>1.7370000000000001</v>
      </c>
      <c r="R66">
        <v>1</v>
      </c>
      <c r="S66">
        <v>0</v>
      </c>
      <c r="T66">
        <v>0</v>
      </c>
      <c r="V66">
        <v>0</v>
      </c>
      <c r="Y66" s="1">
        <v>44881</v>
      </c>
      <c r="Z66" s="6">
        <v>0.90674768518518523</v>
      </c>
      <c r="AB66">
        <v>1</v>
      </c>
      <c r="AD66" s="3">
        <f t="shared" si="4"/>
        <v>4.4030783738082242</v>
      </c>
      <c r="AE66" s="3">
        <f t="shared" si="5"/>
        <v>8.5521523432930522</v>
      </c>
      <c r="AF66" s="3">
        <f t="shared" si="6"/>
        <v>4.149073969484828</v>
      </c>
      <c r="AG66" s="3">
        <f t="shared" si="7"/>
        <v>1.7529915053909937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151</v>
      </c>
      <c r="D67" t="s">
        <v>27</v>
      </c>
      <c r="G67">
        <v>0.5</v>
      </c>
      <c r="H67">
        <v>0.5</v>
      </c>
      <c r="I67">
        <v>5945</v>
      </c>
      <c r="J67">
        <v>9292</v>
      </c>
      <c r="L67">
        <v>18041</v>
      </c>
      <c r="M67">
        <v>4.976</v>
      </c>
      <c r="N67">
        <v>8.1509999999999998</v>
      </c>
      <c r="O67">
        <v>3.1749999999999998</v>
      </c>
      <c r="Q67">
        <v>1.7709999999999999</v>
      </c>
      <c r="R67">
        <v>1</v>
      </c>
      <c r="S67">
        <v>0</v>
      </c>
      <c r="T67">
        <v>0</v>
      </c>
      <c r="V67">
        <v>0</v>
      </c>
      <c r="Y67" s="1">
        <v>44881</v>
      </c>
      <c r="Z67" s="6">
        <v>0.91398148148148151</v>
      </c>
      <c r="AB67">
        <v>1</v>
      </c>
      <c r="AD67" s="3">
        <f t="shared" si="4"/>
        <v>5.2076877725650697</v>
      </c>
      <c r="AE67" s="3">
        <f t="shared" si="5"/>
        <v>8.8362616010016914</v>
      </c>
      <c r="AF67" s="3">
        <f t="shared" si="6"/>
        <v>3.6285738284366218</v>
      </c>
      <c r="AG67" s="3">
        <f t="shared" si="7"/>
        <v>1.7855811499523306</v>
      </c>
      <c r="AH67" s="3"/>
      <c r="AK67">
        <f>ABS(100*(AD67-AD68)/(AVERAGE(AD67:AD68)))</f>
        <v>8.0815769955194661</v>
      </c>
      <c r="AQ67">
        <f>ABS(100*(AE67-AE68)/(AVERAGE(AE67:AE68)))</f>
        <v>1.9024006422256596</v>
      </c>
      <c r="AW67">
        <f>ABS(100*(AF67-AF68)/(AVERAGE(AF67:AF68)))</f>
        <v>14.664924380940985</v>
      </c>
      <c r="BC67">
        <f>ABS(100*(AG67-AG68)/(AVERAGE(AG67:AG68)))</f>
        <v>0.11169268836848535</v>
      </c>
      <c r="BG67" s="3">
        <f>AVERAGE(AD67:AD68)</f>
        <v>5.0054289743077103</v>
      </c>
      <c r="BH67" s="3">
        <f>AVERAGE(AE67:AE68)</f>
        <v>8.9211193165879337</v>
      </c>
      <c r="BI67" s="3">
        <f>AVERAGE(AF67:AF68)</f>
        <v>3.9156903422802238</v>
      </c>
      <c r="BJ67" s="3">
        <f>AVERAGE(AG67:AG68)</f>
        <v>1.7845845247363876</v>
      </c>
    </row>
    <row r="68" spans="1:62" x14ac:dyDescent="0.35">
      <c r="A68">
        <v>44</v>
      </c>
      <c r="B68">
        <v>12</v>
      </c>
      <c r="C68" t="s">
        <v>151</v>
      </c>
      <c r="D68" t="s">
        <v>27</v>
      </c>
      <c r="G68">
        <v>0.5</v>
      </c>
      <c r="H68">
        <v>0.5</v>
      </c>
      <c r="I68">
        <v>5488</v>
      </c>
      <c r="J68">
        <v>9473</v>
      </c>
      <c r="L68">
        <v>18021</v>
      </c>
      <c r="M68">
        <v>4.625</v>
      </c>
      <c r="N68">
        <v>8.3040000000000003</v>
      </c>
      <c r="O68">
        <v>3.6789999999999998</v>
      </c>
      <c r="Q68">
        <v>1.7689999999999999</v>
      </c>
      <c r="R68">
        <v>1</v>
      </c>
      <c r="S68">
        <v>0</v>
      </c>
      <c r="T68">
        <v>0</v>
      </c>
      <c r="V68">
        <v>0</v>
      </c>
      <c r="Y68" s="1">
        <v>44881</v>
      </c>
      <c r="Z68" s="6">
        <v>0.92212962962962963</v>
      </c>
      <c r="AB68">
        <v>1</v>
      </c>
      <c r="AD68" s="3">
        <f t="shared" si="4"/>
        <v>4.8031701760503518</v>
      </c>
      <c r="AE68" s="3">
        <f t="shared" si="5"/>
        <v>9.0059770321741777</v>
      </c>
      <c r="AF68" s="3">
        <f t="shared" si="6"/>
        <v>4.2028068561238259</v>
      </c>
      <c r="AG68" s="3">
        <f t="shared" si="7"/>
        <v>1.7835878995204446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152</v>
      </c>
      <c r="D69" t="s">
        <v>27</v>
      </c>
      <c r="G69">
        <v>0.5</v>
      </c>
      <c r="H69">
        <v>0.5</v>
      </c>
      <c r="I69">
        <v>5231</v>
      </c>
      <c r="J69">
        <v>8830</v>
      </c>
      <c r="L69">
        <v>4050</v>
      </c>
      <c r="M69">
        <v>4.4279999999999999</v>
      </c>
      <c r="N69">
        <v>7.7590000000000003</v>
      </c>
      <c r="O69">
        <v>3.331</v>
      </c>
      <c r="Q69">
        <v>0.308</v>
      </c>
      <c r="R69">
        <v>1</v>
      </c>
      <c r="S69">
        <v>0</v>
      </c>
      <c r="T69">
        <v>0</v>
      </c>
      <c r="V69">
        <v>0</v>
      </c>
      <c r="Y69" s="1">
        <v>44881</v>
      </c>
      <c r="Z69" s="6">
        <v>0.93687500000000001</v>
      </c>
      <c r="AB69">
        <v>1</v>
      </c>
      <c r="AD69" s="3">
        <f t="shared" si="4"/>
        <v>4.5756843504392304</v>
      </c>
      <c r="AE69" s="3">
        <f t="shared" si="5"/>
        <v>8.4030653070697063</v>
      </c>
      <c r="AF69" s="3">
        <f t="shared" si="6"/>
        <v>3.8273809566304759</v>
      </c>
      <c r="AG69" s="3">
        <f t="shared" si="7"/>
        <v>0.3912028103264506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152</v>
      </c>
      <c r="D70" t="s">
        <v>27</v>
      </c>
      <c r="G70">
        <v>0.5</v>
      </c>
      <c r="H70">
        <v>0.5</v>
      </c>
      <c r="I70">
        <v>5156</v>
      </c>
      <c r="J70">
        <v>9223</v>
      </c>
      <c r="L70">
        <v>3972</v>
      </c>
      <c r="M70">
        <v>4.3710000000000004</v>
      </c>
      <c r="N70">
        <v>8.0920000000000005</v>
      </c>
      <c r="O70">
        <v>3.722</v>
      </c>
      <c r="Q70">
        <v>0.29899999999999999</v>
      </c>
      <c r="R70">
        <v>1</v>
      </c>
      <c r="S70">
        <v>0</v>
      </c>
      <c r="T70">
        <v>0</v>
      </c>
      <c r="V70">
        <v>0</v>
      </c>
      <c r="Y70" s="1">
        <v>44881</v>
      </c>
      <c r="Z70" s="6">
        <v>0.94459490740740737</v>
      </c>
      <c r="AB70">
        <v>1</v>
      </c>
      <c r="AD70" s="3">
        <f t="shared" si="4"/>
        <v>4.5092974363503817</v>
      </c>
      <c r="AE70" s="3">
        <f t="shared" si="5"/>
        <v>8.7715634532066549</v>
      </c>
      <c r="AF70" s="3">
        <f t="shared" si="6"/>
        <v>4.2622660168562732</v>
      </c>
      <c r="AG70" s="3">
        <f t="shared" si="7"/>
        <v>0.38342913364209502</v>
      </c>
      <c r="AH70" s="3"/>
      <c r="AK70">
        <f>ABS(100*(AD70-AD71)/(AVERAGE(AD70:AD71)))</f>
        <v>12.050356945190838</v>
      </c>
      <c r="AQ70">
        <f>ABS(100*(AE70-AE71)/(AVERAGE(AE70:AE71)))</f>
        <v>3.7905216083962112</v>
      </c>
      <c r="AW70">
        <f>ABS(100*(AF70-AF71)/(AVERAGE(AF70:AF71)))</f>
        <v>4.2752596249877897</v>
      </c>
      <c r="BC70">
        <f>ABS(100*(AG70-AG71)/(AVERAGE(AG70:AG71)))</f>
        <v>2.5989045219093319E-2</v>
      </c>
      <c r="BG70" s="3">
        <f>AVERAGE(AD70:AD71)</f>
        <v>4.2530439479674262</v>
      </c>
      <c r="BH70" s="3">
        <f>AVERAGE(AE70:AE71)</f>
        <v>8.6084116022452584</v>
      </c>
      <c r="BI70" s="3">
        <f>AVERAGE(AF70:AF71)</f>
        <v>4.3553676542778321</v>
      </c>
      <c r="BJ70" s="3">
        <f>AVERAGE(AG70:AG71)</f>
        <v>0.38347896490289218</v>
      </c>
    </row>
    <row r="71" spans="1:62" x14ac:dyDescent="0.35">
      <c r="A71">
        <v>47</v>
      </c>
      <c r="B71">
        <v>13</v>
      </c>
      <c r="C71" t="s">
        <v>152</v>
      </c>
      <c r="D71" t="s">
        <v>27</v>
      </c>
      <c r="G71">
        <v>0.5</v>
      </c>
      <c r="H71">
        <v>0.5</v>
      </c>
      <c r="I71">
        <v>4577</v>
      </c>
      <c r="J71">
        <v>8875</v>
      </c>
      <c r="L71">
        <v>3973</v>
      </c>
      <c r="M71">
        <v>3.9260000000000002</v>
      </c>
      <c r="N71">
        <v>7.7969999999999997</v>
      </c>
      <c r="O71">
        <v>3.871</v>
      </c>
      <c r="Q71">
        <v>0.3</v>
      </c>
      <c r="R71">
        <v>1</v>
      </c>
      <c r="S71">
        <v>0</v>
      </c>
      <c r="T71">
        <v>0</v>
      </c>
      <c r="V71">
        <v>0</v>
      </c>
      <c r="Y71" s="1">
        <v>44881</v>
      </c>
      <c r="Z71" s="6">
        <v>0.95189814814814822</v>
      </c>
      <c r="AB71">
        <v>1</v>
      </c>
      <c r="AD71" s="3">
        <f t="shared" si="4"/>
        <v>3.9967904595844703</v>
      </c>
      <c r="AE71" s="3">
        <f t="shared" si="5"/>
        <v>8.4452597512838619</v>
      </c>
      <c r="AF71" s="3">
        <f t="shared" si="6"/>
        <v>4.4484692916993911</v>
      </c>
      <c r="AG71" s="3">
        <f t="shared" si="7"/>
        <v>0.38352879616368935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153</v>
      </c>
      <c r="D72" t="s">
        <v>27</v>
      </c>
      <c r="G72">
        <v>0.5</v>
      </c>
      <c r="H72">
        <v>0.5</v>
      </c>
      <c r="I72">
        <v>6803</v>
      </c>
      <c r="J72">
        <v>9105</v>
      </c>
      <c r="L72">
        <v>14003</v>
      </c>
      <c r="M72">
        <v>5.6340000000000003</v>
      </c>
      <c r="N72">
        <v>7.992</v>
      </c>
      <c r="O72">
        <v>2.3580000000000001</v>
      </c>
      <c r="Q72">
        <v>1.349</v>
      </c>
      <c r="R72">
        <v>1</v>
      </c>
      <c r="S72">
        <v>0</v>
      </c>
      <c r="T72">
        <v>0</v>
      </c>
      <c r="V72">
        <v>0</v>
      </c>
      <c r="Y72" s="1">
        <v>44881</v>
      </c>
      <c r="Z72" s="6">
        <v>0.96583333333333332</v>
      </c>
      <c r="AB72">
        <v>1</v>
      </c>
      <c r="AD72" s="3">
        <f t="shared" si="4"/>
        <v>5.9671540697414986</v>
      </c>
      <c r="AE72" s="3">
        <f t="shared" si="5"/>
        <v>8.6609202439339832</v>
      </c>
      <c r="AF72" s="3">
        <f t="shared" si="6"/>
        <v>2.6937661741924845</v>
      </c>
      <c r="AG72" s="3">
        <f t="shared" si="7"/>
        <v>1.383143887754539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153</v>
      </c>
      <c r="D73" t="s">
        <v>27</v>
      </c>
      <c r="G73">
        <v>0.5</v>
      </c>
      <c r="H73">
        <v>0.5</v>
      </c>
      <c r="I73">
        <v>6723</v>
      </c>
      <c r="J73">
        <v>9359</v>
      </c>
      <c r="L73">
        <v>14376</v>
      </c>
      <c r="M73">
        <v>5.5730000000000004</v>
      </c>
      <c r="N73">
        <v>8.2070000000000007</v>
      </c>
      <c r="O73">
        <v>2.6339999999999999</v>
      </c>
      <c r="Q73">
        <v>1.3879999999999999</v>
      </c>
      <c r="R73">
        <v>1</v>
      </c>
      <c r="S73">
        <v>0</v>
      </c>
      <c r="T73">
        <v>0</v>
      </c>
      <c r="V73">
        <v>0</v>
      </c>
      <c r="Y73" s="1">
        <v>44881</v>
      </c>
      <c r="Z73" s="6">
        <v>0.97277777777777785</v>
      </c>
      <c r="AB73">
        <v>1</v>
      </c>
      <c r="AD73" s="3">
        <f t="shared" si="4"/>
        <v>5.8963413613800606</v>
      </c>
      <c r="AE73" s="3">
        <f t="shared" si="5"/>
        <v>8.8990844401649873</v>
      </c>
      <c r="AF73" s="3">
        <f t="shared" si="6"/>
        <v>3.0027430787849267</v>
      </c>
      <c r="AG73" s="3">
        <f t="shared" si="7"/>
        <v>1.4203180083092135</v>
      </c>
      <c r="AH73" s="3"/>
      <c r="AK73">
        <f>ABS(100*(AD73-AD74)/(AVERAGE(AD73:AD74)))</f>
        <v>8.5365225408166836</v>
      </c>
      <c r="AQ73">
        <f>ABS(100*(AE73-AE74)/(AVERAGE(AE73:AE74)))</f>
        <v>0.38909300719165918</v>
      </c>
      <c r="AW73">
        <f>ABS(100*(AF73-AF74)/(AVERAGE(AF73:AF74)))</f>
        <v>17.811243090606503</v>
      </c>
      <c r="BC73">
        <f>ABS(100*(AG73-AG74)/(AVERAGE(AG73:AG74)))</f>
        <v>0.70620604493969574</v>
      </c>
      <c r="BG73" s="3">
        <f>AVERAGE(AD73:AD74)</f>
        <v>6.1592335411719006</v>
      </c>
      <c r="BH73" s="3">
        <f>AVERAGE(AE73:AE74)</f>
        <v>8.9164310450085846</v>
      </c>
      <c r="BI73" s="3">
        <f>AVERAGE(AF73:AF74)</f>
        <v>2.7571975038366836</v>
      </c>
      <c r="BJ73" s="3">
        <f>AVERAGE(AG73:AG74)</f>
        <v>1.4253509656497259</v>
      </c>
    </row>
    <row r="74" spans="1:62" x14ac:dyDescent="0.35">
      <c r="A74">
        <v>50</v>
      </c>
      <c r="B74">
        <v>14</v>
      </c>
      <c r="C74" t="s">
        <v>153</v>
      </c>
      <c r="D74" t="s">
        <v>27</v>
      </c>
      <c r="G74">
        <v>0.5</v>
      </c>
      <c r="H74">
        <v>0.5</v>
      </c>
      <c r="I74">
        <v>7317</v>
      </c>
      <c r="J74">
        <v>9396</v>
      </c>
      <c r="L74">
        <v>14477</v>
      </c>
      <c r="M74">
        <v>6.0289999999999999</v>
      </c>
      <c r="N74">
        <v>8.2390000000000008</v>
      </c>
      <c r="O74">
        <v>2.21</v>
      </c>
      <c r="Q74">
        <v>1.3979999999999999</v>
      </c>
      <c r="R74">
        <v>1</v>
      </c>
      <c r="S74">
        <v>0</v>
      </c>
      <c r="T74">
        <v>0</v>
      </c>
      <c r="V74">
        <v>0</v>
      </c>
      <c r="Y74" s="1">
        <v>44881</v>
      </c>
      <c r="Z74" s="6">
        <v>0.98174768518518529</v>
      </c>
      <c r="AB74">
        <v>1</v>
      </c>
      <c r="AD74" s="3">
        <f t="shared" si="4"/>
        <v>6.4221257209637415</v>
      </c>
      <c r="AE74" s="3">
        <f t="shared" si="5"/>
        <v>8.9337776498521819</v>
      </c>
      <c r="AF74" s="3">
        <f t="shared" si="6"/>
        <v>2.5116519288884405</v>
      </c>
      <c r="AG74" s="3">
        <f t="shared" si="7"/>
        <v>1.4303839229902382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154</v>
      </c>
      <c r="D75" t="s">
        <v>27</v>
      </c>
      <c r="G75">
        <v>0.5</v>
      </c>
      <c r="H75">
        <v>0.5</v>
      </c>
      <c r="I75">
        <v>6555</v>
      </c>
      <c r="J75">
        <v>9184</v>
      </c>
      <c r="L75">
        <v>8343</v>
      </c>
      <c r="M75">
        <v>5.444</v>
      </c>
      <c r="N75">
        <v>8.0589999999999993</v>
      </c>
      <c r="O75">
        <v>2.6160000000000001</v>
      </c>
      <c r="Q75">
        <v>0.75700000000000001</v>
      </c>
      <c r="R75">
        <v>1</v>
      </c>
      <c r="S75">
        <v>0</v>
      </c>
      <c r="T75">
        <v>0</v>
      </c>
      <c r="V75">
        <v>0</v>
      </c>
      <c r="Y75" s="1">
        <v>44881</v>
      </c>
      <c r="Z75" s="6">
        <v>0.9955208333333333</v>
      </c>
      <c r="AB75">
        <v>1</v>
      </c>
      <c r="AD75" s="3">
        <f t="shared" si="4"/>
        <v>5.7476346738210395</v>
      </c>
      <c r="AE75" s="3">
        <f t="shared" si="5"/>
        <v>8.7349949348877196</v>
      </c>
      <c r="AF75" s="3">
        <f t="shared" si="6"/>
        <v>2.9873602610666801</v>
      </c>
      <c r="AG75" s="3">
        <f t="shared" si="7"/>
        <v>0.81905401553078927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154</v>
      </c>
      <c r="D76" t="s">
        <v>27</v>
      </c>
      <c r="G76">
        <v>0.5</v>
      </c>
      <c r="H76">
        <v>0.5</v>
      </c>
      <c r="I76">
        <v>6736</v>
      </c>
      <c r="J76">
        <v>8578</v>
      </c>
      <c r="L76">
        <v>8443</v>
      </c>
      <c r="M76">
        <v>5.5830000000000002</v>
      </c>
      <c r="N76">
        <v>7.5460000000000003</v>
      </c>
      <c r="O76">
        <v>1.9630000000000001</v>
      </c>
      <c r="Q76">
        <v>0.76700000000000002</v>
      </c>
      <c r="R76">
        <v>1</v>
      </c>
      <c r="S76">
        <v>0</v>
      </c>
      <c r="T76">
        <v>0</v>
      </c>
      <c r="V76">
        <v>0</v>
      </c>
      <c r="Y76" s="1">
        <v>44882</v>
      </c>
      <c r="Z76" s="6">
        <v>2.5578703703703705E-3</v>
      </c>
      <c r="AB76">
        <v>1</v>
      </c>
      <c r="AD76" s="3">
        <f t="shared" si="4"/>
        <v>5.907848426488794</v>
      </c>
      <c r="AE76" s="3">
        <f t="shared" si="5"/>
        <v>8.1667764194704411</v>
      </c>
      <c r="AF76" s="3">
        <f t="shared" si="6"/>
        <v>2.258927992981647</v>
      </c>
      <c r="AG76" s="3">
        <f t="shared" si="7"/>
        <v>0.82902026769021953</v>
      </c>
      <c r="AH76" s="3"/>
      <c r="AK76">
        <f>ABS(100*(AD76-AD77)/(AVERAGE(AD76:AD77)))</f>
        <v>1.175524331184522</v>
      </c>
      <c r="AQ76">
        <f>ABS(100*(AE76-AE77)/(AVERAGE(AE76:AE77)))</f>
        <v>1.027085690192139</v>
      </c>
      <c r="AW76">
        <f>ABS(100*(AF76-AF77)/(AVERAGE(AF76:AF77)))</f>
        <v>0.63990285681587278</v>
      </c>
      <c r="BC76">
        <f>ABS(100*(AG76-AG77)/(AVERAGE(AG76:AG77)))</f>
        <v>0.61123411932441585</v>
      </c>
      <c r="BG76" s="3">
        <f>AVERAGE(AD76:AD77)</f>
        <v>5.8733272311625928</v>
      </c>
      <c r="BH76" s="3">
        <f>AVERAGE(AE76:AE77)</f>
        <v>8.1250508024142221</v>
      </c>
      <c r="BI76" s="3">
        <f>AVERAGE(AF76:AF77)</f>
        <v>2.2517235712516293</v>
      </c>
      <c r="BJ76" s="3">
        <f>AVERAGE(AG76:AG77)</f>
        <v>0.83156166199087422</v>
      </c>
    </row>
    <row r="77" spans="1:62" x14ac:dyDescent="0.35">
      <c r="A77">
        <v>53</v>
      </c>
      <c r="B77">
        <v>15</v>
      </c>
      <c r="C77" t="s">
        <v>154</v>
      </c>
      <c r="D77" t="s">
        <v>27</v>
      </c>
      <c r="G77">
        <v>0.5</v>
      </c>
      <c r="H77">
        <v>0.5</v>
      </c>
      <c r="I77">
        <v>6658</v>
      </c>
      <c r="J77">
        <v>8489</v>
      </c>
      <c r="L77">
        <v>8494</v>
      </c>
      <c r="M77">
        <v>5.5229999999999997</v>
      </c>
      <c r="N77">
        <v>7.47</v>
      </c>
      <c r="O77">
        <v>1.9470000000000001</v>
      </c>
      <c r="Q77">
        <v>0.77200000000000002</v>
      </c>
      <c r="R77">
        <v>1</v>
      </c>
      <c r="S77">
        <v>0</v>
      </c>
      <c r="T77">
        <v>0</v>
      </c>
      <c r="V77">
        <v>0</v>
      </c>
      <c r="Y77" s="1">
        <v>44882</v>
      </c>
      <c r="Z77" s="6">
        <v>9.9189814814814817E-3</v>
      </c>
      <c r="AB77">
        <v>1</v>
      </c>
      <c r="AD77" s="3">
        <f t="shared" si="4"/>
        <v>5.8388060358363916</v>
      </c>
      <c r="AE77" s="3">
        <f t="shared" si="5"/>
        <v>8.083325185358003</v>
      </c>
      <c r="AF77" s="3">
        <f t="shared" si="6"/>
        <v>2.2445191495216115</v>
      </c>
      <c r="AG77" s="3">
        <f t="shared" si="7"/>
        <v>0.83410305629152892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155</v>
      </c>
      <c r="D78" t="s">
        <v>27</v>
      </c>
      <c r="G78">
        <v>0.5</v>
      </c>
      <c r="H78">
        <v>0.5</v>
      </c>
      <c r="I78">
        <v>9535</v>
      </c>
      <c r="J78">
        <v>12868</v>
      </c>
      <c r="L78">
        <v>2342</v>
      </c>
      <c r="M78">
        <v>7.73</v>
      </c>
      <c r="N78">
        <v>11.18</v>
      </c>
      <c r="O78">
        <v>3.45</v>
      </c>
      <c r="Q78">
        <v>0.129</v>
      </c>
      <c r="R78">
        <v>1</v>
      </c>
      <c r="S78">
        <v>0</v>
      </c>
      <c r="T78">
        <v>0</v>
      </c>
      <c r="V78">
        <v>0</v>
      </c>
      <c r="Y78" s="1">
        <v>44882</v>
      </c>
      <c r="Z78" s="6">
        <v>2.3298611111111107E-2</v>
      </c>
      <c r="AB78">
        <v>1</v>
      </c>
      <c r="AD78" s="3">
        <f t="shared" si="4"/>
        <v>8.3854080602846253</v>
      </c>
      <c r="AE78" s="3">
        <f t="shared" si="5"/>
        <v>12.189313434553158</v>
      </c>
      <c r="AF78" s="3">
        <f t="shared" si="6"/>
        <v>3.8039053742685329</v>
      </c>
      <c r="AG78" s="3">
        <f t="shared" si="7"/>
        <v>0.22097922344338269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155</v>
      </c>
      <c r="D79" t="s">
        <v>27</v>
      </c>
      <c r="G79">
        <v>0.5</v>
      </c>
      <c r="H79">
        <v>0.5</v>
      </c>
      <c r="I79">
        <v>11291</v>
      </c>
      <c r="J79">
        <v>12835</v>
      </c>
      <c r="L79">
        <v>2336</v>
      </c>
      <c r="M79">
        <v>9.077</v>
      </c>
      <c r="N79">
        <v>11.151999999999999</v>
      </c>
      <c r="O79">
        <v>2.0750000000000002</v>
      </c>
      <c r="Q79">
        <v>0.128</v>
      </c>
      <c r="R79">
        <v>1</v>
      </c>
      <c r="S79">
        <v>0</v>
      </c>
      <c r="T79">
        <v>0</v>
      </c>
      <c r="V79">
        <v>0</v>
      </c>
      <c r="Y79" s="1">
        <v>44882</v>
      </c>
      <c r="Z79" s="6">
        <v>3.0694444444444444E-2</v>
      </c>
      <c r="AB79">
        <v>1</v>
      </c>
      <c r="AD79" s="3">
        <f t="shared" si="4"/>
        <v>9.9397470088182018</v>
      </c>
      <c r="AE79" s="3">
        <f t="shared" si="5"/>
        <v>12.158370842129445</v>
      </c>
      <c r="AF79" s="3">
        <f t="shared" si="6"/>
        <v>2.2186238333112431</v>
      </c>
      <c r="AG79" s="3">
        <f t="shared" si="7"/>
        <v>0.22038124831381689</v>
      </c>
      <c r="AH79" s="3"/>
      <c r="AK79">
        <f>ABS(100*(AD79-AD80)/(AVERAGE(AD79:AD80)))</f>
        <v>0.70104839151918485</v>
      </c>
      <c r="AQ79">
        <f>ABS(100*(AE79-AE80)/(AVERAGE(AE79:AE80)))</f>
        <v>0.40957336735435385</v>
      </c>
      <c r="AW79">
        <f>ABS(100*(AF79-AF80)/(AVERAGE(AF79:AF80)))</f>
        <v>5.5411594943200582</v>
      </c>
      <c r="BC79">
        <f>ABS(100*(AG79-AG80)/(AVERAGE(AG79:AG80)))</f>
        <v>9.0486475513495715E-2</v>
      </c>
      <c r="BG79" s="3">
        <f>AVERAGE(AD79:AD80)</f>
        <v>9.9747107835716626</v>
      </c>
      <c r="BH79" s="3">
        <f>AVERAGE(AE79:AE80)</f>
        <v>12.133523002758889</v>
      </c>
      <c r="BI79" s="3">
        <f>AVERAGE(AF79:AF80)</f>
        <v>2.1588122191872259</v>
      </c>
      <c r="BJ79" s="3">
        <f>AVERAGE(AG79:AG80)</f>
        <v>0.22028158579222257</v>
      </c>
    </row>
    <row r="80" spans="1:62" x14ac:dyDescent="0.35">
      <c r="A80">
        <v>56</v>
      </c>
      <c r="B80">
        <v>16</v>
      </c>
      <c r="C80" t="s">
        <v>155</v>
      </c>
      <c r="D80" t="s">
        <v>27</v>
      </c>
      <c r="G80">
        <v>0.5</v>
      </c>
      <c r="H80">
        <v>0.5</v>
      </c>
      <c r="I80">
        <v>11370</v>
      </c>
      <c r="J80">
        <v>12782</v>
      </c>
      <c r="L80">
        <v>2334</v>
      </c>
      <c r="M80">
        <v>9.1370000000000005</v>
      </c>
      <c r="N80">
        <v>11.106999999999999</v>
      </c>
      <c r="O80">
        <v>1.97</v>
      </c>
      <c r="Q80">
        <v>0.128</v>
      </c>
      <c r="R80">
        <v>1</v>
      </c>
      <c r="S80">
        <v>0</v>
      </c>
      <c r="T80">
        <v>0</v>
      </c>
      <c r="V80">
        <v>0</v>
      </c>
      <c r="Y80" s="1">
        <v>44882</v>
      </c>
      <c r="Z80" s="6">
        <v>3.8622685185185184E-2</v>
      </c>
      <c r="AB80">
        <v>1</v>
      </c>
      <c r="AD80" s="3">
        <f t="shared" si="4"/>
        <v>10.009674558325122</v>
      </c>
      <c r="AE80" s="3">
        <f t="shared" si="5"/>
        <v>12.10867516338833</v>
      </c>
      <c r="AF80" s="3">
        <f t="shared" si="6"/>
        <v>2.0990006050632086</v>
      </c>
      <c r="AG80" s="3">
        <f t="shared" si="7"/>
        <v>0.22018192327062827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156</v>
      </c>
      <c r="D81" t="s">
        <v>27</v>
      </c>
      <c r="G81">
        <v>0.5</v>
      </c>
      <c r="H81">
        <v>0.5</v>
      </c>
      <c r="I81">
        <v>8551</v>
      </c>
      <c r="J81">
        <v>9908</v>
      </c>
      <c r="L81">
        <v>15097</v>
      </c>
      <c r="M81">
        <v>6.9749999999999996</v>
      </c>
      <c r="N81">
        <v>8.6720000000000006</v>
      </c>
      <c r="O81">
        <v>1.6970000000000001</v>
      </c>
      <c r="Q81">
        <v>1.4630000000000001</v>
      </c>
      <c r="R81">
        <v>1</v>
      </c>
      <c r="S81">
        <v>0</v>
      </c>
      <c r="T81">
        <v>0</v>
      </c>
      <c r="V81">
        <v>0</v>
      </c>
      <c r="Y81" s="1">
        <v>44882</v>
      </c>
      <c r="Z81" s="6">
        <v>5.3090277777777778E-2</v>
      </c>
      <c r="AB81">
        <v>1</v>
      </c>
      <c r="AD81" s="3">
        <f t="shared" si="4"/>
        <v>7.5144117474389311</v>
      </c>
      <c r="AE81" s="3">
        <f t="shared" si="5"/>
        <v>9.4138566595776698</v>
      </c>
      <c r="AF81" s="3">
        <f t="shared" si="6"/>
        <v>1.8994449121387387</v>
      </c>
      <c r="AG81" s="3">
        <f t="shared" si="7"/>
        <v>1.4921746863787053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156</v>
      </c>
      <c r="D82" t="s">
        <v>27</v>
      </c>
      <c r="G82">
        <v>0.5</v>
      </c>
      <c r="H82">
        <v>0.5</v>
      </c>
      <c r="I82">
        <v>8082</v>
      </c>
      <c r="J82">
        <v>10199</v>
      </c>
      <c r="L82">
        <v>15274</v>
      </c>
      <c r="M82">
        <v>6.6150000000000002</v>
      </c>
      <c r="N82">
        <v>8.9190000000000005</v>
      </c>
      <c r="O82">
        <v>2.3039999999999998</v>
      </c>
      <c r="Q82">
        <v>1.4810000000000001</v>
      </c>
      <c r="R82">
        <v>1</v>
      </c>
      <c r="S82">
        <v>0</v>
      </c>
      <c r="T82">
        <v>0</v>
      </c>
      <c r="V82">
        <v>0</v>
      </c>
      <c r="Y82" s="1">
        <v>44882</v>
      </c>
      <c r="Z82" s="6">
        <v>6.1863425925925926E-2</v>
      </c>
      <c r="AB82">
        <v>1</v>
      </c>
      <c r="AD82" s="3">
        <f t="shared" si="4"/>
        <v>7.0992722446699981</v>
      </c>
      <c r="AE82" s="3">
        <f t="shared" si="5"/>
        <v>9.6867140654958686</v>
      </c>
      <c r="AF82" s="3">
        <f t="shared" si="6"/>
        <v>2.5874418208258705</v>
      </c>
      <c r="AG82" s="3">
        <f t="shared" si="7"/>
        <v>1.5098149527008968</v>
      </c>
      <c r="AH82" s="3"/>
      <c r="AK82">
        <f>ABS(100*(AD82-AD83)/(AVERAGE(AD82:AD83)))</f>
        <v>1.2925349204631407</v>
      </c>
      <c r="AQ82">
        <f>ABS(100*(AE82-AE83)/(AVERAGE(AE82:AE83)))</f>
        <v>3.5264701170870132</v>
      </c>
      <c r="AW82">
        <f>ABS(100*(AF82-AF83)/(AVERAGE(AF82:AF83)))</f>
        <v>9.9184705032964313</v>
      </c>
      <c r="BC82">
        <f>ABS(100*(AG82-AG83)/(AVERAGE(AG82:AG83)))</f>
        <v>1.9479320305828016</v>
      </c>
      <c r="BG82" s="3">
        <f>AVERAGE(AD82:AD83)</f>
        <v>7.0536865636623221</v>
      </c>
      <c r="BH82" s="3">
        <f>AVERAGE(AE82:AE83)</f>
        <v>9.5188739429551212</v>
      </c>
      <c r="BI82" s="3">
        <f>AVERAGE(AF82:AF83)</f>
        <v>2.4651873792927992</v>
      </c>
      <c r="BJ82" s="3">
        <f>AVERAGE(AG82:AG83)</f>
        <v>1.5246646684184477</v>
      </c>
    </row>
    <row r="83" spans="1:62" x14ac:dyDescent="0.35">
      <c r="A83">
        <v>59</v>
      </c>
      <c r="B83">
        <v>17</v>
      </c>
      <c r="C83" t="s">
        <v>156</v>
      </c>
      <c r="D83" t="s">
        <v>27</v>
      </c>
      <c r="G83">
        <v>0.5</v>
      </c>
      <c r="H83">
        <v>0.5</v>
      </c>
      <c r="I83">
        <v>7979</v>
      </c>
      <c r="J83">
        <v>9841</v>
      </c>
      <c r="L83">
        <v>15572</v>
      </c>
      <c r="M83">
        <v>6.5359999999999996</v>
      </c>
      <c r="N83">
        <v>8.6150000000000002</v>
      </c>
      <c r="O83">
        <v>2.0790000000000002</v>
      </c>
      <c r="Q83">
        <v>1.5129999999999999</v>
      </c>
      <c r="R83">
        <v>1</v>
      </c>
      <c r="S83">
        <v>0</v>
      </c>
      <c r="T83">
        <v>0</v>
      </c>
      <c r="V83">
        <v>0</v>
      </c>
      <c r="Y83" s="1">
        <v>44882</v>
      </c>
      <c r="Z83" s="6">
        <v>6.9710648148148147E-2</v>
      </c>
      <c r="AB83">
        <v>1</v>
      </c>
      <c r="AD83" s="3">
        <f t="shared" si="4"/>
        <v>7.008100882654646</v>
      </c>
      <c r="AE83" s="3">
        <f t="shared" si="5"/>
        <v>9.3510338204143739</v>
      </c>
      <c r="AF83" s="3">
        <f t="shared" si="6"/>
        <v>2.3429329377597279</v>
      </c>
      <c r="AG83" s="3">
        <f t="shared" si="7"/>
        <v>1.5395143841359988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157</v>
      </c>
      <c r="D84" t="s">
        <v>27</v>
      </c>
      <c r="G84">
        <v>0.5</v>
      </c>
      <c r="H84">
        <v>0.5</v>
      </c>
      <c r="I84">
        <v>3934</v>
      </c>
      <c r="J84">
        <v>6919</v>
      </c>
      <c r="L84">
        <v>3275</v>
      </c>
      <c r="M84">
        <v>3.4329999999999998</v>
      </c>
      <c r="N84">
        <v>6.14</v>
      </c>
      <c r="O84">
        <v>2.7069999999999999</v>
      </c>
      <c r="Q84">
        <v>0.22700000000000001</v>
      </c>
      <c r="R84">
        <v>1</v>
      </c>
      <c r="S84">
        <v>0</v>
      </c>
      <c r="T84">
        <v>0</v>
      </c>
      <c r="V84">
        <v>0</v>
      </c>
      <c r="Y84" s="1">
        <v>44882</v>
      </c>
      <c r="Z84" s="6">
        <v>8.3333333333333329E-2</v>
      </c>
      <c r="AB84">
        <v>1</v>
      </c>
      <c r="AD84" s="3">
        <f t="shared" si="4"/>
        <v>3.4276333161294081</v>
      </c>
      <c r="AE84" s="3">
        <f t="shared" si="5"/>
        <v>6.6112079094419514</v>
      </c>
      <c r="AF84" s="3">
        <f t="shared" si="6"/>
        <v>3.1835745933125432</v>
      </c>
      <c r="AG84" s="3">
        <f t="shared" si="7"/>
        <v>0.31396435609086648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157</v>
      </c>
      <c r="D85" t="s">
        <v>27</v>
      </c>
      <c r="G85">
        <v>0.5</v>
      </c>
      <c r="H85">
        <v>0.5</v>
      </c>
      <c r="I85">
        <v>3347</v>
      </c>
      <c r="J85">
        <v>6511</v>
      </c>
      <c r="L85">
        <v>3388</v>
      </c>
      <c r="M85">
        <v>2.9830000000000001</v>
      </c>
      <c r="N85">
        <v>5.7949999999999999</v>
      </c>
      <c r="O85">
        <v>2.8119999999999998</v>
      </c>
      <c r="Q85">
        <v>0.23799999999999999</v>
      </c>
      <c r="R85">
        <v>1</v>
      </c>
      <c r="S85">
        <v>0</v>
      </c>
      <c r="T85">
        <v>0</v>
      </c>
      <c r="V85">
        <v>0</v>
      </c>
      <c r="Y85" s="1">
        <v>44882</v>
      </c>
      <c r="Z85" s="6">
        <v>9.0115740740740746E-2</v>
      </c>
      <c r="AB85">
        <v>1</v>
      </c>
      <c r="AD85" s="3">
        <f t="shared" si="4"/>
        <v>2.9080450685273522</v>
      </c>
      <c r="AE85" s="3">
        <f t="shared" si="5"/>
        <v>6.2286449485669522</v>
      </c>
      <c r="AF85" s="3">
        <f t="shared" si="6"/>
        <v>3.3205998800395999</v>
      </c>
      <c r="AG85" s="3">
        <f t="shared" si="7"/>
        <v>0.32522622103102267</v>
      </c>
      <c r="AH85" s="3"/>
      <c r="AK85">
        <f>ABS(100*(AD85-AD86)/(AVERAGE(AD85:AD86)))</f>
        <v>5.9937931628687444</v>
      </c>
      <c r="AQ85">
        <f>ABS(100*(AE85-AE86)/(AVERAGE(AE85:AE86)))</f>
        <v>5.8455649806495797</v>
      </c>
      <c r="AW85">
        <f>ABS(100*(AF85-AF86)/(AVERAGE(AF85:AF86)))</f>
        <v>5.7155666581514915</v>
      </c>
      <c r="BC85">
        <f>ABS(100*(AG85-AG86)/(AVERAGE(AG85:AG86)))</f>
        <v>0.36840609966352122</v>
      </c>
      <c r="BG85" s="3">
        <f>AVERAGE(AD85:AD86)</f>
        <v>2.9978886922609274</v>
      </c>
      <c r="BH85" s="3">
        <f>AVERAGE(AE85:AE86)</f>
        <v>6.4161758117409722</v>
      </c>
      <c r="BI85" s="3">
        <f>AVERAGE(AF85:AF86)</f>
        <v>3.4182871194800439</v>
      </c>
      <c r="BJ85" s="3">
        <f>AVERAGE(AG85:AG86)</f>
        <v>0.32462824590145684</v>
      </c>
    </row>
    <row r="86" spans="1:62" x14ac:dyDescent="0.35">
      <c r="A86">
        <v>62</v>
      </c>
      <c r="B86">
        <v>18</v>
      </c>
      <c r="C86" t="s">
        <v>157</v>
      </c>
      <c r="D86" t="s">
        <v>27</v>
      </c>
      <c r="G86">
        <v>0.5</v>
      </c>
      <c r="H86">
        <v>0.5</v>
      </c>
      <c r="I86">
        <v>3550</v>
      </c>
      <c r="J86">
        <v>6911</v>
      </c>
      <c r="L86">
        <v>3376</v>
      </c>
      <c r="M86">
        <v>3.1389999999999998</v>
      </c>
      <c r="N86">
        <v>6.133</v>
      </c>
      <c r="O86">
        <v>2.9950000000000001</v>
      </c>
      <c r="Q86">
        <v>0.23699999999999999</v>
      </c>
      <c r="R86">
        <v>1</v>
      </c>
      <c r="S86">
        <v>0</v>
      </c>
      <c r="T86">
        <v>0</v>
      </c>
      <c r="V86">
        <v>0</v>
      </c>
      <c r="Y86" s="1">
        <v>44882</v>
      </c>
      <c r="Z86" s="6">
        <v>9.8472222222222225E-2</v>
      </c>
      <c r="AB86">
        <v>1</v>
      </c>
      <c r="AD86" s="3">
        <f t="shared" si="4"/>
        <v>3.0877323159945029</v>
      </c>
      <c r="AE86" s="3">
        <f t="shared" si="5"/>
        <v>6.6037066749149913</v>
      </c>
      <c r="AF86" s="3">
        <f t="shared" si="6"/>
        <v>3.5159743589204884</v>
      </c>
      <c r="AG86" s="3">
        <f t="shared" si="7"/>
        <v>0.324030270771891</v>
      </c>
      <c r="AH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6860</v>
      </c>
      <c r="J87">
        <v>14327</v>
      </c>
      <c r="L87">
        <v>7186</v>
      </c>
      <c r="M87">
        <v>5.6779999999999999</v>
      </c>
      <c r="N87">
        <v>12.416</v>
      </c>
      <c r="O87">
        <v>6.7380000000000004</v>
      </c>
      <c r="Q87">
        <v>0.63600000000000001</v>
      </c>
      <c r="R87">
        <v>1</v>
      </c>
      <c r="S87">
        <v>0</v>
      </c>
      <c r="T87">
        <v>0</v>
      </c>
      <c r="V87">
        <v>0</v>
      </c>
      <c r="Y87" s="1">
        <v>44882</v>
      </c>
      <c r="Z87" s="6">
        <v>0.11194444444444444</v>
      </c>
      <c r="AB87">
        <v>1</v>
      </c>
      <c r="AD87" s="3">
        <f t="shared" si="4"/>
        <v>6.0176081244490236</v>
      </c>
      <c r="AE87" s="3">
        <f t="shared" si="5"/>
        <v>13.55735108140763</v>
      </c>
      <c r="AF87" s="3">
        <f t="shared" si="6"/>
        <v>7.5397429569586061</v>
      </c>
      <c r="AG87" s="3">
        <f t="shared" si="7"/>
        <v>0.70374447804618179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8205</v>
      </c>
      <c r="J88">
        <v>14921</v>
      </c>
      <c r="L88">
        <v>7209</v>
      </c>
      <c r="M88">
        <v>6.7089999999999996</v>
      </c>
      <c r="N88">
        <v>12.919</v>
      </c>
      <c r="O88">
        <v>6.21</v>
      </c>
      <c r="Q88">
        <v>0.63800000000000001</v>
      </c>
      <c r="R88">
        <v>1</v>
      </c>
      <c r="S88">
        <v>0</v>
      </c>
      <c r="T88">
        <v>0</v>
      </c>
      <c r="V88">
        <v>0</v>
      </c>
      <c r="Y88" s="1">
        <v>44882</v>
      </c>
      <c r="Z88" s="6">
        <v>0.12083333333333333</v>
      </c>
      <c r="AB88">
        <v>1</v>
      </c>
      <c r="AD88" s="3">
        <f t="shared" si="4"/>
        <v>7.2081467837757094</v>
      </c>
      <c r="AE88" s="3">
        <f t="shared" si="5"/>
        <v>14.114317745034466</v>
      </c>
      <c r="AF88" s="3">
        <f t="shared" si="6"/>
        <v>6.9061709612587565</v>
      </c>
      <c r="AG88" s="3">
        <f t="shared" si="7"/>
        <v>0.70603671604285079</v>
      </c>
      <c r="AH88" s="3"/>
      <c r="AK88">
        <f>ABS(100*(AD88-AD89)/(AVERAGE(AD88:AD89)))</f>
        <v>0.30747142309055364</v>
      </c>
      <c r="AM88">
        <f>100*((AVERAGE(AD88:AD89)*25.225)-(AVERAGE(AD70:AD71)*25))/(1000*0.075)</f>
        <v>100.29373636032196</v>
      </c>
      <c r="AQ88">
        <f>ABS(100*(AE88-AE89)/(AVERAGE(AE88:AE89)))</f>
        <v>2.6930958987859128</v>
      </c>
      <c r="AS88">
        <f>100*((AVERAGE(AE88:AE89)*25.225)-(AVERAGE(AE70:AE71)*25))/(2000*0.075)</f>
        <v>90.728606025865574</v>
      </c>
      <c r="AW88">
        <f>ABS(100*(AF88-AF89)/(AVERAGE(AF88:AF89)))</f>
        <v>5.2444018989548917</v>
      </c>
      <c r="AY88">
        <f>100*((AVERAGE(AF88:AF89)*25.225)-(AVERAGE(AF70:AF71)*25))/(1000*0.075)</f>
        <v>81.163475691409204</v>
      </c>
      <c r="BC88">
        <f>ABS(100*(AG88-AG89)/(AVERAGE(AG88:AG89)))</f>
        <v>1.1368779972670064</v>
      </c>
      <c r="BE88">
        <f>100*((AVERAGE(AG88:AG89)*25.225)-(AVERAGE(AG70:AG71)*25))/(100*0.075)</f>
        <v>110.99491356601153</v>
      </c>
      <c r="BG88" s="3">
        <f>AVERAGE(AD88:AD89)</f>
        <v>7.1970822980942355</v>
      </c>
      <c r="BH88" s="3">
        <f>AVERAGE(AE88:AE89)</f>
        <v>13.926786881860448</v>
      </c>
      <c r="BI88" s="3">
        <f>AVERAGE(AF88:AF89)</f>
        <v>6.7297045837662122</v>
      </c>
      <c r="BJ88" s="3">
        <f>AVERAGE(AG88:AG89)</f>
        <v>0.71007304816742001</v>
      </c>
    </row>
    <row r="89" spans="1:62" x14ac:dyDescent="0.35">
      <c r="A89">
        <v>65</v>
      </c>
      <c r="B89">
        <v>19</v>
      </c>
      <c r="C89" t="s">
        <v>62</v>
      </c>
      <c r="D89" t="s">
        <v>27</v>
      </c>
      <c r="G89">
        <v>0.5</v>
      </c>
      <c r="H89">
        <v>0.5</v>
      </c>
      <c r="I89">
        <v>8180</v>
      </c>
      <c r="J89">
        <v>14521</v>
      </c>
      <c r="L89">
        <v>7290</v>
      </c>
      <c r="M89">
        <v>6.69</v>
      </c>
      <c r="N89">
        <v>12.581</v>
      </c>
      <c r="O89">
        <v>5.891</v>
      </c>
      <c r="Q89">
        <v>0.64600000000000002</v>
      </c>
      <c r="R89">
        <v>1</v>
      </c>
      <c r="S89">
        <v>0</v>
      </c>
      <c r="T89">
        <v>0</v>
      </c>
      <c r="V89">
        <v>0</v>
      </c>
      <c r="Y89" s="1">
        <v>44882</v>
      </c>
      <c r="Z89" s="6">
        <v>0.12872685185185184</v>
      </c>
      <c r="AB89">
        <v>1</v>
      </c>
      <c r="AD89" s="3">
        <f t="shared" si="4"/>
        <v>7.1860178124127607</v>
      </c>
      <c r="AE89" s="3">
        <f t="shared" si="5"/>
        <v>13.739256018686428</v>
      </c>
      <c r="AF89" s="3">
        <f t="shared" si="6"/>
        <v>6.5532382062736669</v>
      </c>
      <c r="AG89" s="3">
        <f t="shared" si="7"/>
        <v>0.71410938029198934</v>
      </c>
      <c r="AH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4000</v>
      </c>
      <c r="J90">
        <v>7030</v>
      </c>
      <c r="L90">
        <v>3052</v>
      </c>
      <c r="M90">
        <v>3.484</v>
      </c>
      <c r="N90">
        <v>6.234</v>
      </c>
      <c r="O90">
        <v>2.75</v>
      </c>
      <c r="Q90">
        <v>0.20300000000000001</v>
      </c>
      <c r="R90">
        <v>1</v>
      </c>
      <c r="S90">
        <v>0</v>
      </c>
      <c r="T90">
        <v>0</v>
      </c>
      <c r="V90">
        <v>0</v>
      </c>
      <c r="Y90" s="1">
        <v>44882</v>
      </c>
      <c r="Z90" s="6">
        <v>0.14179398148148148</v>
      </c>
      <c r="AB90">
        <v>1</v>
      </c>
      <c r="AD90" s="3">
        <f t="shared" ref="AD90:AD141" si="8">((I90*$F$21)+$F$22)*1000/G90</f>
        <v>3.4860538005275949</v>
      </c>
      <c r="AE90" s="3">
        <f t="shared" ref="AE90:AE141" si="9">((J90*$H$21)+$H$22)*1000/H90</f>
        <v>6.7152875385035324</v>
      </c>
      <c r="AF90" s="3">
        <f t="shared" ref="AF90:AF141" si="10">AE90-AD90</f>
        <v>3.2292337379759375</v>
      </c>
      <c r="AG90" s="3">
        <f t="shared" ref="AG90:AG141" si="11">((L90*$J$21)+$J$22)*1000/H90</f>
        <v>0.29173961377533714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3022</v>
      </c>
      <c r="J91">
        <v>7039</v>
      </c>
      <c r="L91">
        <v>3114</v>
      </c>
      <c r="M91">
        <v>2.7330000000000001</v>
      </c>
      <c r="N91">
        <v>6.242</v>
      </c>
      <c r="O91">
        <v>3.5089999999999999</v>
      </c>
      <c r="Q91">
        <v>0.21</v>
      </c>
      <c r="R91">
        <v>1</v>
      </c>
      <c r="S91">
        <v>0</v>
      </c>
      <c r="T91">
        <v>0</v>
      </c>
      <c r="V91">
        <v>0</v>
      </c>
      <c r="Y91" s="1">
        <v>44882</v>
      </c>
      <c r="Z91" s="6">
        <v>0.14851851851851852</v>
      </c>
      <c r="AB91">
        <v>1</v>
      </c>
      <c r="AD91" s="3">
        <f t="shared" si="8"/>
        <v>2.6203684408090084</v>
      </c>
      <c r="AE91" s="3">
        <f t="shared" si="9"/>
        <v>6.7237264273463637</v>
      </c>
      <c r="AF91" s="3">
        <f t="shared" si="10"/>
        <v>4.1033579865373557</v>
      </c>
      <c r="AG91" s="3">
        <f t="shared" si="11"/>
        <v>0.29791869011418387</v>
      </c>
      <c r="AH91" s="3"/>
      <c r="AK91">
        <f>ABS(100*(AD91-AD92)/(AVERAGE(AD91:AD92)))</f>
        <v>20.956582253247884</v>
      </c>
      <c r="AL91">
        <f>ABS(100*((AVERAGE(AD91:AD92)-AVERAGE(AD85:AD86))/(AVERAGE(AD85:AD86,AD91:AD92))))</f>
        <v>2.3903166426074685</v>
      </c>
      <c r="AQ91">
        <f>ABS(100*(AE91-AE92)/(AVERAGE(AE91:AE92)))</f>
        <v>2.3157099708312359</v>
      </c>
      <c r="AR91">
        <f>ABS(100*((AVERAGE(AE91:AE92)-AVERAGE(AE85:AE86))/(AVERAGE(AE85:AE86,AE91:AE92))))</f>
        <v>5.8449710654767495</v>
      </c>
      <c r="AW91">
        <f>ABS(100*(AF91-AF92)/(AVERAGE(AF91:AF92)))</f>
        <v>11.763626569782875</v>
      </c>
      <c r="AX91">
        <f>ABS(100*((AVERAGE(AF91:AF92)-AVERAGE(AF85:AF86))/(AVERAGE(AF85:AF86,AF91:AF92))))</f>
        <v>12.534824672448094</v>
      </c>
      <c r="BC91">
        <f>ABS(100*(AG91-AG92)/(AVERAGE(AG91:AG92)))</f>
        <v>0.30062378845352045</v>
      </c>
      <c r="BD91">
        <f>ABS(100*((AVERAGE(AG91:AG92)-AVERAGE(AG85:AG86))/(AVERAGE(AG85:AG86,AG91:AG92))))</f>
        <v>8.4305835029296379</v>
      </c>
      <c r="BG91" s="3">
        <f>AVERAGE(AD91:AD92)</f>
        <v>2.9270759838994893</v>
      </c>
      <c r="BH91" s="3">
        <f>AVERAGE(AE91:AE92)</f>
        <v>6.802489389879451</v>
      </c>
      <c r="BI91" s="3">
        <f>AVERAGE(AF91:AF92)</f>
        <v>3.8754134059799625</v>
      </c>
      <c r="BJ91" s="3">
        <f>AVERAGE(AG91:AG92)</f>
        <v>0.29836717146135827</v>
      </c>
    </row>
    <row r="92" spans="1:62" x14ac:dyDescent="0.35">
      <c r="A92">
        <v>68</v>
      </c>
      <c r="B92">
        <v>20</v>
      </c>
      <c r="C92" t="s">
        <v>63</v>
      </c>
      <c r="D92" t="s">
        <v>27</v>
      </c>
      <c r="G92">
        <v>0.5</v>
      </c>
      <c r="H92">
        <v>0.5</v>
      </c>
      <c r="I92">
        <v>3715</v>
      </c>
      <c r="J92">
        <v>7207</v>
      </c>
      <c r="L92">
        <v>3123</v>
      </c>
      <c r="M92">
        <v>3.2650000000000001</v>
      </c>
      <c r="N92">
        <v>6.3840000000000003</v>
      </c>
      <c r="O92">
        <v>3.1190000000000002</v>
      </c>
      <c r="Q92">
        <v>0.21099999999999999</v>
      </c>
      <c r="R92">
        <v>1</v>
      </c>
      <c r="S92">
        <v>0</v>
      </c>
      <c r="T92">
        <v>0</v>
      </c>
      <c r="V92">
        <v>0</v>
      </c>
      <c r="Y92" s="1">
        <v>44882</v>
      </c>
      <c r="Z92" s="6">
        <v>0.15607638888888889</v>
      </c>
      <c r="AB92">
        <v>1</v>
      </c>
      <c r="AD92" s="3">
        <f t="shared" si="8"/>
        <v>3.2337835269899697</v>
      </c>
      <c r="AE92" s="3">
        <f t="shared" si="9"/>
        <v>6.8812523524125391</v>
      </c>
      <c r="AF92" s="3">
        <f t="shared" si="10"/>
        <v>3.6474688254225693</v>
      </c>
      <c r="AG92" s="3">
        <f t="shared" si="11"/>
        <v>0.29881565280853262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869</v>
      </c>
      <c r="J93">
        <v>966</v>
      </c>
      <c r="L93">
        <v>339</v>
      </c>
      <c r="M93">
        <v>1.0820000000000001</v>
      </c>
      <c r="N93">
        <v>1.097</v>
      </c>
      <c r="O93">
        <v>1.4999999999999999E-2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44882</v>
      </c>
      <c r="Z93" s="6">
        <v>0.1688425925925926</v>
      </c>
      <c r="AB93">
        <v>1</v>
      </c>
      <c r="AD93" s="3">
        <f t="shared" si="8"/>
        <v>0.71462142703179254</v>
      </c>
      <c r="AE93" s="3">
        <f t="shared" si="9"/>
        <v>1.0293517670672652</v>
      </c>
      <c r="AF93" s="3">
        <f t="shared" si="10"/>
        <v>0.31473034003547262</v>
      </c>
      <c r="AG93" s="3">
        <f t="shared" si="11"/>
        <v>2.1355192689995688E-2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237</v>
      </c>
      <c r="J94">
        <v>453</v>
      </c>
      <c r="L94">
        <v>334</v>
      </c>
      <c r="M94">
        <v>0.59699999999999998</v>
      </c>
      <c r="N94">
        <v>0.66200000000000003</v>
      </c>
      <c r="O94">
        <v>6.5000000000000002E-2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44882</v>
      </c>
      <c r="Z94" s="6">
        <v>0.17486111111111111</v>
      </c>
      <c r="AB94">
        <v>1</v>
      </c>
      <c r="AD94" s="3">
        <f t="shared" si="8"/>
        <v>0.15520103097642779</v>
      </c>
      <c r="AE94" s="3">
        <f t="shared" si="9"/>
        <v>0.54833510302590538</v>
      </c>
      <c r="AF94" s="3">
        <f t="shared" si="10"/>
        <v>0.39313407204947759</v>
      </c>
      <c r="AG94" s="3">
        <f t="shared" si="11"/>
        <v>2.0856880082024177E-2</v>
      </c>
      <c r="AH94" s="3"/>
      <c r="AK94">
        <f>ABS(100*(AD94-AD95)/(AVERAGE(AD94:AD95)))</f>
        <v>97.26460176600547</v>
      </c>
      <c r="AQ94">
        <f>ABS(100*(AE94-AE95)/(AVERAGE(AE94:AE95)))</f>
        <v>0.51168822350782794</v>
      </c>
      <c r="AW94">
        <f>ABS(100*(AF94-AF95)/(AVERAGE(AF94:AF95)))</f>
        <v>117.55042763590768</v>
      </c>
      <c r="BC94">
        <f>ABS(100*(AG94-AG95)/(AVERAGE(AG94:AG95)))</f>
        <v>17.118397047459212</v>
      </c>
      <c r="BG94" s="3">
        <f>AVERAGE(AD94:AD95)</f>
        <v>0.30213740082641283</v>
      </c>
      <c r="BH94" s="3">
        <f>AVERAGE(AE94:AE95)</f>
        <v>0.54974158449971056</v>
      </c>
      <c r="BI94" s="3">
        <f>AVERAGE(AF94:AF95)</f>
        <v>0.2476041836732977</v>
      </c>
      <c r="BJ94" s="3">
        <f>AVERAGE(AG94:AG95)</f>
        <v>1.9212448475718194E-2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569</v>
      </c>
      <c r="J95">
        <v>456</v>
      </c>
      <c r="L95">
        <v>301</v>
      </c>
      <c r="M95">
        <v>0.85199999999999998</v>
      </c>
      <c r="N95">
        <v>0.66500000000000004</v>
      </c>
      <c r="O95">
        <v>0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44882</v>
      </c>
      <c r="Z95" s="6">
        <v>0.18163194444444444</v>
      </c>
      <c r="AB95">
        <v>1</v>
      </c>
      <c r="AD95" s="3">
        <f t="shared" si="8"/>
        <v>0.44907377067639792</v>
      </c>
      <c r="AE95" s="3">
        <f t="shared" si="9"/>
        <v>0.55114806597351573</v>
      </c>
      <c r="AF95" s="3">
        <f t="shared" si="10"/>
        <v>0.10207429529711781</v>
      </c>
      <c r="AG95" s="3">
        <f t="shared" si="11"/>
        <v>1.7568016869412211E-2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3380</v>
      </c>
      <c r="J96">
        <v>11043</v>
      </c>
      <c r="L96">
        <v>4842</v>
      </c>
      <c r="M96">
        <v>5.0129999999999999</v>
      </c>
      <c r="N96">
        <v>16.056000000000001</v>
      </c>
      <c r="O96">
        <v>11.042999999999999</v>
      </c>
      <c r="Q96">
        <v>0.65100000000000002</v>
      </c>
      <c r="R96">
        <v>1</v>
      </c>
      <c r="S96">
        <v>0</v>
      </c>
      <c r="T96">
        <v>0</v>
      </c>
      <c r="V96">
        <v>0</v>
      </c>
      <c r="Y96" s="1">
        <v>44882</v>
      </c>
      <c r="Z96" s="6">
        <v>0.19394675925925928</v>
      </c>
      <c r="AB96">
        <v>1</v>
      </c>
      <c r="AD96" s="3">
        <f t="shared" si="8"/>
        <v>4.8954255178774089</v>
      </c>
      <c r="AE96" s="3">
        <f t="shared" si="9"/>
        <v>17.46349051348372</v>
      </c>
      <c r="AF96" s="3">
        <f t="shared" si="10"/>
        <v>12.56806499560631</v>
      </c>
      <c r="AG96" s="3">
        <f t="shared" si="11"/>
        <v>0.78355921238189641</v>
      </c>
      <c r="AH96" s="3"/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5214</v>
      </c>
      <c r="J97">
        <v>11151</v>
      </c>
      <c r="L97">
        <v>4910</v>
      </c>
      <c r="M97">
        <v>7.3579999999999997</v>
      </c>
      <c r="N97">
        <v>16.209</v>
      </c>
      <c r="O97">
        <v>8.8520000000000003</v>
      </c>
      <c r="Q97">
        <v>0.66300000000000003</v>
      </c>
      <c r="R97">
        <v>1</v>
      </c>
      <c r="S97">
        <v>0</v>
      </c>
      <c r="T97">
        <v>0</v>
      </c>
      <c r="V97">
        <v>0</v>
      </c>
      <c r="Y97" s="1">
        <v>44882</v>
      </c>
      <c r="Z97" s="6">
        <v>0.20084490740740743</v>
      </c>
      <c r="AB97">
        <v>1</v>
      </c>
      <c r="AD97" s="3">
        <f t="shared" si="8"/>
        <v>7.6010610831873748</v>
      </c>
      <c r="AE97" s="3">
        <f t="shared" si="9"/>
        <v>17.632268290340335</v>
      </c>
      <c r="AF97" s="3">
        <f t="shared" si="10"/>
        <v>10.03120720715296</v>
      </c>
      <c r="AG97" s="3">
        <f t="shared" si="11"/>
        <v>0.79485429816258391</v>
      </c>
      <c r="AH97" s="3"/>
      <c r="AI97">
        <f>100*(AVERAGE(I97:I98))/(AVERAGE(I$51:I$52))</f>
        <v>88.421052631578945</v>
      </c>
      <c r="AK97">
        <f>ABS(100*(AD97-AD98)/(AVERAGE(AD97:AD98)))</f>
        <v>6.0967154439307647</v>
      </c>
      <c r="AO97">
        <f>100*(AVERAGE(J97:J98))/(AVERAGE(J$51:J$52))</f>
        <v>95.089763914477913</v>
      </c>
      <c r="AQ97">
        <f>ABS(100*(AE97-AE98)/(AVERAGE(AE97:AE98)))</f>
        <v>0.97076185374583202</v>
      </c>
      <c r="AU97">
        <f>100*(((AVERAGE(J97:J98))-(AVERAGE(I97:I98)))/((AVERAGE(J$51:J$52))-(AVERAGE($I$51:I52))))</f>
        <v>102.34368011450042</v>
      </c>
      <c r="AW97">
        <f>ABS(100*(AF97-AF98)/(AVERAGE(AF97:AF98)))</f>
        <v>6.6789262744611593</v>
      </c>
      <c r="BA97">
        <f>100*(AVERAGE(L97:L98))/(AVERAGE(L$51:L$52))</f>
        <v>98.86157565988313</v>
      </c>
      <c r="BC97">
        <f>ABS(100*(AG97-AG98)/(AVERAGE(AG97:AG98)))</f>
        <v>0.1463891528501356</v>
      </c>
      <c r="BG97" s="3">
        <f>AVERAGE(AD97:AD98)</f>
        <v>7.8400539739072297</v>
      </c>
      <c r="BH97" s="3">
        <f>AVERAGE(AE97:AE98)</f>
        <v>17.547098023315467</v>
      </c>
      <c r="BI97" s="3">
        <f>AVERAGE(AF97:AF98)</f>
        <v>9.7070440494082373</v>
      </c>
      <c r="BJ97" s="3">
        <f>AVERAGE(AG97:AG98)</f>
        <v>0.79427293345328387</v>
      </c>
    </row>
    <row r="98" spans="1:62" x14ac:dyDescent="0.35">
      <c r="A98">
        <v>74</v>
      </c>
      <c r="B98">
        <v>1</v>
      </c>
      <c r="C98" t="s">
        <v>71</v>
      </c>
      <c r="D98" t="s">
        <v>27</v>
      </c>
      <c r="G98">
        <v>0.3</v>
      </c>
      <c r="H98">
        <v>0.3</v>
      </c>
      <c r="I98">
        <v>5538</v>
      </c>
      <c r="J98">
        <v>11042</v>
      </c>
      <c r="L98">
        <v>4903</v>
      </c>
      <c r="M98">
        <v>7.7729999999999997</v>
      </c>
      <c r="N98">
        <v>16.055</v>
      </c>
      <c r="O98">
        <v>8.282</v>
      </c>
      <c r="Q98">
        <v>0.66100000000000003</v>
      </c>
      <c r="R98">
        <v>1</v>
      </c>
      <c r="S98">
        <v>0</v>
      </c>
      <c r="T98">
        <v>0</v>
      </c>
      <c r="V98">
        <v>0</v>
      </c>
      <c r="Y98" s="1">
        <v>44882</v>
      </c>
      <c r="Z98" s="6">
        <v>0.20842592592592593</v>
      </c>
      <c r="AB98">
        <v>1</v>
      </c>
      <c r="AD98" s="3">
        <f t="shared" si="8"/>
        <v>8.0790468646270845</v>
      </c>
      <c r="AE98" s="3">
        <f t="shared" si="9"/>
        <v>17.461927756290599</v>
      </c>
      <c r="AF98" s="3">
        <f t="shared" si="10"/>
        <v>9.3828808916635147</v>
      </c>
      <c r="AG98" s="3">
        <f t="shared" si="11"/>
        <v>0.79369156874398372</v>
      </c>
      <c r="AH98" s="3"/>
    </row>
    <row r="99" spans="1:62" x14ac:dyDescent="0.35">
      <c r="A99">
        <v>75</v>
      </c>
      <c r="B99">
        <v>3</v>
      </c>
      <c r="D99" t="s">
        <v>87</v>
      </c>
      <c r="Y99" s="1">
        <v>44882</v>
      </c>
      <c r="Z99" s="6">
        <v>0.21494212962962964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158</v>
      </c>
      <c r="D100" t="s">
        <v>27</v>
      </c>
      <c r="G100">
        <v>0.5</v>
      </c>
      <c r="H100">
        <v>0.5</v>
      </c>
      <c r="I100">
        <v>3708</v>
      </c>
      <c r="J100">
        <v>7935</v>
      </c>
      <c r="L100">
        <v>2247</v>
      </c>
      <c r="M100">
        <v>3.2589999999999999</v>
      </c>
      <c r="N100">
        <v>7.0010000000000003</v>
      </c>
      <c r="O100">
        <v>3.742</v>
      </c>
      <c r="Q100">
        <v>0.11899999999999999</v>
      </c>
      <c r="R100">
        <v>1</v>
      </c>
      <c r="S100">
        <v>0</v>
      </c>
      <c r="T100">
        <v>0</v>
      </c>
      <c r="V100">
        <v>0</v>
      </c>
      <c r="Y100" s="1">
        <v>44882</v>
      </c>
      <c r="Z100" s="6">
        <v>0.22822916666666668</v>
      </c>
      <c r="AB100">
        <v>1</v>
      </c>
      <c r="AD100" s="3">
        <f t="shared" si="8"/>
        <v>3.2275874150083443</v>
      </c>
      <c r="AE100" s="3">
        <f t="shared" si="9"/>
        <v>7.5638646943659698</v>
      </c>
      <c r="AF100" s="3">
        <f t="shared" si="10"/>
        <v>4.3362772793576259</v>
      </c>
      <c r="AG100" s="3">
        <f t="shared" si="11"/>
        <v>0.211511283891924</v>
      </c>
      <c r="AH100" s="3"/>
    </row>
    <row r="101" spans="1:62" x14ac:dyDescent="0.35">
      <c r="A101">
        <v>77</v>
      </c>
      <c r="B101">
        <v>21</v>
      </c>
      <c r="C101" t="s">
        <v>158</v>
      </c>
      <c r="D101" t="s">
        <v>27</v>
      </c>
      <c r="G101">
        <v>0.5</v>
      </c>
      <c r="H101">
        <v>0.5</v>
      </c>
      <c r="I101">
        <v>5077</v>
      </c>
      <c r="J101">
        <v>7979</v>
      </c>
      <c r="L101">
        <v>2220</v>
      </c>
      <c r="M101">
        <v>4.3099999999999996</v>
      </c>
      <c r="N101">
        <v>7.0380000000000003</v>
      </c>
      <c r="O101">
        <v>2.7290000000000001</v>
      </c>
      <c r="Q101">
        <v>0.11600000000000001</v>
      </c>
      <c r="R101">
        <v>1</v>
      </c>
      <c r="S101">
        <v>0</v>
      </c>
      <c r="T101">
        <v>0</v>
      </c>
      <c r="V101">
        <v>0</v>
      </c>
      <c r="Y101" s="1">
        <v>44882</v>
      </c>
      <c r="Z101" s="6">
        <v>0.23533564814814814</v>
      </c>
      <c r="AB101">
        <v>1</v>
      </c>
      <c r="AD101" s="3">
        <f t="shared" si="8"/>
        <v>4.4393698868434619</v>
      </c>
      <c r="AE101" s="3">
        <f t="shared" si="9"/>
        <v>7.6051214842642541</v>
      </c>
      <c r="AF101" s="3">
        <f t="shared" si="10"/>
        <v>3.1657515974207922</v>
      </c>
      <c r="AG101" s="3">
        <f t="shared" si="11"/>
        <v>0.20882039580887785</v>
      </c>
      <c r="AH101" s="3"/>
      <c r="AK101">
        <f>ABS(100*(AD101-AD102)/(AVERAGE(AD101:AD102)))</f>
        <v>5.8698732138104148</v>
      </c>
      <c r="AQ101">
        <f>ABS(100*(AE101-AE102)/(AVERAGE(AE101:AE102)))</f>
        <v>1.7285774038157757</v>
      </c>
      <c r="AW101">
        <f>ABS(100*(AF101-AF102)/(AVERAGE(AF101:AF102)))</f>
        <v>3.8058662563920125</v>
      </c>
      <c r="BC101">
        <f>ABS(100*(AG101-AG102)/(AVERAGE(AG101:AG102)))</f>
        <v>0.38108393494614673</v>
      </c>
      <c r="BG101" s="3">
        <f>AVERAGE(AD101:AD102)</f>
        <v>4.3127921706473895</v>
      </c>
      <c r="BH101" s="3">
        <f>AVERAGE(AE101:AE102)</f>
        <v>7.5399545093112827</v>
      </c>
      <c r="BI101" s="3">
        <f>AVERAGE(AF101:AF102)</f>
        <v>3.2271623386638923</v>
      </c>
      <c r="BJ101" s="3">
        <f>AVERAGE(AG101:AG102)</f>
        <v>0.20921904589525506</v>
      </c>
    </row>
    <row r="102" spans="1:62" x14ac:dyDescent="0.35">
      <c r="A102">
        <v>78</v>
      </c>
      <c r="B102">
        <v>21</v>
      </c>
      <c r="C102" t="s">
        <v>158</v>
      </c>
      <c r="D102" t="s">
        <v>27</v>
      </c>
      <c r="G102">
        <v>0.5</v>
      </c>
      <c r="H102">
        <v>0.5</v>
      </c>
      <c r="I102">
        <v>4791</v>
      </c>
      <c r="J102">
        <v>7840</v>
      </c>
      <c r="L102">
        <v>2228</v>
      </c>
      <c r="M102">
        <v>4.0910000000000002</v>
      </c>
      <c r="N102">
        <v>6.9210000000000003</v>
      </c>
      <c r="O102">
        <v>2.83</v>
      </c>
      <c r="Q102">
        <v>0.11700000000000001</v>
      </c>
      <c r="R102">
        <v>1</v>
      </c>
      <c r="S102">
        <v>0</v>
      </c>
      <c r="T102">
        <v>0</v>
      </c>
      <c r="V102">
        <v>0</v>
      </c>
      <c r="Y102" s="1">
        <v>44882</v>
      </c>
      <c r="Z102" s="6">
        <v>0.24263888888888888</v>
      </c>
      <c r="AB102">
        <v>1</v>
      </c>
      <c r="AD102" s="3">
        <f t="shared" si="8"/>
        <v>4.186214454451318</v>
      </c>
      <c r="AE102" s="3">
        <f t="shared" si="9"/>
        <v>7.4747875343583106</v>
      </c>
      <c r="AF102" s="3">
        <f t="shared" si="10"/>
        <v>3.2885730799069925</v>
      </c>
      <c r="AG102" s="3">
        <f t="shared" si="11"/>
        <v>0.20961769598163227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159</v>
      </c>
      <c r="D103" t="s">
        <v>27</v>
      </c>
      <c r="G103">
        <v>0.5</v>
      </c>
      <c r="H103">
        <v>0.5</v>
      </c>
      <c r="I103">
        <v>7063</v>
      </c>
      <c r="J103">
        <v>9451</v>
      </c>
      <c r="L103">
        <v>16348</v>
      </c>
      <c r="M103">
        <v>5.8330000000000002</v>
      </c>
      <c r="N103">
        <v>8.2850000000000001</v>
      </c>
      <c r="O103">
        <v>2.452</v>
      </c>
      <c r="Q103">
        <v>1.5940000000000001</v>
      </c>
      <c r="R103">
        <v>1</v>
      </c>
      <c r="S103">
        <v>0</v>
      </c>
      <c r="T103">
        <v>0</v>
      </c>
      <c r="V103">
        <v>0</v>
      </c>
      <c r="Y103" s="1">
        <v>44882</v>
      </c>
      <c r="Z103" s="6">
        <v>0.25664351851851852</v>
      </c>
      <c r="AB103">
        <v>1</v>
      </c>
      <c r="AD103" s="3">
        <f t="shared" si="8"/>
        <v>6.1972953719161747</v>
      </c>
      <c r="AE103" s="3">
        <f t="shared" si="9"/>
        <v>8.9853486372250373</v>
      </c>
      <c r="AF103" s="3">
        <f t="shared" si="10"/>
        <v>2.7880532653088625</v>
      </c>
      <c r="AG103" s="3">
        <f t="shared" si="11"/>
        <v>1.6168525008931771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159</v>
      </c>
      <c r="D104" t="s">
        <v>27</v>
      </c>
      <c r="G104">
        <v>0.5</v>
      </c>
      <c r="H104">
        <v>0.5</v>
      </c>
      <c r="I104">
        <v>7817</v>
      </c>
      <c r="J104">
        <v>9819</v>
      </c>
      <c r="L104">
        <v>16556</v>
      </c>
      <c r="M104">
        <v>6.4119999999999999</v>
      </c>
      <c r="N104">
        <v>8.5969999999999995</v>
      </c>
      <c r="O104">
        <v>2.1850000000000001</v>
      </c>
      <c r="Q104">
        <v>1.6160000000000001</v>
      </c>
      <c r="R104">
        <v>1</v>
      </c>
      <c r="S104">
        <v>0</v>
      </c>
      <c r="T104">
        <v>0</v>
      </c>
      <c r="V104">
        <v>0</v>
      </c>
      <c r="Y104" s="1">
        <v>44882</v>
      </c>
      <c r="Z104" s="6">
        <v>0.26392361111111112</v>
      </c>
      <c r="AB104">
        <v>1</v>
      </c>
      <c r="AD104" s="3">
        <f t="shared" si="8"/>
        <v>6.8647051482227335</v>
      </c>
      <c r="AE104" s="3">
        <f t="shared" si="9"/>
        <v>9.3304054254652318</v>
      </c>
      <c r="AF104" s="3">
        <f t="shared" si="10"/>
        <v>2.4657002772424983</v>
      </c>
      <c r="AG104" s="3">
        <f t="shared" si="11"/>
        <v>1.6375823053847922</v>
      </c>
      <c r="AH104" s="3"/>
      <c r="AK104">
        <f>ABS(100*(AD104-AD105)/(AVERAGE(AD104:AD105)))</f>
        <v>6.3667733932572466</v>
      </c>
      <c r="AQ104">
        <f>ABS(100*(AE104-AE105)/(AVERAGE(AE104:AE105)))</f>
        <v>1.4780627370266988</v>
      </c>
      <c r="AW104">
        <f>ABS(100*(AF104-AF105)/(AVERAGE(AF104:AF105)))</f>
        <v>27.092737341730555</v>
      </c>
      <c r="BC104">
        <f>ABS(100*(AG104-AG105)/(AVERAGE(AG104:AG105)))</f>
        <v>2.3219057590852676</v>
      </c>
      <c r="BG104" s="3">
        <f>AVERAGE(AD104:AD105)</f>
        <v>7.0904206561248184</v>
      </c>
      <c r="BH104" s="3">
        <f>AVERAGE(AE104:AE105)</f>
        <v>9.2619566604067138</v>
      </c>
      <c r="BI104" s="3">
        <f>AVERAGE(AF104:AF105)</f>
        <v>2.1715360042818959</v>
      </c>
      <c r="BJ104" s="3">
        <f>AVERAGE(AG104:AG105)</f>
        <v>1.6568171720524925</v>
      </c>
    </row>
    <row r="105" spans="1:62" x14ac:dyDescent="0.35">
      <c r="A105">
        <v>81</v>
      </c>
      <c r="B105">
        <v>22</v>
      </c>
      <c r="C105" t="s">
        <v>159</v>
      </c>
      <c r="D105" t="s">
        <v>27</v>
      </c>
      <c r="G105">
        <v>0.5</v>
      </c>
      <c r="H105">
        <v>0.5</v>
      </c>
      <c r="I105">
        <v>8327</v>
      </c>
      <c r="J105">
        <v>9673</v>
      </c>
      <c r="L105">
        <v>16942</v>
      </c>
      <c r="M105">
        <v>6.8029999999999999</v>
      </c>
      <c r="N105">
        <v>8.4740000000000002</v>
      </c>
      <c r="O105">
        <v>1.67</v>
      </c>
      <c r="Q105">
        <v>1.6559999999999999</v>
      </c>
      <c r="R105">
        <v>1</v>
      </c>
      <c r="S105">
        <v>0</v>
      </c>
      <c r="T105">
        <v>0</v>
      </c>
      <c r="V105">
        <v>0</v>
      </c>
      <c r="Y105" s="1">
        <v>44882</v>
      </c>
      <c r="Z105" s="6">
        <v>0.27282407407407411</v>
      </c>
      <c r="AB105">
        <v>1</v>
      </c>
      <c r="AD105" s="3">
        <f t="shared" si="8"/>
        <v>7.3161361640269043</v>
      </c>
      <c r="AE105" s="3">
        <f t="shared" si="9"/>
        <v>9.1935078953481977</v>
      </c>
      <c r="AF105" s="3">
        <f t="shared" si="10"/>
        <v>1.8773717313212934</v>
      </c>
      <c r="AG105" s="3">
        <f t="shared" si="11"/>
        <v>1.6760520387201927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160</v>
      </c>
      <c r="D106" t="s">
        <v>27</v>
      </c>
      <c r="G106">
        <v>0.5</v>
      </c>
      <c r="H106">
        <v>0.5</v>
      </c>
      <c r="I106">
        <v>5292</v>
      </c>
      <c r="J106">
        <v>7790</v>
      </c>
      <c r="L106">
        <v>6671</v>
      </c>
      <c r="M106">
        <v>4.4749999999999996</v>
      </c>
      <c r="N106">
        <v>6.8780000000000001</v>
      </c>
      <c r="O106">
        <v>2.4039999999999999</v>
      </c>
      <c r="Q106">
        <v>0.58199999999999996</v>
      </c>
      <c r="R106">
        <v>1</v>
      </c>
      <c r="S106">
        <v>0</v>
      </c>
      <c r="T106">
        <v>0</v>
      </c>
      <c r="V106">
        <v>0</v>
      </c>
      <c r="Y106" s="1">
        <v>44882</v>
      </c>
      <c r="Z106" s="6">
        <v>0.28575231481481483</v>
      </c>
      <c r="AB106">
        <v>1</v>
      </c>
      <c r="AD106" s="3">
        <f t="shared" si="8"/>
        <v>4.6296790405648274</v>
      </c>
      <c r="AE106" s="3">
        <f t="shared" si="9"/>
        <v>7.427904818564806</v>
      </c>
      <c r="AF106" s="3">
        <f t="shared" si="10"/>
        <v>2.7982257779999786</v>
      </c>
      <c r="AG106" s="3">
        <f t="shared" si="11"/>
        <v>0.65241827942511632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160</v>
      </c>
      <c r="D107" t="s">
        <v>27</v>
      </c>
      <c r="G107">
        <v>0.5</v>
      </c>
      <c r="H107">
        <v>0.5</v>
      </c>
      <c r="I107">
        <v>4200</v>
      </c>
      <c r="J107">
        <v>7715</v>
      </c>
      <c r="L107">
        <v>6694</v>
      </c>
      <c r="M107">
        <v>3.637</v>
      </c>
      <c r="N107">
        <v>6.8150000000000004</v>
      </c>
      <c r="O107">
        <v>3.1779999999999999</v>
      </c>
      <c r="Q107">
        <v>0.58399999999999996</v>
      </c>
      <c r="R107">
        <v>1</v>
      </c>
      <c r="S107">
        <v>0</v>
      </c>
      <c r="T107">
        <v>0</v>
      </c>
      <c r="V107">
        <v>0</v>
      </c>
      <c r="Y107" s="1">
        <v>44882</v>
      </c>
      <c r="Z107" s="6">
        <v>0.29299768518518515</v>
      </c>
      <c r="AB107">
        <v>1</v>
      </c>
      <c r="AD107" s="3">
        <f t="shared" si="8"/>
        <v>3.6630855714311914</v>
      </c>
      <c r="AE107" s="3">
        <f t="shared" si="9"/>
        <v>7.3575807448745483</v>
      </c>
      <c r="AF107" s="3">
        <f t="shared" si="10"/>
        <v>3.6944951734433569</v>
      </c>
      <c r="AG107" s="3">
        <f t="shared" si="11"/>
        <v>0.65471051742178521</v>
      </c>
      <c r="AH107" s="3"/>
      <c r="AK107">
        <f>ABS(100*(AD107-AD108)/(AVERAGE(AD107:AD108)))</f>
        <v>2.8582746493831612</v>
      </c>
      <c r="AQ107">
        <f>ABS(100*(AE107-AE108)/(AVERAGE(AE107:AE108)))</f>
        <v>3.8250982489484717</v>
      </c>
      <c r="AW107">
        <f>ABS(100*(AF107-AF108)/(AVERAGE(AF107:AF108)))</f>
        <v>4.7743850657814093</v>
      </c>
      <c r="BC107">
        <f>ABS(100*(AG107-AG108)/(AVERAGE(AG107:AG108)))</f>
        <v>0.41185061655108712</v>
      </c>
      <c r="BG107" s="3">
        <f>AVERAGE(AD107:AD108)</f>
        <v>3.7161951027022702</v>
      </c>
      <c r="BH107" s="3">
        <f>AVERAGE(AE107:AE108)</f>
        <v>7.501041855202673</v>
      </c>
      <c r="BI107" s="3">
        <f>AVERAGE(AF107:AF108)</f>
        <v>3.7848467525004028</v>
      </c>
      <c r="BJ107" s="3">
        <f>AVERAGE(AG107:AG108)</f>
        <v>0.65336507338026217</v>
      </c>
    </row>
    <row r="108" spans="1:62" x14ac:dyDescent="0.35">
      <c r="A108">
        <v>84</v>
      </c>
      <c r="B108">
        <v>23</v>
      </c>
      <c r="C108" t="s">
        <v>160</v>
      </c>
      <c r="D108" t="s">
        <v>27</v>
      </c>
      <c r="G108">
        <v>0.5</v>
      </c>
      <c r="H108">
        <v>0.5</v>
      </c>
      <c r="I108">
        <v>4320</v>
      </c>
      <c r="J108">
        <v>8021</v>
      </c>
      <c r="L108">
        <v>6667</v>
      </c>
      <c r="M108">
        <v>3.7290000000000001</v>
      </c>
      <c r="N108">
        <v>7.0730000000000004</v>
      </c>
      <c r="O108">
        <v>3.3439999999999999</v>
      </c>
      <c r="Q108">
        <v>0.58099999999999996</v>
      </c>
      <c r="R108">
        <v>1</v>
      </c>
      <c r="S108">
        <v>0</v>
      </c>
      <c r="T108">
        <v>0</v>
      </c>
      <c r="V108">
        <v>0</v>
      </c>
      <c r="Y108" s="1">
        <v>44882</v>
      </c>
      <c r="Z108" s="6">
        <v>0.30076388888888889</v>
      </c>
      <c r="AB108">
        <v>1</v>
      </c>
      <c r="AD108" s="3">
        <f t="shared" si="8"/>
        <v>3.7693046339733489</v>
      </c>
      <c r="AE108" s="3">
        <f t="shared" si="9"/>
        <v>7.6445029655307977</v>
      </c>
      <c r="AF108" s="3">
        <f t="shared" si="10"/>
        <v>3.8751983315574487</v>
      </c>
      <c r="AG108" s="3">
        <f t="shared" si="11"/>
        <v>0.65201962933873914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161</v>
      </c>
      <c r="D109" t="s">
        <v>27</v>
      </c>
      <c r="G109">
        <v>0.5</v>
      </c>
      <c r="H109">
        <v>0.5</v>
      </c>
      <c r="I109">
        <v>4645</v>
      </c>
      <c r="J109">
        <v>7801</v>
      </c>
      <c r="L109">
        <v>3404</v>
      </c>
      <c r="M109">
        <v>3.9790000000000001</v>
      </c>
      <c r="N109">
        <v>6.8879999999999999</v>
      </c>
      <c r="O109">
        <v>2.9089999999999998</v>
      </c>
      <c r="Q109">
        <v>0.24</v>
      </c>
      <c r="R109">
        <v>1</v>
      </c>
      <c r="S109">
        <v>0</v>
      </c>
      <c r="T109">
        <v>0</v>
      </c>
      <c r="V109">
        <v>0</v>
      </c>
      <c r="Y109" s="1">
        <v>44882</v>
      </c>
      <c r="Z109" s="6">
        <v>0.3142476851851852</v>
      </c>
      <c r="AB109">
        <v>1</v>
      </c>
      <c r="AD109" s="3">
        <f t="shared" si="8"/>
        <v>4.0569812616916927</v>
      </c>
      <c r="AE109" s="3">
        <f t="shared" si="9"/>
        <v>7.4382190160393771</v>
      </c>
      <c r="AF109" s="3">
        <f t="shared" si="10"/>
        <v>3.3812377543476844</v>
      </c>
      <c r="AG109" s="3">
        <f t="shared" si="11"/>
        <v>0.32682082137653146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161</v>
      </c>
      <c r="D110" t="s">
        <v>27</v>
      </c>
      <c r="G110">
        <v>0.5</v>
      </c>
      <c r="H110">
        <v>0.5</v>
      </c>
      <c r="I110">
        <v>5340</v>
      </c>
      <c r="J110">
        <v>7716</v>
      </c>
      <c r="L110">
        <v>3527</v>
      </c>
      <c r="M110">
        <v>4.5119999999999996</v>
      </c>
      <c r="N110">
        <v>6.8159999999999998</v>
      </c>
      <c r="O110">
        <v>2.3039999999999998</v>
      </c>
      <c r="Q110">
        <v>0.253</v>
      </c>
      <c r="R110">
        <v>1</v>
      </c>
      <c r="S110">
        <v>0</v>
      </c>
      <c r="T110">
        <v>0</v>
      </c>
      <c r="V110">
        <v>0</v>
      </c>
      <c r="Y110" s="1">
        <v>44882</v>
      </c>
      <c r="Z110" s="6">
        <v>0.3225810185185185</v>
      </c>
      <c r="AB110">
        <v>1</v>
      </c>
      <c r="AD110" s="3">
        <f t="shared" si="8"/>
        <v>4.6721666655816909</v>
      </c>
      <c r="AE110" s="3">
        <f t="shared" si="9"/>
        <v>7.3585183991904186</v>
      </c>
      <c r="AF110" s="3">
        <f t="shared" si="10"/>
        <v>2.6863517336087277</v>
      </c>
      <c r="AG110" s="3">
        <f t="shared" si="11"/>
        <v>0.33907931153263066</v>
      </c>
      <c r="AH110" s="3"/>
      <c r="AK110">
        <f>ABS(100*(AD110-AD111)/(AVERAGE(AD110:AD111)))</f>
        <v>6.6153398183494776</v>
      </c>
      <c r="AQ110">
        <f>ABS(100*(AE110-AE111)/(AVERAGE(AE110:AE111)))</f>
        <v>0.16551454712319036</v>
      </c>
      <c r="AW110">
        <f>ABS(100*(AF110-AF111)/(AVERAGE(AF110:AF111)))</f>
        <v>10.955981673774467</v>
      </c>
      <c r="BC110">
        <f>ABS(100*(AG110-AG111)/(AVERAGE(AG110:AG111)))</f>
        <v>2.3793413268490431</v>
      </c>
      <c r="BG110" s="3">
        <f>AVERAGE(AD110:AD111)</f>
        <v>4.5225748191681525</v>
      </c>
      <c r="BH110" s="3">
        <f>AVERAGE(AE110:AE111)</f>
        <v>7.3646131522435745</v>
      </c>
      <c r="BI110" s="3">
        <f>AVERAGE(AF110:AF111)</f>
        <v>2.842038333075422</v>
      </c>
      <c r="BJ110" s="3">
        <f>AVERAGE(AG110:AG111)</f>
        <v>0.33509281066885854</v>
      </c>
    </row>
    <row r="111" spans="1:62" x14ac:dyDescent="0.35">
      <c r="A111">
        <v>87</v>
      </c>
      <c r="B111">
        <v>24</v>
      </c>
      <c r="C111" t="s">
        <v>161</v>
      </c>
      <c r="D111" t="s">
        <v>27</v>
      </c>
      <c r="G111">
        <v>0.5</v>
      </c>
      <c r="H111">
        <v>0.5</v>
      </c>
      <c r="I111">
        <v>5002</v>
      </c>
      <c r="J111">
        <v>7729</v>
      </c>
      <c r="L111">
        <v>3447</v>
      </c>
      <c r="M111">
        <v>4.2530000000000001</v>
      </c>
      <c r="N111">
        <v>6.8259999999999996</v>
      </c>
      <c r="O111">
        <v>2.5739999999999998</v>
      </c>
      <c r="Q111">
        <v>0.24399999999999999</v>
      </c>
      <c r="R111">
        <v>1</v>
      </c>
      <c r="S111">
        <v>0</v>
      </c>
      <c r="T111">
        <v>0</v>
      </c>
      <c r="V111">
        <v>0</v>
      </c>
      <c r="Y111" s="1">
        <v>44882</v>
      </c>
      <c r="Z111" s="6">
        <v>0.33013888888888893</v>
      </c>
      <c r="AB111">
        <v>1</v>
      </c>
      <c r="AD111" s="3">
        <f t="shared" si="8"/>
        <v>4.3729829727546132</v>
      </c>
      <c r="AE111" s="3">
        <f t="shared" si="9"/>
        <v>7.3707079052967295</v>
      </c>
      <c r="AF111" s="3">
        <f t="shared" si="10"/>
        <v>2.9977249325421162</v>
      </c>
      <c r="AG111" s="3">
        <f t="shared" si="11"/>
        <v>0.33110630980508649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162</v>
      </c>
      <c r="D112" t="s">
        <v>27</v>
      </c>
      <c r="G112">
        <v>0.5</v>
      </c>
      <c r="H112">
        <v>0.5</v>
      </c>
      <c r="I112">
        <v>4717</v>
      </c>
      <c r="J112">
        <v>7376</v>
      </c>
      <c r="L112">
        <v>3180</v>
      </c>
      <c r="M112">
        <v>4.0339999999999998</v>
      </c>
      <c r="N112">
        <v>6.5270000000000001</v>
      </c>
      <c r="O112">
        <v>2.4940000000000002</v>
      </c>
      <c r="Q112">
        <v>0.217</v>
      </c>
      <c r="R112">
        <v>1</v>
      </c>
      <c r="S112">
        <v>0</v>
      </c>
      <c r="T112">
        <v>0</v>
      </c>
      <c r="V112">
        <v>0</v>
      </c>
      <c r="Y112" s="1">
        <v>44882</v>
      </c>
      <c r="Z112" s="6">
        <v>0.34334490740740736</v>
      </c>
      <c r="AB112">
        <v>1</v>
      </c>
      <c r="AD112" s="3">
        <f t="shared" si="8"/>
        <v>4.1207126992169876</v>
      </c>
      <c r="AE112" s="3">
        <f t="shared" si="9"/>
        <v>7.0397159317945857</v>
      </c>
      <c r="AF112" s="3">
        <f t="shared" si="10"/>
        <v>2.9190032325775981</v>
      </c>
      <c r="AG112" s="3">
        <f t="shared" si="11"/>
        <v>0.30449641653940779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25</v>
      </c>
      <c r="C113" t="s">
        <v>162</v>
      </c>
      <c r="D113" t="s">
        <v>27</v>
      </c>
      <c r="G113">
        <v>0.5</v>
      </c>
      <c r="H113">
        <v>0.5</v>
      </c>
      <c r="I113">
        <v>4805</v>
      </c>
      <c r="J113">
        <v>7797</v>
      </c>
      <c r="L113">
        <v>3256</v>
      </c>
      <c r="M113">
        <v>4.101</v>
      </c>
      <c r="N113">
        <v>6.8840000000000003</v>
      </c>
      <c r="O113">
        <v>2.7829999999999999</v>
      </c>
      <c r="Q113">
        <v>0.224</v>
      </c>
      <c r="R113">
        <v>1</v>
      </c>
      <c r="S113">
        <v>0</v>
      </c>
      <c r="T113">
        <v>0</v>
      </c>
      <c r="V113">
        <v>0</v>
      </c>
      <c r="Y113" s="1">
        <v>44882</v>
      </c>
      <c r="Z113" s="6">
        <v>0.35059027777777779</v>
      </c>
      <c r="AB113">
        <v>1</v>
      </c>
      <c r="AD113" s="3">
        <f t="shared" si="8"/>
        <v>4.1986066784145706</v>
      </c>
      <c r="AE113" s="3">
        <f t="shared" si="9"/>
        <v>7.4344683987758966</v>
      </c>
      <c r="AF113" s="3">
        <f t="shared" si="10"/>
        <v>3.235861720361326</v>
      </c>
      <c r="AG113" s="3">
        <f t="shared" si="11"/>
        <v>0.31207076818057478</v>
      </c>
      <c r="AH113" s="3"/>
      <c r="AK113">
        <f>ABS(100*(AD113-AD114)/(AVERAGE(AD113:AD114)))</f>
        <v>7.527130755304607</v>
      </c>
      <c r="AQ113">
        <f>ABS(100*(AE113-AE114)/(AVERAGE(AE113:AE114)))</f>
        <v>0.1135747791853689</v>
      </c>
      <c r="AW113">
        <f>ABS(100*(AF113-AF114)/(AVERAGE(AF113:AF114)))</f>
        <v>10.980890936952068</v>
      </c>
      <c r="BC113">
        <f>ABS(100*(AG113-AG114)/(AVERAGE(AG113:AG114)))</f>
        <v>2.553775046921043</v>
      </c>
      <c r="BG113" s="3">
        <f>AVERAGE(AD113:AD114)</f>
        <v>4.3628036459276558</v>
      </c>
      <c r="BH113" s="3">
        <f>AVERAGE(AE113:AE114)</f>
        <v>7.4302489543544805</v>
      </c>
      <c r="BI113" s="3">
        <f>AVERAGE(AF113:AF114)</f>
        <v>3.0674453084268247</v>
      </c>
      <c r="BJ113" s="3">
        <f>AVERAGE(AG113:AG114)</f>
        <v>0.316107100305144</v>
      </c>
    </row>
    <row r="114" spans="1:62" x14ac:dyDescent="0.35">
      <c r="A114">
        <v>90</v>
      </c>
      <c r="B114">
        <v>25</v>
      </c>
      <c r="C114" t="s">
        <v>162</v>
      </c>
      <c r="D114" t="s">
        <v>27</v>
      </c>
      <c r="G114">
        <v>0.5</v>
      </c>
      <c r="H114">
        <v>0.5</v>
      </c>
      <c r="I114">
        <v>5176</v>
      </c>
      <c r="J114">
        <v>7788</v>
      </c>
      <c r="L114">
        <v>3337</v>
      </c>
      <c r="M114">
        <v>4.3849999999999998</v>
      </c>
      <c r="N114">
        <v>6.8760000000000003</v>
      </c>
      <c r="O114">
        <v>2.4910000000000001</v>
      </c>
      <c r="Q114">
        <v>0.23300000000000001</v>
      </c>
      <c r="R114">
        <v>1</v>
      </c>
      <c r="S114">
        <v>0</v>
      </c>
      <c r="T114">
        <v>0</v>
      </c>
      <c r="V114">
        <v>0</v>
      </c>
      <c r="Y114" s="1">
        <v>44882</v>
      </c>
      <c r="Z114" s="6">
        <v>0.35831018518518515</v>
      </c>
      <c r="AB114">
        <v>1</v>
      </c>
      <c r="AD114" s="3">
        <f t="shared" si="8"/>
        <v>4.5270006134407419</v>
      </c>
      <c r="AE114" s="3">
        <f t="shared" si="9"/>
        <v>7.4260295099330653</v>
      </c>
      <c r="AF114" s="3">
        <f t="shared" si="10"/>
        <v>2.8990288964923234</v>
      </c>
      <c r="AG114" s="3">
        <f t="shared" si="11"/>
        <v>0.32014343242971322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26</v>
      </c>
      <c r="C115" t="s">
        <v>163</v>
      </c>
      <c r="D115" t="s">
        <v>27</v>
      </c>
      <c r="G115">
        <v>0.5</v>
      </c>
      <c r="H115">
        <v>0.5</v>
      </c>
      <c r="I115">
        <v>6970</v>
      </c>
      <c r="J115">
        <v>9247</v>
      </c>
      <c r="L115">
        <v>13972</v>
      </c>
      <c r="M115">
        <v>5.7619999999999996</v>
      </c>
      <c r="N115">
        <v>8.1129999999999995</v>
      </c>
      <c r="O115">
        <v>2.351</v>
      </c>
      <c r="Q115">
        <v>1.345</v>
      </c>
      <c r="R115">
        <v>1</v>
      </c>
      <c r="S115">
        <v>0</v>
      </c>
      <c r="T115">
        <v>0</v>
      </c>
      <c r="V115">
        <v>0</v>
      </c>
      <c r="Y115" s="1">
        <v>44882</v>
      </c>
      <c r="Z115" s="6">
        <v>0.37079861111111106</v>
      </c>
      <c r="AB115">
        <v>1</v>
      </c>
      <c r="AD115" s="3">
        <f t="shared" si="8"/>
        <v>6.1149755984460015</v>
      </c>
      <c r="AE115" s="3">
        <f t="shared" si="9"/>
        <v>8.7940671567875377</v>
      </c>
      <c r="AF115" s="3">
        <f t="shared" si="10"/>
        <v>2.6790915583415362</v>
      </c>
      <c r="AG115" s="3">
        <f t="shared" si="11"/>
        <v>1.3800543495851156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26</v>
      </c>
      <c r="C116" t="s">
        <v>163</v>
      </c>
      <c r="D116" t="s">
        <v>27</v>
      </c>
      <c r="G116">
        <v>0.5</v>
      </c>
      <c r="H116">
        <v>0.5</v>
      </c>
      <c r="I116">
        <v>8192</v>
      </c>
      <c r="J116">
        <v>9082</v>
      </c>
      <c r="L116">
        <v>14296</v>
      </c>
      <c r="M116">
        <v>6.7</v>
      </c>
      <c r="N116">
        <v>7.9729999999999999</v>
      </c>
      <c r="O116">
        <v>1.2729999999999999</v>
      </c>
      <c r="Q116">
        <v>1.379</v>
      </c>
      <c r="R116">
        <v>1</v>
      </c>
      <c r="S116">
        <v>0</v>
      </c>
      <c r="T116">
        <v>0</v>
      </c>
      <c r="V116">
        <v>0</v>
      </c>
      <c r="X116" t="s">
        <v>164</v>
      </c>
      <c r="Y116" s="1">
        <v>44882</v>
      </c>
      <c r="Z116" s="6">
        <v>0.38120370370370371</v>
      </c>
      <c r="AB116">
        <v>1</v>
      </c>
      <c r="AD116" s="3">
        <f t="shared" si="8"/>
        <v>7.1966397186669759</v>
      </c>
      <c r="AE116" s="3">
        <f t="shared" si="9"/>
        <v>8.6393541946689698</v>
      </c>
      <c r="AF116" s="3">
        <f t="shared" si="10"/>
        <v>1.4427144760019939</v>
      </c>
      <c r="AG116" s="3">
        <f t="shared" si="11"/>
        <v>1.4123450065816694</v>
      </c>
      <c r="AH116" s="3"/>
      <c r="AK116">
        <f>ABS(100*(AD116-AD117)/(AVERAGE(AD116:AD117)))</f>
        <v>12.118702878582058</v>
      </c>
      <c r="AQ116">
        <f>ABS(100*(AE116-AE117)/(AVERAGE(AE116:AE117)))</f>
        <v>0.93775953477033291</v>
      </c>
      <c r="AW116">
        <f>ABS(100*(AF116-AF117)/(AVERAGE(AF116:AF117)))</f>
        <v>40.896233285619417</v>
      </c>
      <c r="BC116">
        <f>ABS(100*(AG116-AG117)/(AVERAGE(AG116:AG117)))</f>
        <v>0.9002128221445328</v>
      </c>
      <c r="BG116" s="3">
        <f>AVERAGE(AD116:AD117)</f>
        <v>6.7854834307433727</v>
      </c>
      <c r="BH116" s="3">
        <f>AVERAGE(AE116:AE117)</f>
        <v>8.5990350590865567</v>
      </c>
      <c r="BI116" s="3">
        <f>AVERAGE(AF116:AF117)</f>
        <v>1.8135516283431827</v>
      </c>
      <c r="BJ116" s="3">
        <f>AVERAGE(AG116:AG117)</f>
        <v>1.4060164364604311</v>
      </c>
    </row>
    <row r="117" spans="1:62" x14ac:dyDescent="0.35">
      <c r="A117">
        <v>93</v>
      </c>
      <c r="B117">
        <v>26</v>
      </c>
      <c r="C117" t="s">
        <v>163</v>
      </c>
      <c r="D117" t="s">
        <v>27</v>
      </c>
      <c r="G117">
        <v>0.5</v>
      </c>
      <c r="H117">
        <v>0.5</v>
      </c>
      <c r="I117">
        <v>7263</v>
      </c>
      <c r="J117">
        <v>8996</v>
      </c>
      <c r="L117">
        <v>14169</v>
      </c>
      <c r="M117">
        <v>5.9870000000000001</v>
      </c>
      <c r="N117">
        <v>7.9</v>
      </c>
      <c r="O117">
        <v>1.913</v>
      </c>
      <c r="Q117">
        <v>1.3660000000000001</v>
      </c>
      <c r="R117">
        <v>1</v>
      </c>
      <c r="S117">
        <v>0</v>
      </c>
      <c r="T117">
        <v>0</v>
      </c>
      <c r="V117">
        <v>0</v>
      </c>
      <c r="Y117" s="1">
        <v>44882</v>
      </c>
      <c r="Z117" s="6">
        <v>0.38854166666666662</v>
      </c>
      <c r="AB117">
        <v>1</v>
      </c>
      <c r="AD117" s="3">
        <f t="shared" si="8"/>
        <v>6.3743271428197703</v>
      </c>
      <c r="AE117" s="3">
        <f t="shared" si="9"/>
        <v>8.5587159235041419</v>
      </c>
      <c r="AF117" s="3">
        <f t="shared" si="10"/>
        <v>2.1843887806843716</v>
      </c>
      <c r="AG117" s="3">
        <f t="shared" si="11"/>
        <v>1.399687866339193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27</v>
      </c>
      <c r="C118" t="s">
        <v>165</v>
      </c>
      <c r="D118" t="s">
        <v>27</v>
      </c>
      <c r="G118">
        <v>0.5</v>
      </c>
      <c r="H118">
        <v>0.5</v>
      </c>
      <c r="I118">
        <v>4231</v>
      </c>
      <c r="J118">
        <v>4689</v>
      </c>
      <c r="L118">
        <v>1282</v>
      </c>
      <c r="M118">
        <v>3.661</v>
      </c>
      <c r="N118">
        <v>4.2510000000000003</v>
      </c>
      <c r="O118">
        <v>0.59</v>
      </c>
      <c r="Q118">
        <v>1.7999999999999999E-2</v>
      </c>
      <c r="R118">
        <v>1</v>
      </c>
      <c r="S118">
        <v>0</v>
      </c>
      <c r="T118">
        <v>0</v>
      </c>
      <c r="V118">
        <v>0</v>
      </c>
      <c r="Y118" s="1">
        <v>44882</v>
      </c>
      <c r="Z118" s="6">
        <v>0.40297453703703701</v>
      </c>
      <c r="AB118">
        <v>1</v>
      </c>
      <c r="AD118" s="3">
        <f t="shared" si="8"/>
        <v>3.6905254959212486</v>
      </c>
      <c r="AE118" s="3">
        <f t="shared" si="9"/>
        <v>4.5202387850516361</v>
      </c>
      <c r="AF118" s="3">
        <f t="shared" si="10"/>
        <v>0.82971328913038755</v>
      </c>
      <c r="AG118" s="3">
        <f t="shared" si="11"/>
        <v>0.11533695055342252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27</v>
      </c>
      <c r="C119" t="s">
        <v>165</v>
      </c>
      <c r="D119" t="s">
        <v>27</v>
      </c>
      <c r="G119">
        <v>0.5</v>
      </c>
      <c r="H119">
        <v>0.5</v>
      </c>
      <c r="I119">
        <v>3518</v>
      </c>
      <c r="J119">
        <v>4210</v>
      </c>
      <c r="L119">
        <v>1229</v>
      </c>
      <c r="M119">
        <v>3.1139999999999999</v>
      </c>
      <c r="N119">
        <v>3.8450000000000002</v>
      </c>
      <c r="O119">
        <v>0.73099999999999998</v>
      </c>
      <c r="Q119">
        <v>1.2999999999999999E-2</v>
      </c>
      <c r="R119">
        <v>1</v>
      </c>
      <c r="S119">
        <v>0</v>
      </c>
      <c r="T119">
        <v>0</v>
      </c>
      <c r="V119">
        <v>0</v>
      </c>
      <c r="Y119" s="1">
        <v>44882</v>
      </c>
      <c r="Z119" s="6">
        <v>0.40962962962962962</v>
      </c>
      <c r="AB119">
        <v>1</v>
      </c>
      <c r="AD119" s="3">
        <f t="shared" si="8"/>
        <v>3.0594072326499271</v>
      </c>
      <c r="AE119" s="3">
        <f t="shared" si="9"/>
        <v>4.0711023677498597</v>
      </c>
      <c r="AF119" s="3">
        <f t="shared" si="10"/>
        <v>1.0116951350999326</v>
      </c>
      <c r="AG119" s="3">
        <f t="shared" si="11"/>
        <v>0.11005483690892451</v>
      </c>
      <c r="AH119" s="3"/>
      <c r="AK119">
        <f>ABS(100*(AD119-AD120)/(AVERAGE(AD119:AD120)))</f>
        <v>1.1347643446631652</v>
      </c>
      <c r="AQ119">
        <f>ABS(100*(AE119-AE120)/(AVERAGE(AE119:AE120)))</f>
        <v>0.11509348595289394</v>
      </c>
      <c r="AW119">
        <f>ABS(100*(AF119-AF120)/(AVERAGE(AF119:AF120)))</f>
        <v>3.8019462719971044</v>
      </c>
      <c r="BC119">
        <f>ABS(100*(AG119-AG120)/(AVERAGE(AG119:AG120)))</f>
        <v>5.0126473783303203</v>
      </c>
      <c r="BG119" s="3">
        <f>AVERAGE(AD119:AD120)</f>
        <v>3.0421466349868265</v>
      </c>
      <c r="BH119" s="3">
        <f>AVERAGE(AE119:AE120)</f>
        <v>4.0734465035395342</v>
      </c>
      <c r="BI119" s="3">
        <f>AVERAGE(AF119:AF120)</f>
        <v>1.0312998685527079</v>
      </c>
      <c r="BJ119" s="3">
        <f>AVERAGE(AG119:AG120)</f>
        <v>0.10736394882587835</v>
      </c>
    </row>
    <row r="120" spans="1:62" x14ac:dyDescent="0.35">
      <c r="A120">
        <v>96</v>
      </c>
      <c r="B120">
        <v>27</v>
      </c>
      <c r="C120" t="s">
        <v>165</v>
      </c>
      <c r="D120" t="s">
        <v>27</v>
      </c>
      <c r="G120">
        <v>0.5</v>
      </c>
      <c r="H120">
        <v>0.5</v>
      </c>
      <c r="I120">
        <v>3479</v>
      </c>
      <c r="J120">
        <v>4215</v>
      </c>
      <c r="L120">
        <v>1175</v>
      </c>
      <c r="M120">
        <v>3.0840000000000001</v>
      </c>
      <c r="N120">
        <v>3.85</v>
      </c>
      <c r="O120">
        <v>0.76600000000000001</v>
      </c>
      <c r="Q120">
        <v>7.0000000000000001E-3</v>
      </c>
      <c r="R120">
        <v>1</v>
      </c>
      <c r="S120">
        <v>0</v>
      </c>
      <c r="T120">
        <v>0</v>
      </c>
      <c r="V120">
        <v>0</v>
      </c>
      <c r="Y120" s="1">
        <v>44882</v>
      </c>
      <c r="Z120" s="6">
        <v>0.41674768518518518</v>
      </c>
      <c r="AB120">
        <v>1</v>
      </c>
      <c r="AD120" s="3">
        <f t="shared" si="8"/>
        <v>3.0248860373237263</v>
      </c>
      <c r="AE120" s="3">
        <f t="shared" si="9"/>
        <v>4.0757906393292096</v>
      </c>
      <c r="AF120" s="3">
        <f t="shared" si="10"/>
        <v>1.0509046020054833</v>
      </c>
      <c r="AG120" s="3">
        <f t="shared" si="11"/>
        <v>0.10467306074283221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28</v>
      </c>
      <c r="C121" t="s">
        <v>166</v>
      </c>
      <c r="D121" t="s">
        <v>27</v>
      </c>
      <c r="G121">
        <v>0.5</v>
      </c>
      <c r="H121">
        <v>0.5</v>
      </c>
      <c r="I121">
        <v>4237</v>
      </c>
      <c r="J121">
        <v>7181</v>
      </c>
      <c r="L121">
        <v>7787</v>
      </c>
      <c r="M121">
        <v>3.665</v>
      </c>
      <c r="N121">
        <v>6.3620000000000001</v>
      </c>
      <c r="O121">
        <v>2.6960000000000002</v>
      </c>
      <c r="Q121">
        <v>0.69799999999999995</v>
      </c>
      <c r="R121">
        <v>1</v>
      </c>
      <c r="S121">
        <v>0</v>
      </c>
      <c r="T121">
        <v>0</v>
      </c>
      <c r="V121">
        <v>0</v>
      </c>
      <c r="Y121" s="1">
        <v>44882</v>
      </c>
      <c r="Z121" s="6">
        <v>0.4299189814814815</v>
      </c>
      <c r="AB121">
        <v>1</v>
      </c>
      <c r="AD121" s="3">
        <f t="shared" si="8"/>
        <v>3.6958364490483566</v>
      </c>
      <c r="AE121" s="3">
        <f t="shared" si="9"/>
        <v>6.8568733401999173</v>
      </c>
      <c r="AF121" s="3">
        <f t="shared" si="10"/>
        <v>3.1610368911515607</v>
      </c>
      <c r="AG121" s="3">
        <f t="shared" si="11"/>
        <v>0.76364165352435742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28</v>
      </c>
      <c r="C122" t="s">
        <v>166</v>
      </c>
      <c r="D122" t="s">
        <v>27</v>
      </c>
      <c r="G122">
        <v>0.5</v>
      </c>
      <c r="H122">
        <v>0.5</v>
      </c>
      <c r="I122">
        <v>4877</v>
      </c>
      <c r="J122">
        <v>7473</v>
      </c>
      <c r="L122">
        <v>8029</v>
      </c>
      <c r="M122">
        <v>4.1559999999999997</v>
      </c>
      <c r="N122">
        <v>6.61</v>
      </c>
      <c r="O122">
        <v>2.4529999999999998</v>
      </c>
      <c r="Q122">
        <v>0.72399999999999998</v>
      </c>
      <c r="R122">
        <v>1</v>
      </c>
      <c r="S122">
        <v>0</v>
      </c>
      <c r="T122">
        <v>0</v>
      </c>
      <c r="V122">
        <v>0</v>
      </c>
      <c r="Y122" s="1">
        <v>44882</v>
      </c>
      <c r="Z122" s="6">
        <v>0.43814814814814818</v>
      </c>
      <c r="AB122">
        <v>1</v>
      </c>
      <c r="AD122" s="3">
        <f t="shared" si="8"/>
        <v>4.2623381159398654</v>
      </c>
      <c r="AE122" s="3">
        <f t="shared" si="9"/>
        <v>7.1306684004339855</v>
      </c>
      <c r="AF122" s="3">
        <f t="shared" si="10"/>
        <v>2.8683302844941201</v>
      </c>
      <c r="AG122" s="3">
        <f t="shared" si="11"/>
        <v>0.78775998375017853</v>
      </c>
      <c r="AH122" s="3"/>
      <c r="AK122">
        <f>ABS(100*(AD122-AD123)/(AVERAGE(AD122:AD123)))</f>
        <v>7.6303294361538443</v>
      </c>
      <c r="AQ122">
        <f>ABS(100*(AE122-AE123)/(AVERAGE(AE122:AE123)))</f>
        <v>0.44608917129567965</v>
      </c>
      <c r="AW122">
        <f>ABS(100*(AF122-AF123)/(AVERAGE(AF122:AF123)))</f>
        <v>11.27909046162859</v>
      </c>
      <c r="BC122">
        <f>ABS(100*(AG122-AG123)/(AVERAGE(AG122:AG123)))</f>
        <v>2.5367459635249219</v>
      </c>
      <c r="BG122" s="3">
        <f>AVERAGE(AD122:AD123)</f>
        <v>4.4314034571528005</v>
      </c>
      <c r="BH122" s="3">
        <f>AVERAGE(AE122:AE123)</f>
        <v>7.1466085238037769</v>
      </c>
      <c r="BI122" s="3">
        <f>AVERAGE(AF122:AF123)</f>
        <v>2.7152050666509768</v>
      </c>
      <c r="BJ122" s="3">
        <f>AVERAGE(AG122:AG123)</f>
        <v>0.7778933941123426</v>
      </c>
    </row>
    <row r="123" spans="1:62" x14ac:dyDescent="0.35">
      <c r="A123">
        <v>99</v>
      </c>
      <c r="B123">
        <v>28</v>
      </c>
      <c r="C123" t="s">
        <v>166</v>
      </c>
      <c r="D123" t="s">
        <v>27</v>
      </c>
      <c r="G123">
        <v>0.5</v>
      </c>
      <c r="H123">
        <v>0.5</v>
      </c>
      <c r="I123">
        <v>5259</v>
      </c>
      <c r="J123">
        <v>7507</v>
      </c>
      <c r="L123">
        <v>7831</v>
      </c>
      <c r="M123">
        <v>4.4489999999999998</v>
      </c>
      <c r="N123">
        <v>6.6390000000000002</v>
      </c>
      <c r="O123">
        <v>2.1890000000000001</v>
      </c>
      <c r="Q123">
        <v>0.70299999999999996</v>
      </c>
      <c r="R123">
        <v>1</v>
      </c>
      <c r="S123">
        <v>0</v>
      </c>
      <c r="T123">
        <v>0</v>
      </c>
      <c r="V123">
        <v>0</v>
      </c>
      <c r="Y123" s="1">
        <v>44882</v>
      </c>
      <c r="Z123" s="6">
        <v>0.44665509259259256</v>
      </c>
      <c r="AB123">
        <v>1</v>
      </c>
      <c r="AD123" s="3">
        <f t="shared" si="8"/>
        <v>4.6004687983657346</v>
      </c>
      <c r="AE123" s="3">
        <f t="shared" si="9"/>
        <v>7.1625486471735682</v>
      </c>
      <c r="AF123" s="3">
        <f t="shared" si="10"/>
        <v>2.5620798488078336</v>
      </c>
      <c r="AG123" s="3">
        <f t="shared" si="11"/>
        <v>0.76802680447450666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29</v>
      </c>
      <c r="C124" t="s">
        <v>167</v>
      </c>
      <c r="D124" t="s">
        <v>27</v>
      </c>
      <c r="G124">
        <v>0.5</v>
      </c>
      <c r="H124">
        <v>0.5</v>
      </c>
      <c r="I124">
        <v>5985</v>
      </c>
      <c r="J124">
        <v>8836</v>
      </c>
      <c r="L124">
        <v>10135</v>
      </c>
      <c r="M124">
        <v>5.0069999999999997</v>
      </c>
      <c r="N124">
        <v>7.7649999999999997</v>
      </c>
      <c r="O124">
        <v>2.758</v>
      </c>
      <c r="Q124">
        <v>0.94399999999999995</v>
      </c>
      <c r="R124">
        <v>1</v>
      </c>
      <c r="S124">
        <v>0</v>
      </c>
      <c r="T124">
        <v>0</v>
      </c>
      <c r="V124">
        <v>0</v>
      </c>
      <c r="Y124" s="1">
        <v>44882</v>
      </c>
      <c r="Z124" s="6">
        <v>0.45971064814814816</v>
      </c>
      <c r="AB124">
        <v>1</v>
      </c>
      <c r="AD124" s="3">
        <f t="shared" si="8"/>
        <v>5.2430941267457891</v>
      </c>
      <c r="AE124" s="3">
        <f t="shared" si="9"/>
        <v>8.4086912329649266</v>
      </c>
      <c r="AF124" s="3">
        <f t="shared" si="10"/>
        <v>3.1655971062191375</v>
      </c>
      <c r="AG124" s="3">
        <f t="shared" si="11"/>
        <v>0.99764925422777861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29</v>
      </c>
      <c r="C125" t="s">
        <v>167</v>
      </c>
      <c r="D125" t="s">
        <v>27</v>
      </c>
      <c r="G125">
        <v>0.5</v>
      </c>
      <c r="H125">
        <v>0.5</v>
      </c>
      <c r="I125">
        <v>6912</v>
      </c>
      <c r="J125">
        <v>8874</v>
      </c>
      <c r="L125">
        <v>10250</v>
      </c>
      <c r="M125">
        <v>5.7169999999999996</v>
      </c>
      <c r="N125">
        <v>7.7960000000000003</v>
      </c>
      <c r="O125">
        <v>2.0790000000000002</v>
      </c>
      <c r="Q125">
        <v>0.95599999999999996</v>
      </c>
      <c r="R125">
        <v>1</v>
      </c>
      <c r="S125">
        <v>0</v>
      </c>
      <c r="T125">
        <v>0</v>
      </c>
      <c r="V125">
        <v>0</v>
      </c>
      <c r="Y125" s="1">
        <v>44882</v>
      </c>
      <c r="Z125" s="6">
        <v>0.46796296296296297</v>
      </c>
      <c r="AB125">
        <v>1</v>
      </c>
      <c r="AD125" s="3">
        <f t="shared" si="8"/>
        <v>6.0636363848839592</v>
      </c>
      <c r="AE125" s="3">
        <f t="shared" si="9"/>
        <v>8.4443220969679924</v>
      </c>
      <c r="AF125" s="3">
        <f t="shared" si="10"/>
        <v>2.3806857120840332</v>
      </c>
      <c r="AG125" s="3">
        <f t="shared" si="11"/>
        <v>1.0091104442111234</v>
      </c>
      <c r="AH125" s="3"/>
      <c r="AK125">
        <f>ABS(100*(AD125-AD126)/(AVERAGE(AD125:AD126)))</f>
        <v>6.7297016147112068</v>
      </c>
      <c r="AQ125">
        <f>ABS(100*(AE125-AE126)/(AVERAGE(AE125:AE126)))</f>
        <v>2.7703880938272576</v>
      </c>
      <c r="AW125">
        <f>ABS(100*(AF125-AF126)/(AVERAGE(AF125:AF126)))</f>
        <v>23.436417603347046</v>
      </c>
      <c r="BC125">
        <f>ABS(100*(AG125-AG126)/(AVERAGE(AG125:AG126)))</f>
        <v>0.34507321513657385</v>
      </c>
      <c r="BG125" s="3">
        <f>AVERAGE(AD125:AD126)</f>
        <v>5.8662459603264487</v>
      </c>
      <c r="BH125" s="3">
        <f>AVERAGE(AE125:AE126)</f>
        <v>8.562935367925558</v>
      </c>
      <c r="BI125" s="3">
        <f>AVERAGE(AF125:AF126)</f>
        <v>2.6966894075991097</v>
      </c>
      <c r="BJ125" s="3">
        <f>AVERAGE(AG125:AG126)</f>
        <v>1.0108545383390237</v>
      </c>
    </row>
    <row r="126" spans="1:62" x14ac:dyDescent="0.35">
      <c r="A126">
        <v>102</v>
      </c>
      <c r="B126">
        <v>29</v>
      </c>
      <c r="C126" t="s">
        <v>167</v>
      </c>
      <c r="D126" t="s">
        <v>27</v>
      </c>
      <c r="G126">
        <v>0.5</v>
      </c>
      <c r="H126">
        <v>0.5</v>
      </c>
      <c r="I126">
        <v>6466</v>
      </c>
      <c r="J126">
        <v>9127</v>
      </c>
      <c r="L126">
        <v>10285</v>
      </c>
      <c r="M126">
        <v>5.3760000000000003</v>
      </c>
      <c r="N126">
        <v>8.0109999999999992</v>
      </c>
      <c r="O126">
        <v>2.6349999999999998</v>
      </c>
      <c r="Q126">
        <v>0.96</v>
      </c>
      <c r="R126">
        <v>1</v>
      </c>
      <c r="S126">
        <v>0</v>
      </c>
      <c r="T126">
        <v>0</v>
      </c>
      <c r="V126">
        <v>0</v>
      </c>
      <c r="Y126" s="1">
        <v>44882</v>
      </c>
      <c r="Z126" s="6">
        <v>0.47690972222222222</v>
      </c>
      <c r="AB126">
        <v>1</v>
      </c>
      <c r="AD126" s="3">
        <f t="shared" si="8"/>
        <v>5.6688555357689392</v>
      </c>
      <c r="AE126" s="3">
        <f t="shared" si="9"/>
        <v>8.6815486388831253</v>
      </c>
      <c r="AF126" s="3">
        <f t="shared" si="10"/>
        <v>3.0126931031141861</v>
      </c>
      <c r="AG126" s="3">
        <f t="shared" si="11"/>
        <v>1.0125986324669238</v>
      </c>
      <c r="AH126" s="3"/>
      <c r="BG126" s="3"/>
      <c r="BH126" s="3"/>
      <c r="BI126" s="3"/>
      <c r="BJ126" s="3"/>
    </row>
    <row r="127" spans="1:62" x14ac:dyDescent="0.35">
      <c r="A127">
        <v>103</v>
      </c>
      <c r="B127">
        <v>30</v>
      </c>
      <c r="C127" t="s">
        <v>168</v>
      </c>
      <c r="D127" t="s">
        <v>27</v>
      </c>
      <c r="G127">
        <v>0.5</v>
      </c>
      <c r="H127">
        <v>0.5</v>
      </c>
      <c r="I127">
        <v>4403</v>
      </c>
      <c r="J127">
        <v>6051</v>
      </c>
      <c r="L127">
        <v>1653</v>
      </c>
      <c r="M127">
        <v>3.7919999999999998</v>
      </c>
      <c r="N127">
        <v>5.4039999999999999</v>
      </c>
      <c r="O127">
        <v>1.6120000000000001</v>
      </c>
      <c r="Q127">
        <v>5.7000000000000002E-2</v>
      </c>
      <c r="R127">
        <v>1</v>
      </c>
      <c r="S127">
        <v>0</v>
      </c>
      <c r="T127">
        <v>0</v>
      </c>
      <c r="V127">
        <v>0</v>
      </c>
      <c r="Y127" s="1">
        <v>44882</v>
      </c>
      <c r="Z127" s="6">
        <v>0.49114583333333334</v>
      </c>
      <c r="AB127">
        <v>1</v>
      </c>
      <c r="AD127" s="3">
        <f t="shared" si="8"/>
        <v>3.8427728188983417</v>
      </c>
      <c r="AE127" s="3">
        <f t="shared" si="9"/>
        <v>5.7973239632667077</v>
      </c>
      <c r="AF127" s="3">
        <f t="shared" si="10"/>
        <v>1.9545511443683661</v>
      </c>
      <c r="AG127" s="3">
        <f t="shared" si="11"/>
        <v>0.15231174606490858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30</v>
      </c>
      <c r="C128" t="s">
        <v>168</v>
      </c>
      <c r="D128" t="s">
        <v>27</v>
      </c>
      <c r="G128">
        <v>0.5</v>
      </c>
      <c r="H128">
        <v>0.5</v>
      </c>
      <c r="I128">
        <v>4694</v>
      </c>
      <c r="J128">
        <v>6005</v>
      </c>
      <c r="L128">
        <v>1718</v>
      </c>
      <c r="M128">
        <v>4.016</v>
      </c>
      <c r="N128">
        <v>5.3659999999999997</v>
      </c>
      <c r="O128">
        <v>1.349</v>
      </c>
      <c r="Q128">
        <v>6.4000000000000001E-2</v>
      </c>
      <c r="R128">
        <v>1</v>
      </c>
      <c r="S128">
        <v>0</v>
      </c>
      <c r="T128">
        <v>0</v>
      </c>
      <c r="V128">
        <v>0</v>
      </c>
      <c r="X128" t="s">
        <v>164</v>
      </c>
      <c r="Y128" s="1">
        <v>44882</v>
      </c>
      <c r="Z128" s="6">
        <v>0.50187499999999996</v>
      </c>
      <c r="AB128">
        <v>1</v>
      </c>
      <c r="AD128" s="3">
        <f t="shared" si="8"/>
        <v>4.1003540455630745</v>
      </c>
      <c r="AE128" s="3">
        <f t="shared" si="9"/>
        <v>5.7541918647366828</v>
      </c>
      <c r="AF128" s="3">
        <f t="shared" si="10"/>
        <v>1.6538378191736083</v>
      </c>
      <c r="AG128" s="3">
        <f t="shared" si="11"/>
        <v>0.15878980996853823</v>
      </c>
      <c r="AH128" s="3"/>
      <c r="AK128">
        <f>ABS(100*(AD128-AD129)/(AVERAGE(AD128:AD129)))</f>
        <v>19.057360868764007</v>
      </c>
      <c r="AQ128">
        <f>ABS(100*(AE128-AE129)/(AVERAGE(AE128:AE129)))</f>
        <v>8.1442582464908264E-2</v>
      </c>
      <c r="AW128">
        <f>ABS(100*(AF128-AF129)/(AVERAGE(AF128:AF129)))</f>
        <v>35.676186649728194</v>
      </c>
      <c r="BC128">
        <f>ABS(100*(AG128-AG129)/(AVERAGE(AG128:AG129)))</f>
        <v>3.1882162325140744</v>
      </c>
      <c r="BG128" s="3">
        <f>AVERAGE(AD128:AD129)</f>
        <v>3.7436350271923278</v>
      </c>
      <c r="BH128" s="3">
        <f>AVERAGE(AE128:AE129)</f>
        <v>5.7565360005263582</v>
      </c>
      <c r="BI128" s="3">
        <f>AVERAGE(AF128:AF129)</f>
        <v>2.0129009733340304</v>
      </c>
      <c r="BJ128" s="3">
        <f>AVERAGE(AG128:AG129)</f>
        <v>0.15629824692868066</v>
      </c>
    </row>
    <row r="129" spans="1:62" x14ac:dyDescent="0.35">
      <c r="A129">
        <v>105</v>
      </c>
      <c r="B129">
        <v>30</v>
      </c>
      <c r="C129" t="s">
        <v>168</v>
      </c>
      <c r="D129" t="s">
        <v>27</v>
      </c>
      <c r="G129">
        <v>0.5</v>
      </c>
      <c r="H129">
        <v>0.5</v>
      </c>
      <c r="I129">
        <v>3888</v>
      </c>
      <c r="J129">
        <v>6010</v>
      </c>
      <c r="L129">
        <v>1668</v>
      </c>
      <c r="M129">
        <v>3.3980000000000001</v>
      </c>
      <c r="N129">
        <v>5.37</v>
      </c>
      <c r="O129">
        <v>1.972</v>
      </c>
      <c r="Q129">
        <v>5.8000000000000003E-2</v>
      </c>
      <c r="R129">
        <v>1</v>
      </c>
      <c r="S129">
        <v>0</v>
      </c>
      <c r="T129">
        <v>0</v>
      </c>
      <c r="V129">
        <v>0</v>
      </c>
      <c r="Y129" s="1">
        <v>44882</v>
      </c>
      <c r="Z129" s="6">
        <v>0.50915509259259262</v>
      </c>
      <c r="AB129">
        <v>1</v>
      </c>
      <c r="AD129" s="3">
        <f t="shared" si="8"/>
        <v>3.3869160088215811</v>
      </c>
      <c r="AE129" s="3">
        <f t="shared" si="9"/>
        <v>5.7588801363160336</v>
      </c>
      <c r="AF129" s="3">
        <f t="shared" si="10"/>
        <v>2.3719641274944525</v>
      </c>
      <c r="AG129" s="3">
        <f t="shared" si="11"/>
        <v>0.1538066838888231</v>
      </c>
      <c r="AH129" s="3"/>
      <c r="BG129" s="3"/>
      <c r="BH129" s="3"/>
      <c r="BI129" s="3"/>
      <c r="BJ129" s="3"/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7588</v>
      </c>
      <c r="J130">
        <v>14682</v>
      </c>
      <c r="L130">
        <v>9212</v>
      </c>
      <c r="M130">
        <v>6.2370000000000001</v>
      </c>
      <c r="N130">
        <v>12.717000000000001</v>
      </c>
      <c r="O130">
        <v>6.48</v>
      </c>
      <c r="Q130">
        <v>0.84699999999999998</v>
      </c>
      <c r="R130">
        <v>1</v>
      </c>
      <c r="S130">
        <v>0</v>
      </c>
      <c r="T130">
        <v>0</v>
      </c>
      <c r="V130">
        <v>0</v>
      </c>
      <c r="Y130" s="1">
        <v>44882</v>
      </c>
      <c r="Z130" s="6">
        <v>0.5220717592592593</v>
      </c>
      <c r="AB130">
        <v>1</v>
      </c>
      <c r="AD130" s="3">
        <f t="shared" si="8"/>
        <v>6.6620037705381145</v>
      </c>
      <c r="AE130" s="3">
        <f t="shared" si="9"/>
        <v>13.890218363541514</v>
      </c>
      <c r="AF130" s="3">
        <f t="shared" si="10"/>
        <v>7.2282145930033996</v>
      </c>
      <c r="AG130" s="3">
        <f t="shared" si="11"/>
        <v>0.90566074679623776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62</v>
      </c>
      <c r="D131" t="s">
        <v>27</v>
      </c>
      <c r="G131">
        <v>0.5</v>
      </c>
      <c r="H131">
        <v>0.5</v>
      </c>
      <c r="I131">
        <v>8930</v>
      </c>
      <c r="J131">
        <v>15177</v>
      </c>
      <c r="L131">
        <v>9275</v>
      </c>
      <c r="M131">
        <v>7.266</v>
      </c>
      <c r="N131">
        <v>13.135999999999999</v>
      </c>
      <c r="O131">
        <v>5.8710000000000004</v>
      </c>
      <c r="Q131">
        <v>0.85399999999999998</v>
      </c>
      <c r="R131">
        <v>1</v>
      </c>
      <c r="S131">
        <v>0</v>
      </c>
      <c r="T131">
        <v>0</v>
      </c>
      <c r="V131">
        <v>0</v>
      </c>
      <c r="Y131" s="1">
        <v>44882</v>
      </c>
      <c r="Z131" s="6">
        <v>0.52954861111111107</v>
      </c>
      <c r="AB131">
        <v>1</v>
      </c>
      <c r="AD131" s="3">
        <f t="shared" si="8"/>
        <v>7.8498869533012474</v>
      </c>
      <c r="AE131" s="3">
        <f t="shared" si="9"/>
        <v>14.354357249897211</v>
      </c>
      <c r="AF131" s="3">
        <f t="shared" si="10"/>
        <v>6.5044702965959633</v>
      </c>
      <c r="AG131" s="3">
        <f t="shared" si="11"/>
        <v>0.91193948565667882</v>
      </c>
      <c r="AH131" s="3"/>
      <c r="AK131">
        <f>ABS(100*(AD131-AD132)/(AVERAGE(AD131:AD132)))</f>
        <v>2.8565595015823089</v>
      </c>
      <c r="AM131">
        <f>100*((AVERAGE(AD131:AD132)*25.225)-(AVERAGE(AD113:AD114)*25))/(1000*0.075)</f>
        <v>122.41662963247046</v>
      </c>
      <c r="AQ131">
        <f>ABS(100*(AE131-AE132)/(AVERAGE(AE131:AE132)))</f>
        <v>0.92328931859553309</v>
      </c>
      <c r="AS131">
        <f>100*((AVERAGE(AE131:AE132)*25.225)-(AVERAGE(AE113:AE114)*25))/(2000*0.075)</f>
        <v>118.6745021387737</v>
      </c>
      <c r="AW131">
        <f>ABS(100*(AF131-AF132)/(AVERAGE(AF131:AF132)))</f>
        <v>1.460965116725069</v>
      </c>
      <c r="AY131">
        <f>100*((AVERAGE(AF131:AF132)*25.225)-(AVERAGE(AF113:AF114)*25))/(1000*0.075)</f>
        <v>114.93237464507698</v>
      </c>
      <c r="BC131">
        <f>ABS(100*(AG131-AG132)/(AVERAGE(AG131:AG132)))</f>
        <v>2.7485037994527981</v>
      </c>
      <c r="BE131">
        <f>100*((AVERAGE(AG131:AG132)*25.225)-(AVERAGE(AG113:AG114)*25))/(100*0.075)</f>
        <v>205.62039165641599</v>
      </c>
      <c r="BG131" s="3">
        <f>AVERAGE(AD131:AD132)</f>
        <v>7.9636298661068077</v>
      </c>
      <c r="BH131" s="3">
        <f>AVERAGE(AE131:AE132)</f>
        <v>14.420930706323986</v>
      </c>
      <c r="BI131" s="3">
        <f>AVERAGE(AF131:AF132)</f>
        <v>6.4573008402171794</v>
      </c>
      <c r="BJ131" s="3">
        <f>AVERAGE(AG131:AG132)</f>
        <v>0.92464645715995231</v>
      </c>
    </row>
    <row r="132" spans="1:62" x14ac:dyDescent="0.35">
      <c r="A132">
        <v>108</v>
      </c>
      <c r="B132">
        <v>31</v>
      </c>
      <c r="C132" t="s">
        <v>62</v>
      </c>
      <c r="D132" t="s">
        <v>27</v>
      </c>
      <c r="G132">
        <v>0.5</v>
      </c>
      <c r="H132">
        <v>0.5</v>
      </c>
      <c r="I132">
        <v>9187</v>
      </c>
      <c r="J132">
        <v>15319</v>
      </c>
      <c r="L132">
        <v>9530</v>
      </c>
      <c r="M132">
        <v>7.4630000000000001</v>
      </c>
      <c r="N132">
        <v>13.257</v>
      </c>
      <c r="O132">
        <v>5.7930000000000001</v>
      </c>
      <c r="Q132">
        <v>0.88100000000000001</v>
      </c>
      <c r="R132">
        <v>1</v>
      </c>
      <c r="S132">
        <v>0</v>
      </c>
      <c r="T132">
        <v>0</v>
      </c>
      <c r="V132">
        <v>0</v>
      </c>
      <c r="Y132" s="1">
        <v>44882</v>
      </c>
      <c r="Z132" s="6">
        <v>0.53806712962962966</v>
      </c>
      <c r="AB132">
        <v>1</v>
      </c>
      <c r="AD132" s="3">
        <f t="shared" si="8"/>
        <v>8.0773727789123679</v>
      </c>
      <c r="AE132" s="3">
        <f t="shared" si="9"/>
        <v>14.487504162750763</v>
      </c>
      <c r="AF132" s="3">
        <f t="shared" si="10"/>
        <v>6.4101313838383955</v>
      </c>
      <c r="AG132" s="3">
        <f t="shared" si="11"/>
        <v>0.9373534286632258</v>
      </c>
      <c r="AH132" s="3"/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5232</v>
      </c>
      <c r="J133">
        <v>6329</v>
      </c>
      <c r="L133">
        <v>1729</v>
      </c>
      <c r="M133">
        <v>4.4290000000000003</v>
      </c>
      <c r="N133">
        <v>5.64</v>
      </c>
      <c r="O133">
        <v>1.212</v>
      </c>
      <c r="Q133">
        <v>6.5000000000000002E-2</v>
      </c>
      <c r="R133">
        <v>1</v>
      </c>
      <c r="S133">
        <v>0</v>
      </c>
      <c r="T133">
        <v>0</v>
      </c>
      <c r="V133">
        <v>0</v>
      </c>
      <c r="Y133" s="1">
        <v>44882</v>
      </c>
      <c r="Z133" s="6">
        <v>0.55084490740740744</v>
      </c>
      <c r="AB133">
        <v>1</v>
      </c>
      <c r="AD133" s="3">
        <f t="shared" si="8"/>
        <v>4.5765695092937486</v>
      </c>
      <c r="AE133" s="3">
        <f t="shared" si="9"/>
        <v>6.0579918630785938</v>
      </c>
      <c r="AF133" s="3">
        <f t="shared" si="10"/>
        <v>1.4814223537848452</v>
      </c>
      <c r="AG133" s="3">
        <f t="shared" si="11"/>
        <v>0.15988609770607556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63</v>
      </c>
      <c r="D134" t="s">
        <v>27</v>
      </c>
      <c r="G134">
        <v>0.5</v>
      </c>
      <c r="H134">
        <v>0.5</v>
      </c>
      <c r="I134">
        <v>3855</v>
      </c>
      <c r="J134">
        <v>6348</v>
      </c>
      <c r="L134">
        <v>1707</v>
      </c>
      <c r="M134">
        <v>3.3719999999999999</v>
      </c>
      <c r="N134">
        <v>5.6559999999999997</v>
      </c>
      <c r="O134">
        <v>2.2839999999999998</v>
      </c>
      <c r="Q134">
        <v>6.3E-2</v>
      </c>
      <c r="R134">
        <v>1</v>
      </c>
      <c r="S134">
        <v>0</v>
      </c>
      <c r="T134">
        <v>0</v>
      </c>
      <c r="V134">
        <v>0</v>
      </c>
      <c r="Y134" s="1">
        <v>44882</v>
      </c>
      <c r="Z134" s="6">
        <v>0.55766203703703698</v>
      </c>
      <c r="AB134">
        <v>1</v>
      </c>
      <c r="AD134" s="3">
        <f t="shared" si="8"/>
        <v>3.357705766622487</v>
      </c>
      <c r="AE134" s="3">
        <f t="shared" si="9"/>
        <v>6.0758072950801258</v>
      </c>
      <c r="AF134" s="3">
        <f t="shared" si="10"/>
        <v>2.7181015284576389</v>
      </c>
      <c r="AG134" s="3">
        <f t="shared" si="11"/>
        <v>0.15769352223100089</v>
      </c>
      <c r="AH134" s="3"/>
      <c r="AK134">
        <f>ABS(100*(AD134-AD135)/(AVERAGE(AD134:AD135)))</f>
        <v>13.404374306225103</v>
      </c>
      <c r="AL134">
        <f>ABS(100*((AVERAGE(AD134:AD135)-AVERAGE(AD128:AD129))/(AVERAGE(AD128:AD129,AD134:AD135))))</f>
        <v>3.9420511971952705</v>
      </c>
      <c r="AQ134">
        <f>ABS(100*(AE134-AE135)/(AVERAGE(AE134:AE135)))</f>
        <v>1.0549514077386608</v>
      </c>
      <c r="AR134">
        <f>ABS(100*((AVERAGE(AE134:AE135)-AVERAGE(AE128:AE129))/(AVERAGE(AE128:AE129,AE134:AE135))))</f>
        <v>4.8708435698509289</v>
      </c>
      <c r="AW134">
        <f>ABS(100*(AF134-AF135)/(AVERAGE(AF134:AF135)))</f>
        <v>22.338184382168784</v>
      </c>
      <c r="AX134">
        <f>ABS(100*((AVERAGE(AF134:AF135)-AVERAGE(AF128:AF129))/(AVERAGE(AF128:AF129,AF134:AF135))))</f>
        <v>19.386389301263794</v>
      </c>
      <c r="BC134">
        <f>ABS(100*(AG134-AG135)/(AVERAGE(AG134:AG135)))</f>
        <v>4.1466167972308456</v>
      </c>
      <c r="BD134">
        <f>ABS(100*((AVERAGE(AG134:AG135)-AVERAGE(AG128:AG129))/(AVERAGE(AG128:AG129,AG134:AG135))))</f>
        <v>2.9836213778724625</v>
      </c>
      <c r="BG134" s="3">
        <f>AVERAGE(AD134:AD135)</f>
        <v>3.5989115544786374</v>
      </c>
      <c r="BH134" s="3">
        <f>AVERAGE(AE134:AE135)</f>
        <v>6.0439270483405423</v>
      </c>
      <c r="BI134" s="3">
        <f>AVERAGE(AF134:AF135)</f>
        <v>2.4450154938619053</v>
      </c>
      <c r="BJ134" s="3">
        <f>AVERAGE(AG134:AG135)</f>
        <v>0.16103221670441001</v>
      </c>
    </row>
    <row r="135" spans="1:62" x14ac:dyDescent="0.35">
      <c r="A135">
        <v>111</v>
      </c>
      <c r="B135">
        <v>32</v>
      </c>
      <c r="C135" t="s">
        <v>63</v>
      </c>
      <c r="D135" t="s">
        <v>27</v>
      </c>
      <c r="G135">
        <v>0.5</v>
      </c>
      <c r="H135">
        <v>0.5</v>
      </c>
      <c r="I135">
        <v>4400</v>
      </c>
      <c r="J135">
        <v>6280</v>
      </c>
      <c r="L135">
        <v>1774</v>
      </c>
      <c r="M135">
        <v>3.7909999999999999</v>
      </c>
      <c r="N135">
        <v>5.5990000000000002</v>
      </c>
      <c r="O135">
        <v>1.8089999999999999</v>
      </c>
      <c r="Q135">
        <v>7.0000000000000007E-2</v>
      </c>
      <c r="R135">
        <v>1</v>
      </c>
      <c r="S135">
        <v>0</v>
      </c>
      <c r="T135">
        <v>0</v>
      </c>
      <c r="V135">
        <v>0</v>
      </c>
      <c r="Y135" s="1">
        <v>44882</v>
      </c>
      <c r="Z135" s="6">
        <v>0.56575231481481481</v>
      </c>
      <c r="AB135">
        <v>1</v>
      </c>
      <c r="AD135" s="3">
        <f t="shared" si="8"/>
        <v>3.8401173423347879</v>
      </c>
      <c r="AE135" s="3">
        <f t="shared" si="9"/>
        <v>6.0120468016009596</v>
      </c>
      <c r="AF135" s="3">
        <f t="shared" si="10"/>
        <v>2.1719294592661718</v>
      </c>
      <c r="AG135" s="3">
        <f t="shared" si="11"/>
        <v>0.16437091117781913</v>
      </c>
      <c r="AH135" s="3"/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1179</v>
      </c>
      <c r="J136">
        <v>547</v>
      </c>
      <c r="L136">
        <v>243</v>
      </c>
      <c r="M136">
        <v>1.32</v>
      </c>
      <c r="N136">
        <v>0.74199999999999999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44882</v>
      </c>
      <c r="Z136" s="6">
        <v>0.57899305555555558</v>
      </c>
      <c r="AB136">
        <v>1</v>
      </c>
      <c r="AD136" s="3">
        <f t="shared" si="8"/>
        <v>0.98902067193236709</v>
      </c>
      <c r="AE136" s="3">
        <f t="shared" si="9"/>
        <v>0.63647460871769446</v>
      </c>
      <c r="AF136" s="3">
        <f t="shared" si="10"/>
        <v>-0.35254606321467263</v>
      </c>
      <c r="AG136" s="3">
        <f t="shared" si="11"/>
        <v>1.1787590616942694E-2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303</v>
      </c>
      <c r="J137">
        <v>329</v>
      </c>
      <c r="L137">
        <v>237</v>
      </c>
      <c r="M137">
        <v>0.64700000000000002</v>
      </c>
      <c r="N137">
        <v>0.55800000000000005</v>
      </c>
      <c r="O137">
        <v>0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44882</v>
      </c>
      <c r="Z137" s="6">
        <v>0.58490740740740743</v>
      </c>
      <c r="AB137">
        <v>1</v>
      </c>
      <c r="AD137" s="3">
        <f t="shared" si="8"/>
        <v>0.2136215153746146</v>
      </c>
      <c r="AE137" s="3">
        <f t="shared" si="9"/>
        <v>0.43206596785801338</v>
      </c>
      <c r="AF137" s="3">
        <f t="shared" si="10"/>
        <v>0.21844445248339878</v>
      </c>
      <c r="AG137" s="3">
        <f t="shared" si="11"/>
        <v>1.1189615487376878E-2</v>
      </c>
      <c r="AH137" s="3"/>
      <c r="AK137">
        <f>ABS(100*(AD137-AD138)/(AVERAGE(AD137:AD138)))</f>
        <v>54.928535699723284</v>
      </c>
      <c r="AQ137">
        <f>ABS(100*(AE137-AE138)/(AVERAGE(AE137:AE138)))</f>
        <v>28.798803117524098</v>
      </c>
      <c r="AW137">
        <f>ABS(100*(AF137-AF138)/(AVERAGE(AF137:AF138)))</f>
        <v>7.9544377169036986</v>
      </c>
      <c r="BC137">
        <f>ABS(100*(AG137-AG138)/(AVERAGE(AG137:AG138)))</f>
        <v>35.686149527205025</v>
      </c>
      <c r="BG137" s="3">
        <f>AVERAGE(AD137:AD138)</f>
        <v>0.16759325493967953</v>
      </c>
      <c r="BH137" s="3">
        <f>AVERAGE(AE137:AE138)</f>
        <v>0.37768201753754777</v>
      </c>
      <c r="BI137" s="3">
        <f>AVERAGE(AF137:AF138)</f>
        <v>0.21008876259786824</v>
      </c>
      <c r="BJ137" s="3">
        <f>AVERAGE(AG137:AG138)</f>
        <v>9.4953526202737441E-3</v>
      </c>
    </row>
    <row r="138" spans="1:62" x14ac:dyDescent="0.35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199</v>
      </c>
      <c r="J138">
        <v>213</v>
      </c>
      <c r="L138">
        <v>203</v>
      </c>
      <c r="M138">
        <v>0.56699999999999995</v>
      </c>
      <c r="N138">
        <v>0.45900000000000002</v>
      </c>
      <c r="O138">
        <v>0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44882</v>
      </c>
      <c r="Z138" s="6">
        <v>0.59121527777777783</v>
      </c>
      <c r="AB138">
        <v>1</v>
      </c>
      <c r="AD138" s="3">
        <f t="shared" si="8"/>
        <v>0.12156499450474448</v>
      </c>
      <c r="AE138" s="3">
        <f t="shared" si="9"/>
        <v>0.32329806721708215</v>
      </c>
      <c r="AF138" s="3">
        <f t="shared" si="10"/>
        <v>0.20173307271233767</v>
      </c>
      <c r="AG138" s="3">
        <f t="shared" si="11"/>
        <v>7.8010897531706098E-3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3591</v>
      </c>
      <c r="J139">
        <v>11348</v>
      </c>
      <c r="L139">
        <v>4879</v>
      </c>
      <c r="M139">
        <v>5.2830000000000004</v>
      </c>
      <c r="N139">
        <v>16.486999999999998</v>
      </c>
      <c r="O139">
        <v>11.204000000000001</v>
      </c>
      <c r="Q139">
        <v>0.65700000000000003</v>
      </c>
      <c r="R139">
        <v>1</v>
      </c>
      <c r="S139">
        <v>0</v>
      </c>
      <c r="T139">
        <v>0</v>
      </c>
      <c r="V139">
        <v>0</v>
      </c>
      <c r="Y139" s="1">
        <v>44882</v>
      </c>
      <c r="Z139" s="6">
        <v>0.60394675925925922</v>
      </c>
      <c r="AB139">
        <v>1</v>
      </c>
      <c r="AD139" s="3">
        <f t="shared" si="8"/>
        <v>5.2067063817162333</v>
      </c>
      <c r="AE139" s="3">
        <f t="shared" si="9"/>
        <v>17.940131457384354</v>
      </c>
      <c r="AF139" s="3">
        <f t="shared" si="10"/>
        <v>12.733425075668119</v>
      </c>
      <c r="AG139" s="3">
        <f t="shared" si="11"/>
        <v>0.78970506788021166</v>
      </c>
      <c r="AH139" s="3"/>
    </row>
    <row r="140" spans="1:62" x14ac:dyDescent="0.35">
      <c r="A140">
        <v>116</v>
      </c>
      <c r="B140">
        <v>1</v>
      </c>
      <c r="C140" t="s">
        <v>71</v>
      </c>
      <c r="D140" t="s">
        <v>27</v>
      </c>
      <c r="G140">
        <v>0.3</v>
      </c>
      <c r="H140">
        <v>0.3</v>
      </c>
      <c r="I140">
        <v>5408</v>
      </c>
      <c r="J140">
        <v>11480</v>
      </c>
      <c r="L140">
        <v>4913</v>
      </c>
      <c r="M140">
        <v>7.6070000000000002</v>
      </c>
      <c r="N140">
        <v>16.673999999999999</v>
      </c>
      <c r="O140">
        <v>9.0670000000000002</v>
      </c>
      <c r="Q140">
        <v>0.66300000000000003</v>
      </c>
      <c r="R140">
        <v>1</v>
      </c>
      <c r="S140">
        <v>0</v>
      </c>
      <c r="T140">
        <v>0</v>
      </c>
      <c r="V140">
        <v>0</v>
      </c>
      <c r="Y140" s="1">
        <v>44882</v>
      </c>
      <c r="Z140" s="6">
        <v>0.61127314814814815</v>
      </c>
      <c r="AB140">
        <v>1</v>
      </c>
      <c r="AD140" s="3">
        <f t="shared" si="8"/>
        <v>7.8872624461481902</v>
      </c>
      <c r="AE140" s="3">
        <f t="shared" si="9"/>
        <v>18.146415406875771</v>
      </c>
      <c r="AF140" s="3">
        <f t="shared" si="10"/>
        <v>10.259152960727581</v>
      </c>
      <c r="AG140" s="3">
        <f t="shared" si="11"/>
        <v>0.79535261077055541</v>
      </c>
      <c r="AH140" s="3"/>
      <c r="AI140">
        <f>100*(AVERAGE(I140:I141))/(AVERAGE(I$51:I$52))</f>
        <v>90.452302631578945</v>
      </c>
      <c r="AK140">
        <f>ABS(100*(AD140-AD141)/(AVERAGE(AD140:AD141)))</f>
        <v>3.3653087165176898</v>
      </c>
      <c r="AO140">
        <f>100*(AVERAGE(J140:J141))/(AVERAGE(J$51:J$52))</f>
        <v>97.309224902523667</v>
      </c>
      <c r="AQ140">
        <f>ABS(100*(AE140-AE141)/(AVERAGE(AE140:AE141)))</f>
        <v>2.1676122225769467</v>
      </c>
      <c r="AU140">
        <f>100*(((AVERAGE(J140:J141))-(AVERAGE(I140:I141)))/((AVERAGE(J$51:J$52))-(AVERAGE($I$51:I52))))</f>
        <v>104.76786832453709</v>
      </c>
      <c r="AW140">
        <f>ABS(100*(AF140-AF141)/(AVERAGE(AF140:AF141)))</f>
        <v>6.6377275511001939</v>
      </c>
      <c r="BA140">
        <f>100*(AVERAGE(L140:L141))/(AVERAGE(L$51:L$52))</f>
        <v>98.38807173080798</v>
      </c>
      <c r="BC140">
        <f>ABS(100*(AG140-AG141)/(AVERAGE(AG140:AG141)))</f>
        <v>1.2609611520273367</v>
      </c>
      <c r="BG140" s="3">
        <f>AVERAGE(AD140:AD141)</f>
        <v>8.0222491714621817</v>
      </c>
      <c r="BH140" s="3">
        <f>AVERAGE(AE140:AE141)</f>
        <v>17.951852136332725</v>
      </c>
      <c r="BI140" s="3">
        <f>AVERAGE(AF140:AF141)</f>
        <v>9.9296029648705435</v>
      </c>
      <c r="BJ140" s="3">
        <f>AVERAGE(AG140:AG141)</f>
        <v>0.79036948469084034</v>
      </c>
    </row>
    <row r="141" spans="1:62" x14ac:dyDescent="0.35">
      <c r="A141">
        <v>117</v>
      </c>
      <c r="B141">
        <v>1</v>
      </c>
      <c r="C141" t="s">
        <v>71</v>
      </c>
      <c r="D141" t="s">
        <v>27</v>
      </c>
      <c r="G141">
        <v>0.3</v>
      </c>
      <c r="H141">
        <v>0.3</v>
      </c>
      <c r="I141">
        <v>5591</v>
      </c>
      <c r="J141">
        <v>11231</v>
      </c>
      <c r="L141">
        <v>4853</v>
      </c>
      <c r="M141">
        <v>7.8410000000000002</v>
      </c>
      <c r="N141">
        <v>16.321999999999999</v>
      </c>
      <c r="O141">
        <v>8.4819999999999993</v>
      </c>
      <c r="Q141">
        <v>0.65300000000000002</v>
      </c>
      <c r="R141">
        <v>1</v>
      </c>
      <c r="S141">
        <v>0</v>
      </c>
      <c r="T141">
        <v>0</v>
      </c>
      <c r="V141">
        <v>0</v>
      </c>
      <c r="Y141" s="1">
        <v>44882</v>
      </c>
      <c r="Z141" s="6">
        <v>0.6182523148148148</v>
      </c>
      <c r="AB141">
        <v>1</v>
      </c>
      <c r="AD141" s="3">
        <f t="shared" si="8"/>
        <v>8.1572358967761751</v>
      </c>
      <c r="AE141" s="3">
        <f t="shared" si="9"/>
        <v>17.757288865789683</v>
      </c>
      <c r="AF141" s="3">
        <f t="shared" si="10"/>
        <v>9.6000529690135075</v>
      </c>
      <c r="AG141" s="3">
        <f t="shared" si="11"/>
        <v>0.78538635861112527</v>
      </c>
      <c r="AH141" s="3"/>
      <c r="BG141" s="3"/>
      <c r="BH141" s="3"/>
      <c r="BI141" s="3"/>
      <c r="BJ141" s="3"/>
    </row>
    <row r="142" spans="1:62" x14ac:dyDescent="0.35">
      <c r="A142">
        <v>118</v>
      </c>
      <c r="B142">
        <v>6</v>
      </c>
      <c r="R142">
        <v>1</v>
      </c>
    </row>
  </sheetData>
  <conditionalFormatting sqref="BC37:BD38 AK40:AL41 AW40:AX41 AQ40:AR41 AK43:AL44 AL42 AQ43:AR44 AR42 AW43:AX44 AX42 BD42 BC40:BD41 BD39 BD36">
    <cfRule type="cellIs" dxfId="1232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1231" priority="329" operator="between">
      <formula>80</formula>
      <formula>120</formula>
    </cfRule>
  </conditionalFormatting>
  <conditionalFormatting sqref="BC44">
    <cfRule type="cellIs" dxfId="1230" priority="328" operator="greaterThan">
      <formula>20</formula>
    </cfRule>
  </conditionalFormatting>
  <conditionalFormatting sqref="AL48 AX48 BD48 BC53:BD53 AW53:AX53 AK53:AL53">
    <cfRule type="cellIs" dxfId="1229" priority="327" operator="greaterThan">
      <formula>20</formula>
    </cfRule>
  </conditionalFormatting>
  <conditionalFormatting sqref="AK53">
    <cfRule type="cellIs" dxfId="1228" priority="325" operator="greaterThan">
      <formula>20</formula>
    </cfRule>
  </conditionalFormatting>
  <conditionalFormatting sqref="BC53">
    <cfRule type="cellIs" dxfId="1227" priority="322" operator="greaterThan">
      <formula>20</formula>
    </cfRule>
  </conditionalFormatting>
  <conditionalFormatting sqref="AM35:AN40 AY35:AZ40">
    <cfRule type="cellIs" dxfId="1226" priority="320" operator="between">
      <formula>80</formula>
      <formula>120</formula>
    </cfRule>
  </conditionalFormatting>
  <conditionalFormatting sqref="AR48 AQ53:AR53">
    <cfRule type="cellIs" dxfId="1225" priority="326" operator="greaterThan">
      <formula>20</formula>
    </cfRule>
  </conditionalFormatting>
  <conditionalFormatting sqref="AQ35:AR35 AQ40:AR40 AR39 AQ37:AR38 AR36">
    <cfRule type="cellIs" dxfId="1224" priority="319" operator="greaterThan">
      <formula>20</formula>
    </cfRule>
  </conditionalFormatting>
  <conditionalFormatting sqref="AS35:AT40">
    <cfRule type="cellIs" dxfId="1223" priority="318" operator="between">
      <formula>80</formula>
      <formula>120</formula>
    </cfRule>
  </conditionalFormatting>
  <conditionalFormatting sqref="AQ53">
    <cfRule type="cellIs" dxfId="1222" priority="324" operator="greaterThan">
      <formula>20</formula>
    </cfRule>
  </conditionalFormatting>
  <conditionalFormatting sqref="AW53">
    <cfRule type="cellIs" dxfId="1221" priority="323" operator="greaterThan">
      <formula>20</formula>
    </cfRule>
  </conditionalFormatting>
  <conditionalFormatting sqref="AK35:AL35 AW35:AX35 AK40:AL40 AL39 AK37:AL38 AL36 AW40:AX40 AX39 AW37:AX38 AX36">
    <cfRule type="cellIs" dxfId="1220" priority="321" operator="greaterThan">
      <formula>20</formula>
    </cfRule>
  </conditionalFormatting>
  <conditionalFormatting sqref="BC53">
    <cfRule type="cellIs" dxfId="1219" priority="316" operator="greaterThan">
      <formula>20</formula>
    </cfRule>
  </conditionalFormatting>
  <conditionalFormatting sqref="AW53">
    <cfRule type="cellIs" dxfId="1218" priority="317" operator="greaterThan">
      <formula>20</formula>
    </cfRule>
  </conditionalFormatting>
  <conditionalFormatting sqref="BE85">
    <cfRule type="cellIs" dxfId="1217" priority="212" operator="between">
      <formula>80</formula>
      <formula>120</formula>
    </cfRule>
  </conditionalFormatting>
  <conditionalFormatting sqref="AK49">
    <cfRule type="cellIs" dxfId="1216" priority="315" operator="greaterThan">
      <formula>20</formula>
    </cfRule>
  </conditionalFormatting>
  <conditionalFormatting sqref="AQ49">
    <cfRule type="cellIs" dxfId="1215" priority="314" operator="greaterThan">
      <formula>20</formula>
    </cfRule>
  </conditionalFormatting>
  <conditionalFormatting sqref="AW49">
    <cfRule type="cellIs" dxfId="1214" priority="313" operator="greaterThan">
      <formula>20</formula>
    </cfRule>
  </conditionalFormatting>
  <conditionalFormatting sqref="BC49">
    <cfRule type="cellIs" dxfId="1213" priority="312" operator="greaterThan">
      <formula>20</formula>
    </cfRule>
  </conditionalFormatting>
  <conditionalFormatting sqref="AK46">
    <cfRule type="cellIs" dxfId="1212" priority="311" operator="greaterThan">
      <formula>20</formula>
    </cfRule>
  </conditionalFormatting>
  <conditionalFormatting sqref="AQ46">
    <cfRule type="cellIs" dxfId="1211" priority="310" operator="greaterThan">
      <formula>20</formula>
    </cfRule>
  </conditionalFormatting>
  <conditionalFormatting sqref="AW46">
    <cfRule type="cellIs" dxfId="1210" priority="309" operator="greaterThan">
      <formula>20</formula>
    </cfRule>
  </conditionalFormatting>
  <conditionalFormatting sqref="BC46">
    <cfRule type="cellIs" dxfId="1209" priority="308" operator="greaterThan">
      <formula>20</formula>
    </cfRule>
  </conditionalFormatting>
  <conditionalFormatting sqref="AK47">
    <cfRule type="cellIs" dxfId="1208" priority="307" operator="greaterThan">
      <formula>20</formula>
    </cfRule>
  </conditionalFormatting>
  <conditionalFormatting sqref="AQ47">
    <cfRule type="cellIs" dxfId="1207" priority="306" operator="greaterThan">
      <formula>20</formula>
    </cfRule>
  </conditionalFormatting>
  <conditionalFormatting sqref="AW47">
    <cfRule type="cellIs" dxfId="1206" priority="305" operator="greaterThan">
      <formula>20</formula>
    </cfRule>
  </conditionalFormatting>
  <conditionalFormatting sqref="BC47">
    <cfRule type="cellIs" dxfId="1205" priority="304" operator="greaterThan">
      <formula>20</formula>
    </cfRule>
  </conditionalFormatting>
  <conditionalFormatting sqref="AW90">
    <cfRule type="cellIs" dxfId="1204" priority="206" operator="greaterThan">
      <formula>20</formula>
    </cfRule>
  </conditionalFormatting>
  <conditionalFormatting sqref="BC90">
    <cfRule type="cellIs" dxfId="1203" priority="205" operator="greaterThan">
      <formula>20</formula>
    </cfRule>
  </conditionalFormatting>
  <conditionalFormatting sqref="AK96 AK93">
    <cfRule type="cellIs" dxfId="1202" priority="204" operator="greaterThan">
      <formula>20</formula>
    </cfRule>
  </conditionalFormatting>
  <conditionalFormatting sqref="AQ96 AQ93">
    <cfRule type="cellIs" dxfId="1201" priority="203" operator="greaterThan">
      <formula>20</formula>
    </cfRule>
  </conditionalFormatting>
  <conditionalFormatting sqref="AK52">
    <cfRule type="cellIs" dxfId="1200" priority="303" operator="greaterThan">
      <formula>20</formula>
    </cfRule>
  </conditionalFormatting>
  <conditionalFormatting sqref="AQ52">
    <cfRule type="cellIs" dxfId="1199" priority="302" operator="greaterThan">
      <formula>20</formula>
    </cfRule>
  </conditionalFormatting>
  <conditionalFormatting sqref="AW52">
    <cfRule type="cellIs" dxfId="1198" priority="301" operator="greaterThan">
      <formula>20</formula>
    </cfRule>
  </conditionalFormatting>
  <conditionalFormatting sqref="BC52">
    <cfRule type="cellIs" dxfId="1197" priority="300" operator="greaterThan">
      <formula>20</formula>
    </cfRule>
  </conditionalFormatting>
  <conditionalFormatting sqref="AK87 AK84 AK81 AK78 AK75 AK72 AK69 AK66 AK63 AK60 AK57">
    <cfRule type="cellIs" dxfId="1196" priority="299" operator="greaterThan">
      <formula>20</formula>
    </cfRule>
  </conditionalFormatting>
  <conditionalFormatting sqref="AQ87 AQ84 AQ81 AQ78 AQ75 AQ72 AQ69 AQ66 AQ63 AQ60 AQ57">
    <cfRule type="cellIs" dxfId="1195" priority="298" operator="greaterThan">
      <formula>20</formula>
    </cfRule>
  </conditionalFormatting>
  <conditionalFormatting sqref="AW87 AW84 AW81 AW78 AW75 AW72 AW69 AW66 AW63 AW60 AW57">
    <cfRule type="cellIs" dxfId="1194" priority="297" operator="greaterThan">
      <formula>20</formula>
    </cfRule>
  </conditionalFormatting>
  <conditionalFormatting sqref="BC87 BC84 BC81 BC78 BC75 BC72 BC69 BC66 BC63 BC60 BC57">
    <cfRule type="cellIs" dxfId="1193" priority="296" operator="greaterThan">
      <formula>20</formula>
    </cfRule>
  </conditionalFormatting>
  <conditionalFormatting sqref="AK94">
    <cfRule type="cellIs" dxfId="1192" priority="295" operator="greaterThan">
      <formula>20</formula>
    </cfRule>
  </conditionalFormatting>
  <conditionalFormatting sqref="AQ94">
    <cfRule type="cellIs" dxfId="1191" priority="294" operator="greaterThan">
      <formula>20</formula>
    </cfRule>
  </conditionalFormatting>
  <conditionalFormatting sqref="AW94">
    <cfRule type="cellIs" dxfId="1190" priority="293" operator="greaterThan">
      <formula>20</formula>
    </cfRule>
  </conditionalFormatting>
  <conditionalFormatting sqref="BC97 BC94">
    <cfRule type="cellIs" dxfId="1189" priority="292" operator="greaterThan">
      <formula>20</formula>
    </cfRule>
  </conditionalFormatting>
  <conditionalFormatting sqref="AM88:AN88">
    <cfRule type="cellIs" dxfId="1188" priority="291" operator="between">
      <formula>80</formula>
      <formula>120</formula>
    </cfRule>
  </conditionalFormatting>
  <conditionalFormatting sqref="AL87">
    <cfRule type="cellIs" dxfId="1187" priority="290" operator="greaterThan">
      <formula>20</formula>
    </cfRule>
  </conditionalFormatting>
  <conditionalFormatting sqref="AM87:AN87">
    <cfRule type="cellIs" dxfId="1186" priority="289" operator="between">
      <formula>80</formula>
      <formula>120</formula>
    </cfRule>
  </conditionalFormatting>
  <conditionalFormatting sqref="AM87:AN87">
    <cfRule type="cellIs" dxfId="1185" priority="288" operator="between">
      <formula>80</formula>
      <formula>120</formula>
    </cfRule>
  </conditionalFormatting>
  <conditionalFormatting sqref="AR85">
    <cfRule type="cellIs" dxfId="1184" priority="227" operator="greaterThan">
      <formula>20</formula>
    </cfRule>
  </conditionalFormatting>
  <conditionalFormatting sqref="AM89:AN89">
    <cfRule type="cellIs" dxfId="1183" priority="287" operator="between">
      <formula>80</formula>
      <formula>120</formula>
    </cfRule>
  </conditionalFormatting>
  <conditionalFormatting sqref="AK88 AK85 AK82 AK79 AK76 AK73 AK70 AK67 AK64 AK61 AK58 AK54">
    <cfRule type="cellIs" dxfId="1182" priority="242" operator="greaterThan">
      <formula>20</formula>
    </cfRule>
  </conditionalFormatting>
  <conditionalFormatting sqref="AQ88 AQ85 AQ82 AQ79 AQ76 AQ73 AQ70 AQ67 AQ64 AQ61 AQ58 AQ54">
    <cfRule type="cellIs" dxfId="1181" priority="241" operator="greaterThan">
      <formula>20</formula>
    </cfRule>
  </conditionalFormatting>
  <conditionalFormatting sqref="AW88 AW85 AW82 AW79 AW76 AW73 AW70 AW67 AW64 AW61 AW58 AW54">
    <cfRule type="cellIs" dxfId="1180" priority="240" operator="greaterThan">
      <formula>20</formula>
    </cfRule>
  </conditionalFormatting>
  <conditionalFormatting sqref="BC88 BC85 BC82 BC79 BC76 BC73 BC70 BC67 BC64 BC61 BC58 BC54">
    <cfRule type="cellIs" dxfId="1179" priority="239" operator="greaterThan">
      <formula>20</formula>
    </cfRule>
  </conditionalFormatting>
  <conditionalFormatting sqref="AQ95 AQ92">
    <cfRule type="cellIs" dxfId="1178" priority="237" operator="greaterThan">
      <formula>20</formula>
    </cfRule>
  </conditionalFormatting>
  <conditionalFormatting sqref="AW95 AW92">
    <cfRule type="cellIs" dxfId="1177" priority="236" operator="greaterThan">
      <formula>20</formula>
    </cfRule>
  </conditionalFormatting>
  <conditionalFormatting sqref="AS88:AT88">
    <cfRule type="cellIs" dxfId="1176" priority="286" operator="between">
      <formula>80</formula>
      <formula>120</formula>
    </cfRule>
  </conditionalFormatting>
  <conditionalFormatting sqref="AS88:AT88">
    <cfRule type="cellIs" dxfId="1175" priority="285" operator="between">
      <formula>80</formula>
      <formula>120</formula>
    </cfRule>
  </conditionalFormatting>
  <conditionalFormatting sqref="AR87">
    <cfRule type="cellIs" dxfId="1174" priority="284" operator="greaterThan">
      <formula>20</formula>
    </cfRule>
  </conditionalFormatting>
  <conditionalFormatting sqref="AS87:AT87">
    <cfRule type="cellIs" dxfId="1173" priority="283" operator="between">
      <formula>80</formula>
      <formula>120</formula>
    </cfRule>
  </conditionalFormatting>
  <conditionalFormatting sqref="AS87:AT87">
    <cfRule type="cellIs" dxfId="1172" priority="282" operator="between">
      <formula>80</formula>
      <formula>120</formula>
    </cfRule>
  </conditionalFormatting>
  <conditionalFormatting sqref="AS87:AT87">
    <cfRule type="cellIs" dxfId="1171" priority="281" operator="between">
      <formula>80</formula>
      <formula>120</formula>
    </cfRule>
  </conditionalFormatting>
  <conditionalFormatting sqref="AS89:AT89">
    <cfRule type="cellIs" dxfId="1170" priority="280" operator="between">
      <formula>80</formula>
      <formula>120</formula>
    </cfRule>
  </conditionalFormatting>
  <conditionalFormatting sqref="AS89:AT89">
    <cfRule type="cellIs" dxfId="1169" priority="279" operator="between">
      <formula>80</formula>
      <formula>120</formula>
    </cfRule>
  </conditionalFormatting>
  <conditionalFormatting sqref="AY88:AZ88">
    <cfRule type="cellIs" dxfId="1168" priority="278" operator="between">
      <formula>80</formula>
      <formula>120</formula>
    </cfRule>
  </conditionalFormatting>
  <conditionalFormatting sqref="AX87">
    <cfRule type="cellIs" dxfId="1167" priority="277" operator="greaterThan">
      <formula>20</formula>
    </cfRule>
  </conditionalFormatting>
  <conditionalFormatting sqref="AY87:AZ87">
    <cfRule type="cellIs" dxfId="1166" priority="276" operator="between">
      <formula>80</formula>
      <formula>120</formula>
    </cfRule>
  </conditionalFormatting>
  <conditionalFormatting sqref="AY87:AZ87">
    <cfRule type="cellIs" dxfId="1165" priority="274" operator="between">
      <formula>80</formula>
      <formula>120</formula>
    </cfRule>
  </conditionalFormatting>
  <conditionalFormatting sqref="AY87:AZ87">
    <cfRule type="cellIs" dxfId="1164" priority="275" operator="between">
      <formula>80</formula>
      <formula>120</formula>
    </cfRule>
  </conditionalFormatting>
  <conditionalFormatting sqref="AY89:AZ89">
    <cfRule type="cellIs" dxfId="1163" priority="273" operator="between">
      <formula>80</formula>
      <formula>120</formula>
    </cfRule>
  </conditionalFormatting>
  <conditionalFormatting sqref="BE88">
    <cfRule type="cellIs" dxfId="1162" priority="272" operator="between">
      <formula>80</formula>
      <formula>120</formula>
    </cfRule>
  </conditionalFormatting>
  <conditionalFormatting sqref="BD87">
    <cfRule type="cellIs" dxfId="1161" priority="271" operator="greaterThan">
      <formula>20</formula>
    </cfRule>
  </conditionalFormatting>
  <conditionalFormatting sqref="BE87">
    <cfRule type="cellIs" dxfId="1160" priority="270" operator="between">
      <formula>80</formula>
      <formula>120</formula>
    </cfRule>
  </conditionalFormatting>
  <conditionalFormatting sqref="BE87">
    <cfRule type="cellIs" dxfId="1159" priority="269" operator="between">
      <formula>80</formula>
      <formula>120</formula>
    </cfRule>
  </conditionalFormatting>
  <conditionalFormatting sqref="BE87">
    <cfRule type="cellIs" dxfId="1158" priority="267" operator="between">
      <formula>80</formula>
      <formula>120</formula>
    </cfRule>
  </conditionalFormatting>
  <conditionalFormatting sqref="BE87">
    <cfRule type="cellIs" dxfId="1157" priority="268" operator="between">
      <formula>80</formula>
      <formula>120</formula>
    </cfRule>
  </conditionalFormatting>
  <conditionalFormatting sqref="BE89">
    <cfRule type="cellIs" dxfId="1156" priority="266" operator="between">
      <formula>80</formula>
      <formula>120</formula>
    </cfRule>
  </conditionalFormatting>
  <conditionalFormatting sqref="AW96 AW93">
    <cfRule type="cellIs" dxfId="1155" priority="202" operator="greaterThan">
      <formula>20</formula>
    </cfRule>
  </conditionalFormatting>
  <conditionalFormatting sqref="AQ94 AQ91">
    <cfRule type="cellIs" dxfId="1154" priority="199" operator="greaterThan">
      <formula>20</formula>
    </cfRule>
  </conditionalFormatting>
  <conditionalFormatting sqref="AS98:AT99">
    <cfRule type="cellIs" dxfId="1153" priority="195" operator="between">
      <formula>80</formula>
      <formula>120</formula>
    </cfRule>
  </conditionalFormatting>
  <conditionalFormatting sqref="BE98:BE99">
    <cfRule type="cellIs" dxfId="1152" priority="192" operator="between">
      <formula>80</formula>
      <formula>120</formula>
    </cfRule>
  </conditionalFormatting>
  <conditionalFormatting sqref="AS100:AT100 AY100:AZ100 BE100 AM100:AN100">
    <cfRule type="cellIs" dxfId="1151" priority="191" operator="between">
      <formula>80</formula>
      <formula>120</formula>
    </cfRule>
  </conditionalFormatting>
  <conditionalFormatting sqref="BC100:BD100 AW100:AX100 AK100:AL100">
    <cfRule type="cellIs" dxfId="1150" priority="190" operator="greaterThan">
      <formula>20</formula>
    </cfRule>
  </conditionalFormatting>
  <conditionalFormatting sqref="BC43">
    <cfRule type="cellIs" dxfId="1149" priority="265" operator="greaterThan">
      <formula>20</formula>
    </cfRule>
  </conditionalFormatting>
  <conditionalFormatting sqref="AK47:AL47 AW47:AX47 BC47:BD47">
    <cfRule type="cellIs" dxfId="1148" priority="264" operator="greaterThan">
      <formula>20</formula>
    </cfRule>
  </conditionalFormatting>
  <conditionalFormatting sqref="AQ47:AR47">
    <cfRule type="cellIs" dxfId="1147" priority="263" operator="greaterThan">
      <formula>20</formula>
    </cfRule>
  </conditionalFormatting>
  <conditionalFormatting sqref="AQ47">
    <cfRule type="cellIs" dxfId="1146" priority="261" operator="greaterThan">
      <formula>20</formula>
    </cfRule>
  </conditionalFormatting>
  <conditionalFormatting sqref="BC47 BC49">
    <cfRule type="cellIs" dxfId="1145" priority="259" operator="greaterThan">
      <formula>20</formula>
    </cfRule>
  </conditionalFormatting>
  <conditionalFormatting sqref="AK47">
    <cfRule type="cellIs" dxfId="1144" priority="262" operator="greaterThan">
      <formula>20</formula>
    </cfRule>
  </conditionalFormatting>
  <conditionalFormatting sqref="AW47 AW49">
    <cfRule type="cellIs" dxfId="1143" priority="260" operator="greaterThan">
      <formula>20</formula>
    </cfRule>
  </conditionalFormatting>
  <conditionalFormatting sqref="AK49:AL49 AW49:AX49 BC49:BD49">
    <cfRule type="cellIs" dxfId="1142" priority="258" operator="greaterThan">
      <formula>20</formula>
    </cfRule>
  </conditionalFormatting>
  <conditionalFormatting sqref="AM49:AN49 BE49 AY49:AZ49">
    <cfRule type="cellIs" dxfId="1141" priority="257" operator="between">
      <formula>80</formula>
      <formula>120</formula>
    </cfRule>
  </conditionalFormatting>
  <conditionalFormatting sqref="AQ49:AR49">
    <cfRule type="cellIs" dxfId="1140" priority="256" operator="greaterThan">
      <formula>20</formula>
    </cfRule>
  </conditionalFormatting>
  <conditionalFormatting sqref="AS49:AT49">
    <cfRule type="cellIs" dxfId="1139" priority="255" operator="between">
      <formula>80</formula>
      <formula>120</formula>
    </cfRule>
  </conditionalFormatting>
  <conditionalFormatting sqref="AK46">
    <cfRule type="cellIs" dxfId="1138" priority="254" operator="greaterThan">
      <formula>20</formula>
    </cfRule>
  </conditionalFormatting>
  <conditionalFormatting sqref="AQ46">
    <cfRule type="cellIs" dxfId="1137" priority="253" operator="greaterThan">
      <formula>20</formula>
    </cfRule>
  </conditionalFormatting>
  <conditionalFormatting sqref="AW46">
    <cfRule type="cellIs" dxfId="1136" priority="252" operator="greaterThan">
      <formula>20</formula>
    </cfRule>
  </conditionalFormatting>
  <conditionalFormatting sqref="BC46">
    <cfRule type="cellIs" dxfId="1135" priority="251" operator="greaterThan">
      <formula>20</formula>
    </cfRule>
  </conditionalFormatting>
  <conditionalFormatting sqref="AK50">
    <cfRule type="cellIs" dxfId="1134" priority="250" operator="greaterThan">
      <formula>20</formula>
    </cfRule>
  </conditionalFormatting>
  <conditionalFormatting sqref="AQ50">
    <cfRule type="cellIs" dxfId="1133" priority="249" operator="greaterThan">
      <formula>20</formula>
    </cfRule>
  </conditionalFormatting>
  <conditionalFormatting sqref="AW50">
    <cfRule type="cellIs" dxfId="1132" priority="248" operator="greaterThan">
      <formula>20</formula>
    </cfRule>
  </conditionalFormatting>
  <conditionalFormatting sqref="BC50">
    <cfRule type="cellIs" dxfId="1131" priority="247" operator="greaterThan">
      <formula>20</formula>
    </cfRule>
  </conditionalFormatting>
  <conditionalFormatting sqref="AK51">
    <cfRule type="cellIs" dxfId="1130" priority="246" operator="greaterThan">
      <formula>20</formula>
    </cfRule>
  </conditionalFormatting>
  <conditionalFormatting sqref="AQ51">
    <cfRule type="cellIs" dxfId="1129" priority="245" operator="greaterThan">
      <formula>20</formula>
    </cfRule>
  </conditionalFormatting>
  <conditionalFormatting sqref="AW51">
    <cfRule type="cellIs" dxfId="1128" priority="244" operator="greaterThan">
      <formula>20</formula>
    </cfRule>
  </conditionalFormatting>
  <conditionalFormatting sqref="BC51">
    <cfRule type="cellIs" dxfId="1127" priority="243" operator="greaterThan">
      <formula>20</formula>
    </cfRule>
  </conditionalFormatting>
  <conditionalFormatting sqref="AK95 AK92">
    <cfRule type="cellIs" dxfId="1126" priority="238" operator="greaterThan">
      <formula>20</formula>
    </cfRule>
  </conditionalFormatting>
  <conditionalFormatting sqref="BC95 BC92">
    <cfRule type="cellIs" dxfId="1125" priority="235" operator="greaterThan">
      <formula>20</formula>
    </cfRule>
  </conditionalFormatting>
  <conditionalFormatting sqref="AM86:AN86">
    <cfRule type="cellIs" dxfId="1124" priority="234" operator="between">
      <formula>80</formula>
      <formula>120</formula>
    </cfRule>
  </conditionalFormatting>
  <conditionalFormatting sqref="AL85">
    <cfRule type="cellIs" dxfId="1123" priority="233" operator="greaterThan">
      <formula>20</formula>
    </cfRule>
  </conditionalFormatting>
  <conditionalFormatting sqref="AM85:AN85">
    <cfRule type="cellIs" dxfId="1122" priority="232" operator="between">
      <formula>80</formula>
      <formula>120</formula>
    </cfRule>
  </conditionalFormatting>
  <conditionalFormatting sqref="AM85:AN85">
    <cfRule type="cellIs" dxfId="1121" priority="231" operator="between">
      <formula>80</formula>
      <formula>120</formula>
    </cfRule>
  </conditionalFormatting>
  <conditionalFormatting sqref="AM87:AN88">
    <cfRule type="cellIs" dxfId="1120" priority="230" operator="between">
      <formula>80</formula>
      <formula>120</formula>
    </cfRule>
  </conditionalFormatting>
  <conditionalFormatting sqref="AS86:AT86">
    <cfRule type="cellIs" dxfId="1119" priority="229" operator="between">
      <formula>80</formula>
      <formula>120</formula>
    </cfRule>
  </conditionalFormatting>
  <conditionalFormatting sqref="AS86:AT86">
    <cfRule type="cellIs" dxfId="1118" priority="228" operator="between">
      <formula>80</formula>
      <formula>120</formula>
    </cfRule>
  </conditionalFormatting>
  <conditionalFormatting sqref="AS85:AT85">
    <cfRule type="cellIs" dxfId="1117" priority="226" operator="between">
      <formula>80</formula>
      <formula>120</formula>
    </cfRule>
  </conditionalFormatting>
  <conditionalFormatting sqref="AS85:AT85">
    <cfRule type="cellIs" dxfId="1116" priority="225" operator="between">
      <formula>80</formula>
      <formula>120</formula>
    </cfRule>
  </conditionalFormatting>
  <conditionalFormatting sqref="AS85:AT85">
    <cfRule type="cellIs" dxfId="1115" priority="224" operator="between">
      <formula>80</formula>
      <formula>120</formula>
    </cfRule>
  </conditionalFormatting>
  <conditionalFormatting sqref="AS87:AT88">
    <cfRule type="cellIs" dxfId="1114" priority="223" operator="between">
      <formula>80</formula>
      <formula>120</formula>
    </cfRule>
  </conditionalFormatting>
  <conditionalFormatting sqref="AS87:AT88">
    <cfRule type="cellIs" dxfId="1113" priority="222" operator="between">
      <formula>80</formula>
      <formula>120</formula>
    </cfRule>
  </conditionalFormatting>
  <conditionalFormatting sqref="BD85">
    <cfRule type="cellIs" dxfId="1112" priority="214" operator="greaterThan">
      <formula>20</formula>
    </cfRule>
  </conditionalFormatting>
  <conditionalFormatting sqref="AY86:AZ86">
    <cfRule type="cellIs" dxfId="1111" priority="221" operator="between">
      <formula>80</formula>
      <formula>120</formula>
    </cfRule>
  </conditionalFormatting>
  <conditionalFormatting sqref="AX85">
    <cfRule type="cellIs" dxfId="1110" priority="220" operator="greaterThan">
      <formula>20</formula>
    </cfRule>
  </conditionalFormatting>
  <conditionalFormatting sqref="AY85:AZ85">
    <cfRule type="cellIs" dxfId="1109" priority="219" operator="between">
      <formula>80</formula>
      <formula>120</formula>
    </cfRule>
  </conditionalFormatting>
  <conditionalFormatting sqref="AY85:AZ85">
    <cfRule type="cellIs" dxfId="1108" priority="217" operator="between">
      <formula>80</formula>
      <formula>120</formula>
    </cfRule>
  </conditionalFormatting>
  <conditionalFormatting sqref="AY85:AZ85">
    <cfRule type="cellIs" dxfId="1107" priority="218" operator="between">
      <formula>80</formula>
      <formula>120</formula>
    </cfRule>
  </conditionalFormatting>
  <conditionalFormatting sqref="AY87:AZ88">
    <cfRule type="cellIs" dxfId="1106" priority="216" operator="between">
      <formula>80</formula>
      <formula>120</formula>
    </cfRule>
  </conditionalFormatting>
  <conditionalFormatting sqref="AK90">
    <cfRule type="cellIs" dxfId="1105" priority="208" operator="greaterThan">
      <formula>20</formula>
    </cfRule>
  </conditionalFormatting>
  <conditionalFormatting sqref="BE86">
    <cfRule type="cellIs" dxfId="1104" priority="215" operator="between">
      <formula>80</formula>
      <formula>120</formula>
    </cfRule>
  </conditionalFormatting>
  <conditionalFormatting sqref="BE85">
    <cfRule type="cellIs" dxfId="1103" priority="213" operator="between">
      <formula>80</formula>
      <formula>120</formula>
    </cfRule>
  </conditionalFormatting>
  <conditionalFormatting sqref="BE85">
    <cfRule type="cellIs" dxfId="1102" priority="210" operator="between">
      <formula>80</formula>
      <formula>120</formula>
    </cfRule>
  </conditionalFormatting>
  <conditionalFormatting sqref="BE85">
    <cfRule type="cellIs" dxfId="1101" priority="211" operator="between">
      <formula>80</formula>
      <formula>120</formula>
    </cfRule>
  </conditionalFormatting>
  <conditionalFormatting sqref="AK94 AK91">
    <cfRule type="cellIs" dxfId="1100" priority="200" operator="greaterThan">
      <formula>20</formula>
    </cfRule>
  </conditionalFormatting>
  <conditionalFormatting sqref="BE87:BE88">
    <cfRule type="cellIs" dxfId="1099" priority="209" operator="between">
      <formula>80</formula>
      <formula>120</formula>
    </cfRule>
  </conditionalFormatting>
  <conditionalFormatting sqref="AW94 AW91">
    <cfRule type="cellIs" dxfId="1098" priority="198" operator="greaterThan">
      <formula>20</formula>
    </cfRule>
  </conditionalFormatting>
  <conditionalFormatting sqref="AQ90">
    <cfRule type="cellIs" dxfId="1097" priority="207" operator="greaterThan">
      <formula>20</formula>
    </cfRule>
  </conditionalFormatting>
  <conditionalFormatting sqref="BC96 BC93">
    <cfRule type="cellIs" dxfId="1096" priority="201" operator="greaterThan">
      <formula>20</formula>
    </cfRule>
  </conditionalFormatting>
  <conditionalFormatting sqref="BC97 BC94 BC91">
    <cfRule type="cellIs" dxfId="1095" priority="197" operator="greaterThan">
      <formula>20</formula>
    </cfRule>
  </conditionalFormatting>
  <conditionalFormatting sqref="AM98:AN99">
    <cfRule type="cellIs" dxfId="1094" priority="196" operator="between">
      <formula>80</formula>
      <formula>120</formula>
    </cfRule>
  </conditionalFormatting>
  <conditionalFormatting sqref="AS98:AT99">
    <cfRule type="cellIs" dxfId="1093" priority="194" operator="between">
      <formula>80</formula>
      <formula>120</formula>
    </cfRule>
  </conditionalFormatting>
  <conditionalFormatting sqref="AY98:AZ99">
    <cfRule type="cellIs" dxfId="1092" priority="193" operator="between">
      <formula>80</formula>
      <formula>120</formula>
    </cfRule>
  </conditionalFormatting>
  <conditionalFormatting sqref="AK100">
    <cfRule type="cellIs" dxfId="1091" priority="188" operator="greaterThan">
      <formula>20</formula>
    </cfRule>
  </conditionalFormatting>
  <conditionalFormatting sqref="BC100">
    <cfRule type="cellIs" dxfId="1090" priority="185" operator="greaterThan">
      <formula>20</formula>
    </cfRule>
  </conditionalFormatting>
  <conditionalFormatting sqref="AQ100:AR100">
    <cfRule type="cellIs" dxfId="1089" priority="189" operator="greaterThan">
      <formula>20</formula>
    </cfRule>
  </conditionalFormatting>
  <conditionalFormatting sqref="AQ100">
    <cfRule type="cellIs" dxfId="1088" priority="187" operator="greaterThan">
      <formula>20</formula>
    </cfRule>
  </conditionalFormatting>
  <conditionalFormatting sqref="AW100">
    <cfRule type="cellIs" dxfId="1087" priority="186" operator="greaterThan">
      <formula>20</formula>
    </cfRule>
  </conditionalFormatting>
  <conditionalFormatting sqref="BC100">
    <cfRule type="cellIs" dxfId="1086" priority="183" operator="greaterThan">
      <formula>20</formula>
    </cfRule>
  </conditionalFormatting>
  <conditionalFormatting sqref="AW100">
    <cfRule type="cellIs" dxfId="1085" priority="184" operator="greaterThan">
      <formula>20</formula>
    </cfRule>
  </conditionalFormatting>
  <conditionalFormatting sqref="AK133 AK130 AK127 AK124 AK121 AK118 AK115 AK112 AK109 AK106 AK103">
    <cfRule type="cellIs" dxfId="1084" priority="182" operator="greaterThan">
      <formula>20</formula>
    </cfRule>
  </conditionalFormatting>
  <conditionalFormatting sqref="AQ133 AQ130 AQ127 AQ124 AQ121 AQ118 AQ115 AQ112 AQ109 AQ106 AQ103">
    <cfRule type="cellIs" dxfId="1083" priority="181" operator="greaterThan">
      <formula>20</formula>
    </cfRule>
  </conditionalFormatting>
  <conditionalFormatting sqref="AW133 AW130 AW127 AW124 AW121 AW118 AW115 AW112 AW109 AW106 AW103">
    <cfRule type="cellIs" dxfId="1082" priority="180" operator="greaterThan">
      <formula>20</formula>
    </cfRule>
  </conditionalFormatting>
  <conditionalFormatting sqref="BC133 BC130 BC127 BC124 BC121 BC118 BC115 BC112 BC109 BC106 BC103">
    <cfRule type="cellIs" dxfId="1081" priority="179" operator="greaterThan">
      <formula>20</formula>
    </cfRule>
  </conditionalFormatting>
  <conditionalFormatting sqref="AX133">
    <cfRule type="cellIs" dxfId="1080" priority="164" operator="greaterThan">
      <formula>20</formula>
    </cfRule>
  </conditionalFormatting>
  <conditionalFormatting sqref="AM134:AN134">
    <cfRule type="cellIs" dxfId="1079" priority="178" operator="between">
      <formula>80</formula>
      <formula>120</formula>
    </cfRule>
  </conditionalFormatting>
  <conditionalFormatting sqref="AL133">
    <cfRule type="cellIs" dxfId="1078" priority="177" operator="greaterThan">
      <formula>20</formula>
    </cfRule>
  </conditionalFormatting>
  <conditionalFormatting sqref="AM133:AN133">
    <cfRule type="cellIs" dxfId="1077" priority="176" operator="between">
      <formula>80</formula>
      <formula>120</formula>
    </cfRule>
  </conditionalFormatting>
  <conditionalFormatting sqref="AM133:AN133">
    <cfRule type="cellIs" dxfId="1076" priority="175" operator="between">
      <formula>80</formula>
      <formula>120</formula>
    </cfRule>
  </conditionalFormatting>
  <conditionalFormatting sqref="AM135:AN135">
    <cfRule type="cellIs" dxfId="1075" priority="174" operator="between">
      <formula>80</formula>
      <formula>120</formula>
    </cfRule>
  </conditionalFormatting>
  <conditionalFormatting sqref="AS134:AT134">
    <cfRule type="cellIs" dxfId="1074" priority="173" operator="between">
      <formula>80</formula>
      <formula>120</formula>
    </cfRule>
  </conditionalFormatting>
  <conditionalFormatting sqref="AS134:AT134">
    <cfRule type="cellIs" dxfId="1073" priority="172" operator="between">
      <formula>80</formula>
      <formula>120</formula>
    </cfRule>
  </conditionalFormatting>
  <conditionalFormatting sqref="AR133">
    <cfRule type="cellIs" dxfId="1072" priority="171" operator="greaterThan">
      <formula>20</formula>
    </cfRule>
  </conditionalFormatting>
  <conditionalFormatting sqref="AS133:AT133">
    <cfRule type="cellIs" dxfId="1071" priority="170" operator="between">
      <formula>80</formula>
      <formula>120</formula>
    </cfRule>
  </conditionalFormatting>
  <conditionalFormatting sqref="AS133:AT133">
    <cfRule type="cellIs" dxfId="1070" priority="169" operator="between">
      <formula>80</formula>
      <formula>120</formula>
    </cfRule>
  </conditionalFormatting>
  <conditionalFormatting sqref="AS133:AT133">
    <cfRule type="cellIs" dxfId="1069" priority="168" operator="between">
      <formula>80</formula>
      <formula>120</formula>
    </cfRule>
  </conditionalFormatting>
  <conditionalFormatting sqref="AS135:AT135">
    <cfRule type="cellIs" dxfId="1068" priority="167" operator="between">
      <formula>80</formula>
      <formula>120</formula>
    </cfRule>
  </conditionalFormatting>
  <conditionalFormatting sqref="AS135:AT135">
    <cfRule type="cellIs" dxfId="1067" priority="166" operator="between">
      <formula>80</formula>
      <formula>120</formula>
    </cfRule>
  </conditionalFormatting>
  <conditionalFormatting sqref="AY134:AZ134">
    <cfRule type="cellIs" dxfId="1066" priority="165" operator="between">
      <formula>80</formula>
      <formula>120</formula>
    </cfRule>
  </conditionalFormatting>
  <conditionalFormatting sqref="AY133:AZ133">
    <cfRule type="cellIs" dxfId="1065" priority="163" operator="between">
      <formula>80</formula>
      <formula>120</formula>
    </cfRule>
  </conditionalFormatting>
  <conditionalFormatting sqref="AY133:AZ133">
    <cfRule type="cellIs" dxfId="1064" priority="161" operator="between">
      <formula>80</formula>
      <formula>120</formula>
    </cfRule>
  </conditionalFormatting>
  <conditionalFormatting sqref="AY133:AZ133">
    <cfRule type="cellIs" dxfId="1063" priority="162" operator="between">
      <formula>80</formula>
      <formula>120</formula>
    </cfRule>
  </conditionalFormatting>
  <conditionalFormatting sqref="AY135:AZ135">
    <cfRule type="cellIs" dxfId="1062" priority="160" operator="between">
      <formula>80</formula>
      <formula>120</formula>
    </cfRule>
  </conditionalFormatting>
  <conditionalFormatting sqref="BE134">
    <cfRule type="cellIs" dxfId="1061" priority="159" operator="between">
      <formula>80</formula>
      <formula>120</formula>
    </cfRule>
  </conditionalFormatting>
  <conditionalFormatting sqref="BD133">
    <cfRule type="cellIs" dxfId="1060" priority="158" operator="greaterThan">
      <formula>20</formula>
    </cfRule>
  </conditionalFormatting>
  <conditionalFormatting sqref="BE133">
    <cfRule type="cellIs" dxfId="1059" priority="157" operator="between">
      <formula>80</formula>
      <formula>120</formula>
    </cfRule>
  </conditionalFormatting>
  <conditionalFormatting sqref="BE133">
    <cfRule type="cellIs" dxfId="1058" priority="156" operator="between">
      <formula>80</formula>
      <formula>120</formula>
    </cfRule>
  </conditionalFormatting>
  <conditionalFormatting sqref="BE133">
    <cfRule type="cellIs" dxfId="1057" priority="154" operator="between">
      <formula>80</formula>
      <formula>120</formula>
    </cfRule>
  </conditionalFormatting>
  <conditionalFormatting sqref="BE133">
    <cfRule type="cellIs" dxfId="1056" priority="155" operator="between">
      <formula>80</formula>
      <formula>120</formula>
    </cfRule>
  </conditionalFormatting>
  <conditionalFormatting sqref="BE135">
    <cfRule type="cellIs" dxfId="1055" priority="153" operator="between">
      <formula>80</formula>
      <formula>120</formula>
    </cfRule>
  </conditionalFormatting>
  <conditionalFormatting sqref="AK134 AK131 AK128 AK125 AK122 AK119 AK116 AK113 AK110 AK107 AK104 AK101">
    <cfRule type="cellIs" dxfId="1054" priority="152" operator="greaterThan">
      <formula>20</formula>
    </cfRule>
  </conditionalFormatting>
  <conditionalFormatting sqref="AQ134 AQ131 AQ128 AQ125 AQ122 AQ119 AQ116 AQ113 AQ110 AQ107 AQ104 AQ101">
    <cfRule type="cellIs" dxfId="1053" priority="151" operator="greaterThan">
      <formula>20</formula>
    </cfRule>
  </conditionalFormatting>
  <conditionalFormatting sqref="AW134 AW131 AW128 AW125 AW122 AW119 AW116 AW113 AW110 AW107 AW104 AW101">
    <cfRule type="cellIs" dxfId="1052" priority="150" operator="greaterThan">
      <formula>20</formula>
    </cfRule>
  </conditionalFormatting>
  <conditionalFormatting sqref="BC134 BC131 BC128 BC125 BC122 BC119 BC116 BC113 BC110 BC107 BC104 BC101">
    <cfRule type="cellIs" dxfId="1051" priority="149" operator="greaterThan">
      <formula>20</formula>
    </cfRule>
  </conditionalFormatting>
  <conditionalFormatting sqref="AK141 AK138">
    <cfRule type="cellIs" dxfId="1050" priority="148" operator="greaterThan">
      <formula>20</formula>
    </cfRule>
  </conditionalFormatting>
  <conditionalFormatting sqref="AQ141 AQ138">
    <cfRule type="cellIs" dxfId="1049" priority="147" operator="greaterThan">
      <formula>20</formula>
    </cfRule>
  </conditionalFormatting>
  <conditionalFormatting sqref="AW141 AW138">
    <cfRule type="cellIs" dxfId="1048" priority="146" operator="greaterThan">
      <formula>20</formula>
    </cfRule>
  </conditionalFormatting>
  <conditionalFormatting sqref="BC141 BC138">
    <cfRule type="cellIs" dxfId="1047" priority="145" operator="greaterThan">
      <formula>20</formula>
    </cfRule>
  </conditionalFormatting>
  <conditionalFormatting sqref="AL134">
    <cfRule type="cellIs" dxfId="1046" priority="137" operator="lessThan">
      <formula>20</formula>
    </cfRule>
  </conditionalFormatting>
  <conditionalFormatting sqref="AM132:AN132">
    <cfRule type="cellIs" dxfId="1045" priority="144" operator="between">
      <formula>80</formula>
      <formula>120</formula>
    </cfRule>
  </conditionalFormatting>
  <conditionalFormatting sqref="AL131">
    <cfRule type="cellIs" dxfId="1044" priority="143" operator="greaterThan">
      <formula>20</formula>
    </cfRule>
  </conditionalFormatting>
  <conditionalFormatting sqref="AM131:AN131">
    <cfRule type="cellIs" dxfId="1043" priority="142" operator="between">
      <formula>80</formula>
      <formula>120</formula>
    </cfRule>
  </conditionalFormatting>
  <conditionalFormatting sqref="AM131:AN131">
    <cfRule type="cellIs" dxfId="1042" priority="141" operator="between">
      <formula>80</formula>
      <formula>120</formula>
    </cfRule>
  </conditionalFormatting>
  <conditionalFormatting sqref="AL134">
    <cfRule type="cellIs" dxfId="1041" priority="140" operator="greaterThan">
      <formula>20</formula>
    </cfRule>
  </conditionalFormatting>
  <conditionalFormatting sqref="AM133:AN134">
    <cfRule type="cellIs" dxfId="1040" priority="139" operator="between">
      <formula>80</formula>
      <formula>120</formula>
    </cfRule>
  </conditionalFormatting>
  <conditionalFormatting sqref="AL134">
    <cfRule type="cellIs" dxfId="1039" priority="138" operator="greaterThan">
      <formula>20</formula>
    </cfRule>
  </conditionalFormatting>
  <conditionalFormatting sqref="AS132:AT132">
    <cfRule type="cellIs" dxfId="1038" priority="136" operator="between">
      <formula>80</formula>
      <formula>120</formula>
    </cfRule>
  </conditionalFormatting>
  <conditionalFormatting sqref="AS132:AT132">
    <cfRule type="cellIs" dxfId="1037" priority="135" operator="between">
      <formula>80</formula>
      <formula>120</formula>
    </cfRule>
  </conditionalFormatting>
  <conditionalFormatting sqref="AR131">
    <cfRule type="cellIs" dxfId="1036" priority="134" operator="greaterThan">
      <formula>20</formula>
    </cfRule>
  </conditionalFormatting>
  <conditionalFormatting sqref="AS131:AT131">
    <cfRule type="cellIs" dxfId="1035" priority="133" operator="between">
      <formula>80</formula>
      <formula>120</formula>
    </cfRule>
  </conditionalFormatting>
  <conditionalFormatting sqref="AS131:AT131">
    <cfRule type="cellIs" dxfId="1034" priority="132" operator="between">
      <formula>80</formula>
      <formula>120</formula>
    </cfRule>
  </conditionalFormatting>
  <conditionalFormatting sqref="AS131:AT131">
    <cfRule type="cellIs" dxfId="1033" priority="131" operator="between">
      <formula>80</formula>
      <formula>120</formula>
    </cfRule>
  </conditionalFormatting>
  <conditionalFormatting sqref="AR134">
    <cfRule type="cellIs" dxfId="1032" priority="130" operator="greaterThan">
      <formula>20</formula>
    </cfRule>
  </conditionalFormatting>
  <conditionalFormatting sqref="AS133:AT134">
    <cfRule type="cellIs" dxfId="1031" priority="129" operator="between">
      <formula>80</formula>
      <formula>120</formula>
    </cfRule>
  </conditionalFormatting>
  <conditionalFormatting sqref="AS133:AT134">
    <cfRule type="cellIs" dxfId="1030" priority="128" operator="between">
      <formula>80</formula>
      <formula>120</formula>
    </cfRule>
  </conditionalFormatting>
  <conditionalFormatting sqref="AR134">
    <cfRule type="cellIs" dxfId="1029" priority="127" operator="greaterThan">
      <formula>20</formula>
    </cfRule>
  </conditionalFormatting>
  <conditionalFormatting sqref="AR134">
    <cfRule type="cellIs" dxfId="1028" priority="126" operator="lessThan">
      <formula>20</formula>
    </cfRule>
  </conditionalFormatting>
  <conditionalFormatting sqref="AY132:AZ132">
    <cfRule type="cellIs" dxfId="1027" priority="125" operator="between">
      <formula>80</formula>
      <formula>120</formula>
    </cfRule>
  </conditionalFormatting>
  <conditionalFormatting sqref="AX131">
    <cfRule type="cellIs" dxfId="1026" priority="124" operator="greaterThan">
      <formula>20</formula>
    </cfRule>
  </conditionalFormatting>
  <conditionalFormatting sqref="AY131:AZ131">
    <cfRule type="cellIs" dxfId="1025" priority="123" operator="between">
      <formula>80</formula>
      <formula>120</formula>
    </cfRule>
  </conditionalFormatting>
  <conditionalFormatting sqref="AY131:AZ131">
    <cfRule type="cellIs" dxfId="1024" priority="121" operator="between">
      <formula>80</formula>
      <formula>120</formula>
    </cfRule>
  </conditionalFormatting>
  <conditionalFormatting sqref="AY131:AZ131">
    <cfRule type="cellIs" dxfId="1023" priority="122" operator="between">
      <formula>80</formula>
      <formula>120</formula>
    </cfRule>
  </conditionalFormatting>
  <conditionalFormatting sqref="AX134">
    <cfRule type="cellIs" dxfId="1022" priority="120" operator="greaterThan">
      <formula>20</formula>
    </cfRule>
  </conditionalFormatting>
  <conditionalFormatting sqref="AY133:AZ134">
    <cfRule type="cellIs" dxfId="1021" priority="119" operator="between">
      <formula>80</formula>
      <formula>120</formula>
    </cfRule>
  </conditionalFormatting>
  <conditionalFormatting sqref="AX134">
    <cfRule type="cellIs" dxfId="1020" priority="118" operator="greaterThan">
      <formula>20</formula>
    </cfRule>
  </conditionalFormatting>
  <conditionalFormatting sqref="AX134">
    <cfRule type="cellIs" dxfId="1019" priority="117" operator="lessThan">
      <formula>20</formula>
    </cfRule>
  </conditionalFormatting>
  <conditionalFormatting sqref="BE132">
    <cfRule type="cellIs" dxfId="1018" priority="116" operator="between">
      <formula>80</formula>
      <formula>120</formula>
    </cfRule>
  </conditionalFormatting>
  <conditionalFormatting sqref="BD131">
    <cfRule type="cellIs" dxfId="1017" priority="115" operator="greaterThan">
      <formula>20</formula>
    </cfRule>
  </conditionalFormatting>
  <conditionalFormatting sqref="BE131">
    <cfRule type="cellIs" dxfId="1016" priority="114" operator="between">
      <formula>80</formula>
      <formula>120</formula>
    </cfRule>
  </conditionalFormatting>
  <conditionalFormatting sqref="BE131">
    <cfRule type="cellIs" dxfId="1015" priority="113" operator="between">
      <formula>80</formula>
      <formula>120</formula>
    </cfRule>
  </conditionalFormatting>
  <conditionalFormatting sqref="BE131">
    <cfRule type="cellIs" dxfId="1014" priority="111" operator="between">
      <formula>80</formula>
      <formula>120</formula>
    </cfRule>
  </conditionalFormatting>
  <conditionalFormatting sqref="BE131">
    <cfRule type="cellIs" dxfId="1013" priority="112" operator="between">
      <formula>80</formula>
      <formula>120</formula>
    </cfRule>
  </conditionalFormatting>
  <conditionalFormatting sqref="BD134">
    <cfRule type="cellIs" dxfId="1012" priority="110" operator="greaterThan">
      <formula>20</formula>
    </cfRule>
  </conditionalFormatting>
  <conditionalFormatting sqref="BE133:BE134">
    <cfRule type="cellIs" dxfId="1011" priority="109" operator="between">
      <formula>80</formula>
      <formula>120</formula>
    </cfRule>
  </conditionalFormatting>
  <conditionalFormatting sqref="BD134">
    <cfRule type="cellIs" dxfId="1010" priority="108" operator="greaterThan">
      <formula>20</formula>
    </cfRule>
  </conditionalFormatting>
  <conditionalFormatting sqref="BD134">
    <cfRule type="cellIs" dxfId="1009" priority="107" operator="lessThan">
      <formula>20</formula>
    </cfRule>
  </conditionalFormatting>
  <conditionalFormatting sqref="AK136">
    <cfRule type="cellIs" dxfId="1008" priority="106" operator="greaterThan">
      <formula>20</formula>
    </cfRule>
  </conditionalFormatting>
  <conditionalFormatting sqref="AQ136">
    <cfRule type="cellIs" dxfId="1007" priority="105" operator="greaterThan">
      <formula>20</formula>
    </cfRule>
  </conditionalFormatting>
  <conditionalFormatting sqref="AW136">
    <cfRule type="cellIs" dxfId="1006" priority="104" operator="greaterThan">
      <formula>20</formula>
    </cfRule>
  </conditionalFormatting>
  <conditionalFormatting sqref="BC136">
    <cfRule type="cellIs" dxfId="1005" priority="103" operator="greaterThan">
      <formula>20</formula>
    </cfRule>
  </conditionalFormatting>
  <conditionalFormatting sqref="AK139">
    <cfRule type="cellIs" dxfId="1004" priority="102" operator="greaterThan">
      <formula>20</formula>
    </cfRule>
  </conditionalFormatting>
  <conditionalFormatting sqref="AQ139">
    <cfRule type="cellIs" dxfId="1003" priority="101" operator="greaterThan">
      <formula>20</formula>
    </cfRule>
  </conditionalFormatting>
  <conditionalFormatting sqref="AW139">
    <cfRule type="cellIs" dxfId="1002" priority="100" operator="greaterThan">
      <formula>20</formula>
    </cfRule>
  </conditionalFormatting>
  <conditionalFormatting sqref="BC139">
    <cfRule type="cellIs" dxfId="1001" priority="99" operator="greaterThan">
      <formula>20</formula>
    </cfRule>
  </conditionalFormatting>
  <conditionalFormatting sqref="AK137">
    <cfRule type="cellIs" dxfId="1000" priority="98" operator="greaterThan">
      <formula>20</formula>
    </cfRule>
  </conditionalFormatting>
  <conditionalFormatting sqref="AQ137">
    <cfRule type="cellIs" dxfId="999" priority="97" operator="greaterThan">
      <formula>20</formula>
    </cfRule>
  </conditionalFormatting>
  <conditionalFormatting sqref="AW137">
    <cfRule type="cellIs" dxfId="998" priority="96" operator="greaterThan">
      <formula>20</formula>
    </cfRule>
  </conditionalFormatting>
  <conditionalFormatting sqref="BC137">
    <cfRule type="cellIs" dxfId="997" priority="95" operator="greaterThan">
      <formula>20</formula>
    </cfRule>
  </conditionalFormatting>
  <conditionalFormatting sqref="AM91:AN91">
    <cfRule type="cellIs" dxfId="996" priority="94" operator="between">
      <formula>80</formula>
      <formula>120</formula>
    </cfRule>
  </conditionalFormatting>
  <conditionalFormatting sqref="AL90">
    <cfRule type="cellIs" dxfId="995" priority="93" operator="greaterThan">
      <formula>20</formula>
    </cfRule>
  </conditionalFormatting>
  <conditionalFormatting sqref="AM90:AN90">
    <cfRule type="cellIs" dxfId="994" priority="92" operator="between">
      <formula>80</formula>
      <formula>120</formula>
    </cfRule>
  </conditionalFormatting>
  <conditionalFormatting sqref="AM90:AN90">
    <cfRule type="cellIs" dxfId="993" priority="91" operator="between">
      <formula>80</formula>
      <formula>120</formula>
    </cfRule>
  </conditionalFormatting>
  <conditionalFormatting sqref="AL91">
    <cfRule type="cellIs" dxfId="992" priority="84" operator="lessThan">
      <formula>20</formula>
    </cfRule>
  </conditionalFormatting>
  <conditionalFormatting sqref="AM89:AN89">
    <cfRule type="cellIs" dxfId="991" priority="90" operator="between">
      <formula>80</formula>
      <formula>120</formula>
    </cfRule>
  </conditionalFormatting>
  <conditionalFormatting sqref="AM88:AN88">
    <cfRule type="cellIs" dxfId="990" priority="89" operator="between">
      <formula>80</formula>
      <formula>120</formula>
    </cfRule>
  </conditionalFormatting>
  <conditionalFormatting sqref="AM88:AN88">
    <cfRule type="cellIs" dxfId="989" priority="88" operator="between">
      <formula>80</formula>
      <formula>120</formula>
    </cfRule>
  </conditionalFormatting>
  <conditionalFormatting sqref="AL91">
    <cfRule type="cellIs" dxfId="988" priority="87" operator="greaterThan">
      <formula>20</formula>
    </cfRule>
  </conditionalFormatting>
  <conditionalFormatting sqref="AM90:AN91">
    <cfRule type="cellIs" dxfId="987" priority="86" operator="between">
      <formula>80</formula>
      <formula>120</formula>
    </cfRule>
  </conditionalFormatting>
  <conditionalFormatting sqref="AL91">
    <cfRule type="cellIs" dxfId="986" priority="85" operator="greaterThan">
      <formula>20</formula>
    </cfRule>
  </conditionalFormatting>
  <conditionalFormatting sqref="AS91:AT91">
    <cfRule type="cellIs" dxfId="985" priority="83" operator="between">
      <formula>80</formula>
      <formula>120</formula>
    </cfRule>
  </conditionalFormatting>
  <conditionalFormatting sqref="AS91:AT91">
    <cfRule type="cellIs" dxfId="984" priority="82" operator="between">
      <formula>80</formula>
      <formula>120</formula>
    </cfRule>
  </conditionalFormatting>
  <conditionalFormatting sqref="AR90">
    <cfRule type="cellIs" dxfId="983" priority="81" operator="greaterThan">
      <formula>20</formula>
    </cfRule>
  </conditionalFormatting>
  <conditionalFormatting sqref="AS90:AT90">
    <cfRule type="cellIs" dxfId="982" priority="80" operator="between">
      <formula>80</formula>
      <formula>120</formula>
    </cfRule>
  </conditionalFormatting>
  <conditionalFormatting sqref="AS90:AT90">
    <cfRule type="cellIs" dxfId="981" priority="79" operator="between">
      <formula>80</formula>
      <formula>120</formula>
    </cfRule>
  </conditionalFormatting>
  <conditionalFormatting sqref="AS90:AT90">
    <cfRule type="cellIs" dxfId="980" priority="78" operator="between">
      <formula>80</formula>
      <formula>120</formula>
    </cfRule>
  </conditionalFormatting>
  <conditionalFormatting sqref="AS89:AT89">
    <cfRule type="cellIs" dxfId="979" priority="77" operator="between">
      <formula>80</formula>
      <formula>120</formula>
    </cfRule>
  </conditionalFormatting>
  <conditionalFormatting sqref="AS89:AT89">
    <cfRule type="cellIs" dxfId="978" priority="76" operator="between">
      <formula>80</formula>
      <formula>120</formula>
    </cfRule>
  </conditionalFormatting>
  <conditionalFormatting sqref="AS88:AT88">
    <cfRule type="cellIs" dxfId="977" priority="75" operator="between">
      <formula>80</formula>
      <formula>120</formula>
    </cfRule>
  </conditionalFormatting>
  <conditionalFormatting sqref="AS88:AT88">
    <cfRule type="cellIs" dxfId="976" priority="74" operator="between">
      <formula>80</formula>
      <formula>120</formula>
    </cfRule>
  </conditionalFormatting>
  <conditionalFormatting sqref="AS88:AT88">
    <cfRule type="cellIs" dxfId="975" priority="73" operator="between">
      <formula>80</formula>
      <formula>120</formula>
    </cfRule>
  </conditionalFormatting>
  <conditionalFormatting sqref="AR91">
    <cfRule type="cellIs" dxfId="974" priority="72" operator="greaterThan">
      <formula>20</formula>
    </cfRule>
  </conditionalFormatting>
  <conditionalFormatting sqref="AS90:AT91">
    <cfRule type="cellIs" dxfId="973" priority="71" operator="between">
      <formula>80</formula>
      <formula>120</formula>
    </cfRule>
  </conditionalFormatting>
  <conditionalFormatting sqref="AS90:AT91">
    <cfRule type="cellIs" dxfId="972" priority="70" operator="between">
      <formula>80</formula>
      <formula>120</formula>
    </cfRule>
  </conditionalFormatting>
  <conditionalFormatting sqref="AR91">
    <cfRule type="cellIs" dxfId="971" priority="69" operator="greaterThan">
      <formula>20</formula>
    </cfRule>
  </conditionalFormatting>
  <conditionalFormatting sqref="AR91">
    <cfRule type="cellIs" dxfId="970" priority="68" operator="lessThan">
      <formula>20</formula>
    </cfRule>
  </conditionalFormatting>
  <conditionalFormatting sqref="AY91:AZ91">
    <cfRule type="cellIs" dxfId="969" priority="67" operator="between">
      <formula>80</formula>
      <formula>120</formula>
    </cfRule>
  </conditionalFormatting>
  <conditionalFormatting sqref="AX90">
    <cfRule type="cellIs" dxfId="968" priority="66" operator="greaterThan">
      <formula>20</formula>
    </cfRule>
  </conditionalFormatting>
  <conditionalFormatting sqref="AY90:AZ90">
    <cfRule type="cellIs" dxfId="967" priority="65" operator="between">
      <formula>80</formula>
      <formula>120</formula>
    </cfRule>
  </conditionalFormatting>
  <conditionalFormatting sqref="AY90:AZ90">
    <cfRule type="cellIs" dxfId="966" priority="63" operator="between">
      <formula>80</formula>
      <formula>120</formula>
    </cfRule>
  </conditionalFormatting>
  <conditionalFormatting sqref="AY90:AZ90">
    <cfRule type="cellIs" dxfId="965" priority="64" operator="between">
      <formula>80</formula>
      <formula>120</formula>
    </cfRule>
  </conditionalFormatting>
  <conditionalFormatting sqref="AY89:AZ89">
    <cfRule type="cellIs" dxfId="964" priority="62" operator="between">
      <formula>80</formula>
      <formula>120</formula>
    </cfRule>
  </conditionalFormatting>
  <conditionalFormatting sqref="AY88:AZ88">
    <cfRule type="cellIs" dxfId="963" priority="61" operator="between">
      <formula>80</formula>
      <formula>120</formula>
    </cfRule>
  </conditionalFormatting>
  <conditionalFormatting sqref="AY88:AZ88">
    <cfRule type="cellIs" dxfId="962" priority="59" operator="between">
      <formula>80</formula>
      <formula>120</formula>
    </cfRule>
  </conditionalFormatting>
  <conditionalFormatting sqref="AY88:AZ88">
    <cfRule type="cellIs" dxfId="961" priority="60" operator="between">
      <formula>80</formula>
      <formula>120</formula>
    </cfRule>
  </conditionalFormatting>
  <conditionalFormatting sqref="AX91">
    <cfRule type="cellIs" dxfId="960" priority="58" operator="greaterThan">
      <formula>20</formula>
    </cfRule>
  </conditionalFormatting>
  <conditionalFormatting sqref="AY90:AZ91">
    <cfRule type="cellIs" dxfId="959" priority="57" operator="between">
      <formula>80</formula>
      <formula>120</formula>
    </cfRule>
  </conditionalFormatting>
  <conditionalFormatting sqref="AX91">
    <cfRule type="cellIs" dxfId="958" priority="56" operator="greaterThan">
      <formula>20</formula>
    </cfRule>
  </conditionalFormatting>
  <conditionalFormatting sqref="AX91">
    <cfRule type="cellIs" dxfId="957" priority="55" operator="lessThan">
      <formula>20</formula>
    </cfRule>
  </conditionalFormatting>
  <conditionalFormatting sqref="BE88">
    <cfRule type="cellIs" dxfId="956" priority="46" operator="between">
      <formula>80</formula>
      <formula>120</formula>
    </cfRule>
  </conditionalFormatting>
  <conditionalFormatting sqref="BE91">
    <cfRule type="cellIs" dxfId="955" priority="54" operator="between">
      <formula>80</formula>
      <formula>120</formula>
    </cfRule>
  </conditionalFormatting>
  <conditionalFormatting sqref="BD90">
    <cfRule type="cellIs" dxfId="954" priority="53" operator="greaterThan">
      <formula>20</formula>
    </cfRule>
  </conditionalFormatting>
  <conditionalFormatting sqref="BE90">
    <cfRule type="cellIs" dxfId="953" priority="52" operator="between">
      <formula>80</formula>
      <formula>120</formula>
    </cfRule>
  </conditionalFormatting>
  <conditionalFormatting sqref="BE90">
    <cfRule type="cellIs" dxfId="952" priority="51" operator="between">
      <formula>80</formula>
      <formula>120</formula>
    </cfRule>
  </conditionalFormatting>
  <conditionalFormatting sqref="BE90">
    <cfRule type="cellIs" dxfId="951" priority="49" operator="between">
      <formula>80</formula>
      <formula>120</formula>
    </cfRule>
  </conditionalFormatting>
  <conditionalFormatting sqref="BE90">
    <cfRule type="cellIs" dxfId="950" priority="50" operator="between">
      <formula>80</formula>
      <formula>120</formula>
    </cfRule>
  </conditionalFormatting>
  <conditionalFormatting sqref="BE89">
    <cfRule type="cellIs" dxfId="949" priority="48" operator="between">
      <formula>80</formula>
      <formula>120</formula>
    </cfRule>
  </conditionalFormatting>
  <conditionalFormatting sqref="BE88">
    <cfRule type="cellIs" dxfId="948" priority="47" operator="between">
      <formula>80</formula>
      <formula>120</formula>
    </cfRule>
  </conditionalFormatting>
  <conditionalFormatting sqref="BE88">
    <cfRule type="cellIs" dxfId="947" priority="44" operator="between">
      <formula>80</formula>
      <formula>120</formula>
    </cfRule>
  </conditionalFormatting>
  <conditionalFormatting sqref="BE88">
    <cfRule type="cellIs" dxfId="946" priority="45" operator="between">
      <formula>80</formula>
      <formula>120</formula>
    </cfRule>
  </conditionalFormatting>
  <conditionalFormatting sqref="BD91">
    <cfRule type="cellIs" dxfId="945" priority="43" operator="greaterThan">
      <formula>20</formula>
    </cfRule>
  </conditionalFormatting>
  <conditionalFormatting sqref="BE90:BE91">
    <cfRule type="cellIs" dxfId="944" priority="42" operator="between">
      <formula>80</formula>
      <formula>120</formula>
    </cfRule>
  </conditionalFormatting>
  <conditionalFormatting sqref="BD91">
    <cfRule type="cellIs" dxfId="943" priority="41" operator="greaterThan">
      <formula>20</formula>
    </cfRule>
  </conditionalFormatting>
  <conditionalFormatting sqref="BD91">
    <cfRule type="cellIs" dxfId="942" priority="40" operator="lessThan">
      <formula>20</formula>
    </cfRule>
  </conditionalFormatting>
  <conditionalFormatting sqref="AK26 AK33 AK36 AK39 AK42 AK45 AK48">
    <cfRule type="cellIs" dxfId="941" priority="39" operator="greaterThan">
      <formula>20</formula>
    </cfRule>
  </conditionalFormatting>
  <conditionalFormatting sqref="AQ26 AQ33 AQ36 AQ39 AQ42 AQ45 AQ48">
    <cfRule type="cellIs" dxfId="940" priority="38" operator="greaterThan">
      <formula>20</formula>
    </cfRule>
  </conditionalFormatting>
  <conditionalFormatting sqref="AW26 AW33 AW36 AW39 AW42 AW45 AW48">
    <cfRule type="cellIs" dxfId="939" priority="37" operator="greaterThan">
      <formula>20</formula>
    </cfRule>
  </conditionalFormatting>
  <conditionalFormatting sqref="BC26 BC33 BC36 BC39 BC42 BC45 BC48">
    <cfRule type="cellIs" dxfId="938" priority="36" operator="greaterThan">
      <formula>20</formula>
    </cfRule>
  </conditionalFormatting>
  <conditionalFormatting sqref="AJ36 AJ39 AJ42 AJ45 AJ48">
    <cfRule type="cellIs" dxfId="937" priority="35" operator="lessThan">
      <formula>20.1</formula>
    </cfRule>
  </conditionalFormatting>
  <conditionalFormatting sqref="AP36 AP39 AP42 AP45 AP48">
    <cfRule type="cellIs" dxfId="936" priority="34" operator="lessThan">
      <formula>20.1</formula>
    </cfRule>
  </conditionalFormatting>
  <conditionalFormatting sqref="AV36 AV39 AV42 AV45 AV48">
    <cfRule type="cellIs" dxfId="935" priority="33" operator="lessThan">
      <formula>20.1</formula>
    </cfRule>
  </conditionalFormatting>
  <conditionalFormatting sqref="BB36 BB39 BB42 BB45 BB48">
    <cfRule type="cellIs" dxfId="934" priority="32" operator="lessThan">
      <formula>20.1</formula>
    </cfRule>
  </conditionalFormatting>
  <conditionalFormatting sqref="AI26">
    <cfRule type="cellIs" dxfId="933" priority="31" operator="between">
      <formula>80</formula>
      <formula>120</formula>
    </cfRule>
  </conditionalFormatting>
  <conditionalFormatting sqref="AO26">
    <cfRule type="cellIs" dxfId="932" priority="30" operator="between">
      <formula>80</formula>
      <formula>120</formula>
    </cfRule>
  </conditionalFormatting>
  <conditionalFormatting sqref="AU26">
    <cfRule type="cellIs" dxfId="931" priority="29" operator="between">
      <formula>80</formula>
      <formula>120</formula>
    </cfRule>
  </conditionalFormatting>
  <conditionalFormatting sqref="BA26">
    <cfRule type="cellIs" dxfId="930" priority="28" operator="between">
      <formula>80</formula>
      <formula>120</formula>
    </cfRule>
  </conditionalFormatting>
  <conditionalFormatting sqref="BC140">
    <cfRule type="cellIs" dxfId="929" priority="27" operator="greaterThan">
      <formula>20</formula>
    </cfRule>
  </conditionalFormatting>
  <conditionalFormatting sqref="BA97">
    <cfRule type="cellIs" dxfId="928" priority="17" operator="between">
      <formula>80</formula>
      <formula>120</formula>
    </cfRule>
  </conditionalFormatting>
  <conditionalFormatting sqref="AK97">
    <cfRule type="cellIs" dxfId="927" priority="22" operator="greaterThan">
      <formula>20</formula>
    </cfRule>
  </conditionalFormatting>
  <conditionalFormatting sqref="AQ97">
    <cfRule type="cellIs" dxfId="926" priority="21" operator="greaterThan">
      <formula>20</formula>
    </cfRule>
  </conditionalFormatting>
  <conditionalFormatting sqref="AO97">
    <cfRule type="cellIs" dxfId="925" priority="19" operator="between">
      <formula>80</formula>
      <formula>120</formula>
    </cfRule>
  </conditionalFormatting>
  <conditionalFormatting sqref="AU97">
    <cfRule type="cellIs" dxfId="924" priority="18" operator="between">
      <formula>80</formula>
      <formula>120</formula>
    </cfRule>
  </conditionalFormatting>
  <conditionalFormatting sqref="AO140">
    <cfRule type="cellIs" dxfId="923" priority="12" operator="between">
      <formula>80</formula>
      <formula>120</formula>
    </cfRule>
  </conditionalFormatting>
  <conditionalFormatting sqref="AO51">
    <cfRule type="cellIs" dxfId="922" priority="26" operator="between">
      <formula>80</formula>
      <formula>120</formula>
    </cfRule>
  </conditionalFormatting>
  <conditionalFormatting sqref="AU51">
    <cfRule type="cellIs" dxfId="921" priority="25" operator="between">
      <formula>80</formula>
      <formula>120</formula>
    </cfRule>
  </conditionalFormatting>
  <conditionalFormatting sqref="AI140">
    <cfRule type="cellIs" dxfId="920" priority="9" operator="between">
      <formula>80</formula>
      <formula>120</formula>
    </cfRule>
  </conditionalFormatting>
  <conditionalFormatting sqref="BA51">
    <cfRule type="cellIs" dxfId="919" priority="24" operator="between">
      <formula>80</formula>
      <formula>120</formula>
    </cfRule>
  </conditionalFormatting>
  <conditionalFormatting sqref="AI51">
    <cfRule type="cellIs" dxfId="918" priority="23" operator="between">
      <formula>80</formula>
      <formula>120</formula>
    </cfRule>
  </conditionalFormatting>
  <conditionalFormatting sqref="AU140">
    <cfRule type="cellIs" dxfId="917" priority="11" operator="between">
      <formula>80</formula>
      <formula>120</formula>
    </cfRule>
  </conditionalFormatting>
  <conditionalFormatting sqref="BA140">
    <cfRule type="cellIs" dxfId="916" priority="10" operator="between">
      <formula>80</formula>
      <formula>120</formula>
    </cfRule>
  </conditionalFormatting>
  <conditionalFormatting sqref="AW97">
    <cfRule type="cellIs" dxfId="915" priority="20" operator="greaterThan">
      <formula>20</formula>
    </cfRule>
  </conditionalFormatting>
  <conditionalFormatting sqref="AI97">
    <cfRule type="cellIs" dxfId="914" priority="16" operator="between">
      <formula>80</formula>
      <formula>120</formula>
    </cfRule>
  </conditionalFormatting>
  <conditionalFormatting sqref="AK140">
    <cfRule type="cellIs" dxfId="913" priority="15" operator="greaterThan">
      <formula>20</formula>
    </cfRule>
  </conditionalFormatting>
  <conditionalFormatting sqref="AQ140">
    <cfRule type="cellIs" dxfId="912" priority="14" operator="greaterThan">
      <formula>20</formula>
    </cfRule>
  </conditionalFormatting>
  <conditionalFormatting sqref="AW140">
    <cfRule type="cellIs" dxfId="911" priority="13" operator="greaterThan">
      <formula>20</formula>
    </cfRule>
  </conditionalFormatting>
  <conditionalFormatting sqref="AK29">
    <cfRule type="cellIs" dxfId="910" priority="8" operator="greaterThan">
      <formula>20</formula>
    </cfRule>
  </conditionalFormatting>
  <conditionalFormatting sqref="AQ29">
    <cfRule type="cellIs" dxfId="909" priority="7" operator="greaterThan">
      <formula>20</formula>
    </cfRule>
  </conditionalFormatting>
  <conditionalFormatting sqref="AW29">
    <cfRule type="cellIs" dxfId="908" priority="6" operator="greaterThan">
      <formula>20</formula>
    </cfRule>
  </conditionalFormatting>
  <conditionalFormatting sqref="BC29">
    <cfRule type="cellIs" dxfId="907" priority="5" operator="greaterThan">
      <formula>20</formula>
    </cfRule>
  </conditionalFormatting>
  <conditionalFormatting sqref="AI29">
    <cfRule type="cellIs" dxfId="906" priority="4" operator="between">
      <formula>80</formula>
      <formula>120</formula>
    </cfRule>
  </conditionalFormatting>
  <conditionalFormatting sqref="AO29">
    <cfRule type="cellIs" dxfId="905" priority="3" operator="between">
      <formula>80</formula>
      <formula>120</formula>
    </cfRule>
  </conditionalFormatting>
  <conditionalFormatting sqref="AU29">
    <cfRule type="cellIs" dxfId="904" priority="2" operator="between">
      <formula>80</formula>
      <formula>120</formula>
    </cfRule>
  </conditionalFormatting>
  <conditionalFormatting sqref="BA29">
    <cfRule type="cellIs" dxfId="903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8D-89F4-4E47-B72F-4150B133B990}">
  <dimension ref="A1:BJ142"/>
  <sheetViews>
    <sheetView topLeftCell="A27" zoomScaleNormal="100" workbookViewId="0">
      <selection activeCell="A53" sqref="A53:XFD5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0.17087134627384679</v>
      </c>
      <c r="N14" s="3">
        <f>((H14*$H$21)+$H$22)*1000/L14</f>
        <v>0.1706816339446908</v>
      </c>
      <c r="O14" s="3">
        <f>N14-M14</f>
        <v>-1.8971232915598879E-4</v>
      </c>
      <c r="P14" s="3">
        <f>((J14*$J$21)+$J$22)*1000/L14</f>
        <v>3.8784109962107169E-4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1277.2</v>
      </c>
      <c r="G15">
        <f>6*H36/1000</f>
        <v>1.2000000000000001E-3</v>
      </c>
      <c r="H15" s="2">
        <f>AVERAGE(J36:J37) - (B16*H36/0.5)</f>
        <v>2318.6999999999998</v>
      </c>
      <c r="I15">
        <f>0.3*H36/1000</f>
        <v>5.9999999999999995E-5</v>
      </c>
      <c r="J15" s="2">
        <f>AVERAGE(L36:L37) - (C16*H36/0.5)</f>
        <v>1186.3</v>
      </c>
      <c r="L15">
        <v>0.2</v>
      </c>
      <c r="M15" s="3">
        <f t="shared" ref="M15:M19" si="0">((F15*$F$21)+$F$22)*1000/L15</f>
        <v>3.1408515786623408</v>
      </c>
      <c r="N15" s="3">
        <f t="shared" ref="N15:N19" si="1">((H15*$H$21)+$H$22)*1000/L15</f>
        <v>5.852268432354875</v>
      </c>
      <c r="O15" s="3">
        <f t="shared" ref="O15:O19" si="2">N15-M15</f>
        <v>2.7114168536925343</v>
      </c>
      <c r="P15" s="3">
        <f t="shared" ref="P15:P19" si="3">((J15*$J$21)+$J$22)*1000/L15</f>
        <v>0.28958440184719408</v>
      </c>
    </row>
    <row r="16" spans="1:16" x14ac:dyDescent="0.35">
      <c r="A16">
        <f>AVERAGE(I33:I34)</f>
        <v>79.5</v>
      </c>
      <c r="B16">
        <f>AVERAGE(J33:J34)</f>
        <v>187</v>
      </c>
      <c r="C16">
        <f>AVERAGE(L33:L34)</f>
        <v>100.5</v>
      </c>
      <c r="E16">
        <f>3*G39/1000</f>
        <v>1.7999999999999997E-3</v>
      </c>
      <c r="F16" s="2">
        <f>AVERAGE(I39:I40) - (A16*G39/0.5)</f>
        <v>4153.1000000000004</v>
      </c>
      <c r="G16">
        <f>6*H39/1000</f>
        <v>3.5999999999999995E-3</v>
      </c>
      <c r="H16" s="2">
        <f>AVERAGE(J39:J40) - (B16*H39/0.5)</f>
        <v>7900.6</v>
      </c>
      <c r="I16">
        <f>0.3*H39/1000</f>
        <v>1.7999999999999998E-4</v>
      </c>
      <c r="J16" s="2">
        <f>AVERAGE(L39:L40) - (C16*H39/0.5)</f>
        <v>3846.4</v>
      </c>
      <c r="L16">
        <v>0.6</v>
      </c>
      <c r="M16" s="3">
        <f t="shared" si="0"/>
        <v>3.0837635529465963</v>
      </c>
      <c r="N16" s="3">
        <f t="shared" si="1"/>
        <v>6.3044827482890229</v>
      </c>
      <c r="O16" s="3">
        <f t="shared" si="2"/>
        <v>3.2207191953424266</v>
      </c>
      <c r="P16" s="3">
        <f t="shared" si="3"/>
        <v>0.31225328134881353</v>
      </c>
    </row>
    <row r="17" spans="1:62" x14ac:dyDescent="0.35">
      <c r="E17">
        <f>9*G42/1000</f>
        <v>2.9970000000000005E-3</v>
      </c>
      <c r="F17" s="2">
        <f>AVERAGE(I42:I43) - (A16*G42/0.5)</f>
        <v>6327.0529999999999</v>
      </c>
      <c r="G17">
        <f>18*H42/1000</f>
        <v>5.9940000000000011E-3</v>
      </c>
      <c r="H17" s="2">
        <f>AVERAGE(J42:J43) - (B16*H42/0.5)</f>
        <v>11872.958000000001</v>
      </c>
      <c r="I17">
        <f>0.9*H42/1000</f>
        <v>2.9970000000000002E-4</v>
      </c>
      <c r="J17" s="2">
        <f>AVERAGE(L42:L43) - (C16*H42/0.5)</f>
        <v>6144.067</v>
      </c>
      <c r="L17">
        <v>0.33300000000000002</v>
      </c>
      <c r="M17" s="3">
        <f t="shared" si="0"/>
        <v>8.3305101775010559</v>
      </c>
      <c r="N17" s="3">
        <f t="shared" si="1"/>
        <v>16.942002524105799</v>
      </c>
      <c r="O17" s="3">
        <f t="shared" si="2"/>
        <v>8.6114923466047433</v>
      </c>
      <c r="P17" s="3">
        <f t="shared" si="3"/>
        <v>0.89835375420521513</v>
      </c>
    </row>
    <row r="18" spans="1:62" x14ac:dyDescent="0.35">
      <c r="E18">
        <f>9*G45/1000</f>
        <v>4.2030000000000001E-3</v>
      </c>
      <c r="F18" s="2">
        <f>AVERAGE(I45:I46) - (A16*G45/0.5)</f>
        <v>9418.7469999999994</v>
      </c>
      <c r="G18">
        <f>18*H45/1000</f>
        <v>8.4060000000000003E-3</v>
      </c>
      <c r="H18" s="2">
        <f>AVERAGE(J45:J46) - (B16*H45/0.5)</f>
        <v>17714.842000000001</v>
      </c>
      <c r="I18">
        <f>0.9*H45/1000</f>
        <v>4.2030000000000002E-4</v>
      </c>
      <c r="J18" s="2">
        <f>AVERAGE(L45:L46) - (B16*H45/0.5)</f>
        <v>8396.3420000000006</v>
      </c>
      <c r="L18">
        <v>0.46700000000000003</v>
      </c>
      <c r="M18" s="3">
        <f t="shared" si="0"/>
        <v>8.7534206056901418</v>
      </c>
      <c r="N18" s="3">
        <f t="shared" si="1"/>
        <v>17.934884309156683</v>
      </c>
      <c r="O18" s="3">
        <f t="shared" si="2"/>
        <v>9.1814637034665409</v>
      </c>
      <c r="P18" s="3">
        <f t="shared" si="3"/>
        <v>0.87525256645434679</v>
      </c>
    </row>
    <row r="19" spans="1:62" x14ac:dyDescent="0.35">
      <c r="E19">
        <f>9*G48/1000</f>
        <v>5.3999999999999994E-3</v>
      </c>
      <c r="F19" s="2">
        <f>AVERAGE(I48:I49) - (A16*G48/0.5)</f>
        <v>12916.6</v>
      </c>
      <c r="G19">
        <f>18*H48/1000</f>
        <v>1.0799999999999999E-2</v>
      </c>
      <c r="H19" s="2">
        <f>AVERAGE(J48:J49) - (B16*H48/0.5)</f>
        <v>23203.599999999999</v>
      </c>
      <c r="I19">
        <f>0.9*H48/1000</f>
        <v>5.4000000000000001E-4</v>
      </c>
      <c r="J19" s="2">
        <f>AVERAGE(L48:L49) - (C16*H48/0.5)</f>
        <v>11230.4</v>
      </c>
      <c r="L19">
        <v>0.6</v>
      </c>
      <c r="M19" s="3">
        <f t="shared" si="0"/>
        <v>9.290380945662509</v>
      </c>
      <c r="N19" s="3">
        <f t="shared" si="1"/>
        <v>18.240396724466429</v>
      </c>
      <c r="O19" s="3">
        <f t="shared" si="2"/>
        <v>8.9500157788039196</v>
      </c>
      <c r="P19" s="3">
        <f t="shared" si="3"/>
        <v>0.91107080264490981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4.2494099796080865E-7</v>
      </c>
      <c r="G21" s="5"/>
      <c r="H21" s="5">
        <f>SLOPE(G13:G19,H13:H19)</f>
        <v>4.67983296458632E-7</v>
      </c>
      <c r="I21" s="5"/>
      <c r="J21" s="5">
        <f>SLOPE(I13:I19,J13:J19)</f>
        <v>4.8657978436844217E-8</v>
      </c>
    </row>
    <row r="22" spans="1:62" x14ac:dyDescent="0.35">
      <c r="D22" t="s">
        <v>34</v>
      </c>
      <c r="F22" s="5">
        <f>INTERCEPT(E13:E19,F13:F19)</f>
        <v>8.5435673136923396E-5</v>
      </c>
      <c r="G22" s="5"/>
      <c r="H22" s="5">
        <f>INTERCEPT(G13:G19,H13:H19)</f>
        <v>8.5340816972345399E-5</v>
      </c>
      <c r="I22" s="5"/>
      <c r="J22" s="5">
        <f>INTERCEPT(I13:I19,J13:J19)</f>
        <v>1.9392054981053584E-7</v>
      </c>
    </row>
    <row r="23" spans="1:62" x14ac:dyDescent="0.35">
      <c r="D23" t="s">
        <v>35</v>
      </c>
      <c r="F23" s="4">
        <f>RSQ(E13:E19,F13:F19)</f>
        <v>0.99525559550709597</v>
      </c>
      <c r="G23" s="4"/>
      <c r="H23" s="4">
        <f>RSQ(G13:G19,H13:H19)</f>
        <v>0.99786160171645577</v>
      </c>
      <c r="I23" s="4"/>
      <c r="J23" s="4">
        <f>RSQ(I13:I19,J13:J19)</f>
        <v>0.99892082618048816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5437</v>
      </c>
      <c r="J25">
        <v>11746</v>
      </c>
      <c r="L25">
        <v>5122</v>
      </c>
      <c r="M25">
        <v>7.6440000000000001</v>
      </c>
      <c r="N25">
        <v>17.048999999999999</v>
      </c>
      <c r="O25">
        <v>9.4049999999999994</v>
      </c>
      <c r="Q25">
        <v>0.7</v>
      </c>
      <c r="R25">
        <v>1</v>
      </c>
      <c r="S25">
        <v>0</v>
      </c>
      <c r="T25">
        <v>0</v>
      </c>
      <c r="V25">
        <v>0</v>
      </c>
      <c r="Y25" s="1">
        <v>44882</v>
      </c>
      <c r="Z25" s="6">
        <v>0.63512731481481477</v>
      </c>
      <c r="AB25">
        <v>1</v>
      </c>
      <c r="AD25" s="3">
        <f t="shared" ref="AD25:AD89" si="4">((I25*$F$21)+$F$22)*1000/G25</f>
        <v>7.9861329301661339</v>
      </c>
      <c r="AE25" s="3">
        <f t="shared" ref="AE25:AE89" si="5">((J25*$H$21)+$H$22)*1000/H25</f>
        <v>18.607575390584788</v>
      </c>
      <c r="AF25" s="3">
        <f t="shared" ref="AF25:AF89" si="6">AE25-AD25</f>
        <v>10.621442460418654</v>
      </c>
      <c r="AG25" s="3">
        <f t="shared" ref="AG25:AG89" si="7">((L25*$J$21)+$J$22)*1000/H25</f>
        <v>0.8314002870110887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5626</v>
      </c>
      <c r="J26">
        <v>11668</v>
      </c>
      <c r="L26">
        <v>5068</v>
      </c>
      <c r="M26">
        <v>7.8849999999999998</v>
      </c>
      <c r="N26">
        <v>16.939</v>
      </c>
      <c r="O26">
        <v>9.0549999999999997</v>
      </c>
      <c r="Q26">
        <v>0.69</v>
      </c>
      <c r="R26">
        <v>1</v>
      </c>
      <c r="S26">
        <v>0</v>
      </c>
      <c r="T26">
        <v>0</v>
      </c>
      <c r="V26">
        <v>0</v>
      </c>
      <c r="Y26" s="1">
        <v>44882</v>
      </c>
      <c r="Z26" s="6">
        <v>0.64207175925925919</v>
      </c>
      <c r="AB26">
        <v>1</v>
      </c>
      <c r="AD26" s="3">
        <f t="shared" si="4"/>
        <v>8.2538457588814431</v>
      </c>
      <c r="AE26" s="3">
        <f t="shared" si="5"/>
        <v>18.485899733505544</v>
      </c>
      <c r="AF26" s="3">
        <f t="shared" si="6"/>
        <v>10.232053974624101</v>
      </c>
      <c r="AG26" s="3">
        <f t="shared" si="7"/>
        <v>0.82264185089245678</v>
      </c>
      <c r="AH26" s="3"/>
      <c r="AK26">
        <f>ABS(100*(AD26-AD27)/(AVERAGE(AD26:AD27)))</f>
        <v>1.0870403519207268</v>
      </c>
      <c r="AQ26">
        <f>ABS(100*(AE26-AE27)/(AVERAGE(AE26:AE27)))</f>
        <v>2.4602013985070967</v>
      </c>
      <c r="AW26">
        <f>ABS(100*(AF26-AF27)/(AVERAGE(AF26:AF27)))</f>
        <v>3.5816244909394284</v>
      </c>
      <c r="BC26">
        <f>ABS(100*(AG26-AG27)/(AVERAGE(AG26:AG27)))</f>
        <v>2.0515944614378547</v>
      </c>
      <c r="BG26" s="3">
        <f>AVERAGE(AD26:AD27)</f>
        <v>8.2092269540955574</v>
      </c>
      <c r="BH26" s="3">
        <f>AVERAGE(AE26:AE27)</f>
        <v>18.261267751205402</v>
      </c>
      <c r="BI26" s="3">
        <f>AVERAGE(AF26:AF27)</f>
        <v>10.052040797109846</v>
      </c>
      <c r="BJ26" s="3">
        <f>AVERAGE(AG26:AG27)</f>
        <v>0.81428889792746517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5563</v>
      </c>
      <c r="J27">
        <v>11380</v>
      </c>
      <c r="L27">
        <v>4965</v>
      </c>
      <c r="M27">
        <v>7.8040000000000003</v>
      </c>
      <c r="N27">
        <v>16.532</v>
      </c>
      <c r="O27">
        <v>8.7279999999999998</v>
      </c>
      <c r="Q27">
        <v>0.67200000000000004</v>
      </c>
      <c r="R27">
        <v>1</v>
      </c>
      <c r="S27">
        <v>0</v>
      </c>
      <c r="T27">
        <v>0</v>
      </c>
      <c r="V27">
        <v>0</v>
      </c>
      <c r="Y27" s="1">
        <v>44882</v>
      </c>
      <c r="Z27" s="6">
        <v>0.64929398148148143</v>
      </c>
      <c r="AB27">
        <v>1</v>
      </c>
      <c r="AD27" s="3">
        <f t="shared" si="4"/>
        <v>8.1646081493096716</v>
      </c>
      <c r="AE27" s="3">
        <f t="shared" si="5"/>
        <v>18.036635768905263</v>
      </c>
      <c r="AF27" s="3">
        <f t="shared" si="6"/>
        <v>9.8720276195955918</v>
      </c>
      <c r="AG27" s="3">
        <f t="shared" si="7"/>
        <v>0.80593594496247356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2306</v>
      </c>
      <c r="J28">
        <v>1263</v>
      </c>
      <c r="L28">
        <v>464</v>
      </c>
      <c r="M28">
        <v>2.1840000000000002</v>
      </c>
      <c r="N28">
        <v>1.349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44882</v>
      </c>
      <c r="Z28" s="6">
        <v>0.66122685185185182</v>
      </c>
      <c r="AB28">
        <v>1</v>
      </c>
      <c r="AD28" s="3">
        <f t="shared" si="4"/>
        <v>2.130699228869096</v>
      </c>
      <c r="AE28" s="3">
        <f t="shared" si="5"/>
        <v>1.3528074407991952</v>
      </c>
      <c r="AF28" s="3">
        <f t="shared" si="6"/>
        <v>-0.77789178806990078</v>
      </c>
      <c r="AG28" s="3">
        <f t="shared" si="7"/>
        <v>4.5542445089012507E-2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449</v>
      </c>
      <c r="J29">
        <v>918</v>
      </c>
      <c r="L29">
        <v>431</v>
      </c>
      <c r="M29">
        <v>0.75900000000000001</v>
      </c>
      <c r="N29">
        <v>1.056</v>
      </c>
      <c r="O29">
        <v>0.29699999999999999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44882</v>
      </c>
      <c r="Z29" s="6">
        <v>0.66743055555555564</v>
      </c>
      <c r="AB29">
        <v>1</v>
      </c>
      <c r="AD29" s="3">
        <f t="shared" si="4"/>
        <v>0.55246836244265285</v>
      </c>
      <c r="AE29" s="3">
        <f t="shared" si="5"/>
        <v>1.0298989662427391</v>
      </c>
      <c r="AF29" s="3">
        <f t="shared" si="6"/>
        <v>0.47743060380008628</v>
      </c>
      <c r="AG29" s="3">
        <f t="shared" si="7"/>
        <v>4.2331018512180789E-2</v>
      </c>
      <c r="AH29" s="3"/>
      <c r="AK29">
        <f>ABS(100*(AD29-AD30)/(AVERAGE(AD29:AD30)))</f>
        <v>0.15395201951639528</v>
      </c>
      <c r="AQ29">
        <f>ABS(100*(AE29-AE30)/(AVERAGE(AE29:AE30)))</f>
        <v>3.2190030435643853</v>
      </c>
      <c r="AW29">
        <f>ABS(100*(AF29-AF30)/(AVERAGE(AF29:AF30)))</f>
        <v>6.9829136448222666</v>
      </c>
      <c r="BC29">
        <f>ABS(100*(AG29-AG30)/(AVERAGE(AG29:AG30)))</f>
        <v>9.8917843539058143</v>
      </c>
      <c r="BG29" s="3">
        <f>AVERAGE(AD29:AD30)</f>
        <v>0.5520434214446921</v>
      </c>
      <c r="BH29" s="3">
        <f>AVERAGE(AE29:AE30)</f>
        <v>1.0467463649152497</v>
      </c>
      <c r="BI29" s="3">
        <f>AVERAGE(AF29:AF30)</f>
        <v>0.49470294347055777</v>
      </c>
      <c r="BJ29" s="3">
        <f>AVERAGE(AG29:AG30)</f>
        <v>4.0336041396270172E-2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448</v>
      </c>
      <c r="J30">
        <v>954</v>
      </c>
      <c r="L30">
        <v>390</v>
      </c>
      <c r="M30">
        <v>0.75800000000000001</v>
      </c>
      <c r="N30">
        <v>1.087</v>
      </c>
      <c r="O30">
        <v>0.32800000000000001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44882</v>
      </c>
      <c r="Z30" s="6">
        <v>0.67417824074074073</v>
      </c>
      <c r="AB30">
        <v>1</v>
      </c>
      <c r="AD30" s="3">
        <f t="shared" si="4"/>
        <v>0.55161848044673134</v>
      </c>
      <c r="AE30" s="3">
        <f t="shared" si="5"/>
        <v>1.0635937635877606</v>
      </c>
      <c r="AF30" s="3">
        <f t="shared" si="6"/>
        <v>0.51197528314102925</v>
      </c>
      <c r="AG30" s="3">
        <f t="shared" si="7"/>
        <v>3.8341064280359563E-2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44882</v>
      </c>
      <c r="Z31" s="6">
        <v>0.67800925925925926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51</v>
      </c>
      <c r="J32">
        <v>216</v>
      </c>
      <c r="L32">
        <v>209</v>
      </c>
      <c r="M32">
        <v>0.45400000000000001</v>
      </c>
      <c r="N32">
        <v>0.46100000000000002</v>
      </c>
      <c r="O32">
        <v>8.0000000000000002E-3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44882</v>
      </c>
      <c r="Z32" s="6">
        <v>0.68844907407407396</v>
      </c>
      <c r="AB32">
        <v>1</v>
      </c>
      <c r="AD32" s="3">
        <f t="shared" si="4"/>
        <v>0.21421532806584928</v>
      </c>
      <c r="AE32" s="3">
        <f t="shared" si="5"/>
        <v>0.37285041801481977</v>
      </c>
      <c r="AF32" s="3">
        <f t="shared" si="6"/>
        <v>0.15863508994897049</v>
      </c>
      <c r="AG32" s="3">
        <f t="shared" si="7"/>
        <v>2.0726876086221955E-2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57</v>
      </c>
      <c r="J33">
        <v>197</v>
      </c>
      <c r="L33">
        <v>89</v>
      </c>
      <c r="M33">
        <v>0.45900000000000002</v>
      </c>
      <c r="N33">
        <v>0.44600000000000001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44882</v>
      </c>
      <c r="Z33" s="6">
        <v>0.69405092592592599</v>
      </c>
      <c r="AB33">
        <v>1</v>
      </c>
      <c r="AD33" s="3">
        <f t="shared" si="4"/>
        <v>0.219314620041379</v>
      </c>
      <c r="AE33" s="3">
        <f t="shared" si="5"/>
        <v>0.35506705274939182</v>
      </c>
      <c r="AF33" s="3">
        <f t="shared" si="6"/>
        <v>0.13575243270801282</v>
      </c>
      <c r="AG33" s="3">
        <f t="shared" si="7"/>
        <v>9.0489612613793412E-3</v>
      </c>
      <c r="AH33" s="3"/>
      <c r="AK33">
        <f>ABS(100*(AD33-AD34)/(AVERAGE(AD33:AD34)))</f>
        <v>16.039748628973832</v>
      </c>
      <c r="AQ33">
        <f>ABS(100*(AE33-AE34)/(AVERAGE(AE33:AE34)))</f>
        <v>5.4147908236858253</v>
      </c>
      <c r="AW33">
        <f>ABS(100*(AF33-AF34)/(AVERAGE(AF33:AF34)))</f>
        <v>53.103195346366356</v>
      </c>
      <c r="BC33">
        <f>ABS(100*(AG33-AG34)/(AVERAGE(AG33:AG34)))</f>
        <v>22.012648974371501</v>
      </c>
      <c r="BG33" s="3">
        <f>AVERAGE(AD33:AD34)</f>
        <v>0.23843696494961536</v>
      </c>
      <c r="BH33" s="3">
        <f>AVERAGE(AE33:AE34)</f>
        <v>0.34570738682021918</v>
      </c>
      <c r="BI33" s="3">
        <f>AVERAGE(AF33:AF34)</f>
        <v>0.1072704218706038</v>
      </c>
      <c r="BJ33" s="3">
        <f>AVERAGE(AG33:AG34)</f>
        <v>1.0168094765426759E-2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102</v>
      </c>
      <c r="J34">
        <v>177</v>
      </c>
      <c r="L34">
        <v>112</v>
      </c>
      <c r="M34">
        <v>0.49299999999999999</v>
      </c>
      <c r="N34">
        <v>0.42899999999999999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44882</v>
      </c>
      <c r="Z34" s="6">
        <v>0.70011574074074068</v>
      </c>
      <c r="AB34">
        <v>1</v>
      </c>
      <c r="AD34" s="3">
        <f t="shared" si="4"/>
        <v>0.25755930985785175</v>
      </c>
      <c r="AE34" s="3">
        <f t="shared" si="5"/>
        <v>0.33634772089104653</v>
      </c>
      <c r="AF34" s="3">
        <f t="shared" si="6"/>
        <v>7.8788411033194783E-2</v>
      </c>
      <c r="AG34" s="3">
        <f t="shared" si="7"/>
        <v>1.1287228269474177E-2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657</v>
      </c>
      <c r="J35">
        <v>2257</v>
      </c>
      <c r="L35">
        <v>1165</v>
      </c>
      <c r="M35">
        <v>2.298</v>
      </c>
      <c r="N35">
        <v>5.476</v>
      </c>
      <c r="O35">
        <v>3.1779999999999999</v>
      </c>
      <c r="Q35">
        <v>1.4999999999999999E-2</v>
      </c>
      <c r="R35">
        <v>1</v>
      </c>
      <c r="S35">
        <v>0</v>
      </c>
      <c r="T35">
        <v>0</v>
      </c>
      <c r="V35">
        <v>0</v>
      </c>
      <c r="Y35" s="1">
        <v>44882</v>
      </c>
      <c r="Z35" s="6">
        <v>0.71122685185185175</v>
      </c>
      <c r="AB35">
        <v>1</v>
      </c>
      <c r="AD35" s="3">
        <f t="shared" si="4"/>
        <v>1.8231095439858735</v>
      </c>
      <c r="AE35" s="3">
        <f t="shared" si="5"/>
        <v>5.7078955853973889</v>
      </c>
      <c r="AF35" s="3">
        <f t="shared" si="6"/>
        <v>3.8847860414115152</v>
      </c>
      <c r="AG35" s="3">
        <f t="shared" si="7"/>
        <v>0.28440232714367025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1309</v>
      </c>
      <c r="J36">
        <v>2333</v>
      </c>
      <c r="L36">
        <v>1227</v>
      </c>
      <c r="M36">
        <v>3.548</v>
      </c>
      <c r="N36">
        <v>5.6379999999999999</v>
      </c>
      <c r="O36">
        <v>2.09</v>
      </c>
      <c r="Q36">
        <v>3.1E-2</v>
      </c>
      <c r="R36">
        <v>1</v>
      </c>
      <c r="S36">
        <v>0</v>
      </c>
      <c r="T36">
        <v>0</v>
      </c>
      <c r="V36">
        <v>0</v>
      </c>
      <c r="Y36" s="1">
        <v>44882</v>
      </c>
      <c r="Z36" s="6">
        <v>0.71753472222222225</v>
      </c>
      <c r="AB36">
        <v>1</v>
      </c>
      <c r="AD36" s="3">
        <f t="shared" si="4"/>
        <v>3.2084171973381093</v>
      </c>
      <c r="AE36" s="3">
        <f t="shared" si="5"/>
        <v>5.8857292380516686</v>
      </c>
      <c r="AF36" s="3">
        <f t="shared" si="6"/>
        <v>2.6773120407135593</v>
      </c>
      <c r="AG36" s="3">
        <f t="shared" si="7"/>
        <v>0.29948630045909191</v>
      </c>
      <c r="AH36" s="3"/>
      <c r="AJ36">
        <f>ABS(100*((AVERAGE(AD36:AD37))-3)/3)</f>
        <v>6.9472399112703087</v>
      </c>
      <c r="AK36">
        <f>ABS(100*(AD36-AD37)/(AVERAGE(AD36:AD37)))</f>
        <v>0</v>
      </c>
      <c r="AP36">
        <f>ABS(100*((AVERAGE(AE36:AE37))-6)/6)</f>
        <v>0.45490308717341205</v>
      </c>
      <c r="AQ36">
        <f>ABS(100*(AE36-AE37)/(AVERAGE(AE36:AE37)))</f>
        <v>4.6974626699202524</v>
      </c>
      <c r="AV36">
        <f>ABS(100*((AVERAGE(AF36:AF37))-3)/3)</f>
        <v>6.037433736923485</v>
      </c>
      <c r="AW36">
        <f>ABS(100*(AF36-AF37)/(AVERAGE(AF36:AF37)))</f>
        <v>10.044067037106558</v>
      </c>
      <c r="BB36">
        <f>ABS(100*((AVERAGE(AG36:AG37))-0.3)/0.3)</f>
        <v>0.21178149566671486</v>
      </c>
      <c r="BC36">
        <f>ABS(100*(AG36-AG37)/(AVERAGE(AG36:AG37)))</f>
        <v>8.1268742887261269E-2</v>
      </c>
      <c r="BG36" s="3">
        <f>AVERAGE(AD36:AD37)</f>
        <v>3.2084171973381093</v>
      </c>
      <c r="BH36" s="3">
        <f>AVERAGE(AE36:AE37)</f>
        <v>6.0272941852304047</v>
      </c>
      <c r="BI36" s="3">
        <f>AVERAGE(AF36:AF37)</f>
        <v>2.8188769878922955</v>
      </c>
      <c r="BJ36" s="3">
        <f>AVERAGE(AG36:AG37)</f>
        <v>0.29936465551299984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1309</v>
      </c>
      <c r="J37">
        <v>2454</v>
      </c>
      <c r="L37">
        <v>1226</v>
      </c>
      <c r="M37">
        <v>3.548</v>
      </c>
      <c r="N37">
        <v>5.8949999999999996</v>
      </c>
      <c r="O37">
        <v>2.3460000000000001</v>
      </c>
      <c r="Q37">
        <v>3.1E-2</v>
      </c>
      <c r="R37">
        <v>1</v>
      </c>
      <c r="S37">
        <v>0</v>
      </c>
      <c r="T37">
        <v>0</v>
      </c>
      <c r="V37">
        <v>0</v>
      </c>
      <c r="Y37" s="1">
        <v>44882</v>
      </c>
      <c r="Z37" s="6">
        <v>0.72439814814814818</v>
      </c>
      <c r="AB37">
        <v>1</v>
      </c>
      <c r="AD37" s="3">
        <f t="shared" si="4"/>
        <v>3.2084171973381093</v>
      </c>
      <c r="AE37" s="3">
        <f t="shared" si="5"/>
        <v>6.1688591324091409</v>
      </c>
      <c r="AF37" s="3">
        <f t="shared" si="6"/>
        <v>2.9604419350710316</v>
      </c>
      <c r="AG37" s="3">
        <f t="shared" si="7"/>
        <v>0.29924301056690772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4165</v>
      </c>
      <c r="J38">
        <v>8134</v>
      </c>
      <c r="L38">
        <v>3942</v>
      </c>
      <c r="M38">
        <v>3.0089999999999999</v>
      </c>
      <c r="N38">
        <v>5.9749999999999996</v>
      </c>
      <c r="O38">
        <v>2.9660000000000002</v>
      </c>
      <c r="Q38">
        <v>0.247</v>
      </c>
      <c r="R38">
        <v>1</v>
      </c>
      <c r="S38">
        <v>0</v>
      </c>
      <c r="T38">
        <v>0</v>
      </c>
      <c r="V38">
        <v>0</v>
      </c>
      <c r="Y38" s="1">
        <v>44882</v>
      </c>
      <c r="Z38" s="6">
        <v>0.73769675925925926</v>
      </c>
      <c r="AB38">
        <v>1</v>
      </c>
      <c r="AD38" s="3">
        <f t="shared" si="4"/>
        <v>3.0921915494061527</v>
      </c>
      <c r="AE38" s="3">
        <f t="shared" si="5"/>
        <v>6.486528250611431</v>
      </c>
      <c r="AF38" s="3">
        <f t="shared" si="6"/>
        <v>3.3943367012052783</v>
      </c>
      <c r="AG38" s="3">
        <f t="shared" si="7"/>
        <v>0.32000611924641742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4258</v>
      </c>
      <c r="J39">
        <v>8168</v>
      </c>
      <c r="L39">
        <v>3972</v>
      </c>
      <c r="M39">
        <v>3.0680000000000001</v>
      </c>
      <c r="N39">
        <v>5.9989999999999997</v>
      </c>
      <c r="O39">
        <v>2.931</v>
      </c>
      <c r="Q39">
        <v>0.25</v>
      </c>
      <c r="R39">
        <v>1</v>
      </c>
      <c r="S39">
        <v>0</v>
      </c>
      <c r="T39">
        <v>0</v>
      </c>
      <c r="V39">
        <v>0</v>
      </c>
      <c r="Y39" s="1">
        <v>44882</v>
      </c>
      <c r="Z39" s="6">
        <v>0.74505787037037041</v>
      </c>
      <c r="AB39">
        <v>1</v>
      </c>
      <c r="AD39" s="3">
        <f t="shared" si="4"/>
        <v>3.1580574040900777</v>
      </c>
      <c r="AE39" s="3">
        <f t="shared" si="5"/>
        <v>6.5130473040774195</v>
      </c>
      <c r="AF39" s="3">
        <f t="shared" si="6"/>
        <v>3.3549898999873418</v>
      </c>
      <c r="AG39" s="3">
        <f t="shared" si="7"/>
        <v>0.32243901816825959</v>
      </c>
      <c r="AH39" s="3"/>
      <c r="AJ39">
        <f>ABS(100*((AVERAGE(AD39:AD40))-3)/3)</f>
        <v>5.044305720745494</v>
      </c>
      <c r="AK39">
        <f>ABS(100*(AD39-AD40)/(AVERAGE(AD39:AD40)))</f>
        <v>0.42700918255702885</v>
      </c>
      <c r="AP39">
        <f>ABS(100*((AVERAGE(AE39:AE40))-6)/6)</f>
        <v>7.9918083527425132</v>
      </c>
      <c r="AQ39">
        <f>ABS(100*(AE39-AE40)/(AVERAGE(AE39:AE40)))</f>
        <v>1.0352267585370352</v>
      </c>
      <c r="AV39">
        <f>ABS(100*((AVERAGE(AF39:AF40))-3)/3)</f>
        <v>10.939310984739533</v>
      </c>
      <c r="AW39">
        <f>ABS(100*(AF39-AF40)/(AVERAGE(AF39:AF40)))</f>
        <v>1.6111253505587848</v>
      </c>
      <c r="BB39">
        <f>ABS(100*((AVERAGE(AG39:AG40))-0.3)/0.3)</f>
        <v>7.344511671539748</v>
      </c>
      <c r="BC39">
        <f>ABS(100*(AG39-AG40)/(AVERAGE(AG39:AG40)))</f>
        <v>0.25182666371808443</v>
      </c>
      <c r="BG39" s="3">
        <f>AVERAGE(AD39:AD40)</f>
        <v>3.1513291716223648</v>
      </c>
      <c r="BH39" s="3">
        <f>AVERAGE(AE39:AE40)</f>
        <v>6.4795085011645508</v>
      </c>
      <c r="BI39" s="3">
        <f>AVERAGE(AF39:AF40)</f>
        <v>3.328179329542186</v>
      </c>
      <c r="BJ39" s="3">
        <f>AVERAGE(AG39:AG40)</f>
        <v>0.32203353501461923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4239</v>
      </c>
      <c r="J40">
        <v>8082</v>
      </c>
      <c r="L40">
        <v>3962</v>
      </c>
      <c r="M40">
        <v>3.056</v>
      </c>
      <c r="N40">
        <v>5.9379999999999997</v>
      </c>
      <c r="O40">
        <v>2.8820000000000001</v>
      </c>
      <c r="Q40">
        <v>0.249</v>
      </c>
      <c r="R40">
        <v>1</v>
      </c>
      <c r="S40">
        <v>0</v>
      </c>
      <c r="T40">
        <v>0</v>
      </c>
      <c r="V40">
        <v>0</v>
      </c>
      <c r="Y40" s="1">
        <v>44882</v>
      </c>
      <c r="Z40" s="6">
        <v>0.75277777777777777</v>
      </c>
      <c r="AB40">
        <v>1</v>
      </c>
      <c r="AD40" s="3">
        <f t="shared" si="4"/>
        <v>3.1446009391546519</v>
      </c>
      <c r="AE40" s="3">
        <f t="shared" si="5"/>
        <v>6.4459696982516821</v>
      </c>
      <c r="AF40" s="3">
        <f t="shared" si="6"/>
        <v>3.3013687590970302</v>
      </c>
      <c r="AG40" s="3">
        <f t="shared" si="7"/>
        <v>0.32162805186097887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5127</v>
      </c>
      <c r="J41">
        <v>11929</v>
      </c>
      <c r="L41">
        <v>6241</v>
      </c>
      <c r="M41">
        <v>6.5289999999999999</v>
      </c>
      <c r="N41">
        <v>15.593</v>
      </c>
      <c r="O41">
        <v>9.0640000000000001</v>
      </c>
      <c r="Q41">
        <v>0.80600000000000005</v>
      </c>
      <c r="R41">
        <v>1</v>
      </c>
      <c r="S41">
        <v>0</v>
      </c>
      <c r="T41">
        <v>0</v>
      </c>
      <c r="V41">
        <v>0</v>
      </c>
      <c r="Y41" s="1">
        <v>44882</v>
      </c>
      <c r="Z41" s="6">
        <v>0.76534722222222218</v>
      </c>
      <c r="AB41">
        <v>1</v>
      </c>
      <c r="AD41" s="3">
        <f t="shared" si="4"/>
        <v>6.7991236326786453</v>
      </c>
      <c r="AE41" s="3">
        <f t="shared" si="5"/>
        <v>17.020761442724826</v>
      </c>
      <c r="AF41" s="3">
        <f t="shared" si="6"/>
        <v>10.221637810046181</v>
      </c>
      <c r="AG41" s="3">
        <f t="shared" si="7"/>
        <v>0.91251760953199779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6106</v>
      </c>
      <c r="J42">
        <v>11975</v>
      </c>
      <c r="L42">
        <v>6207</v>
      </c>
      <c r="M42">
        <v>7.657</v>
      </c>
      <c r="N42">
        <v>15.651</v>
      </c>
      <c r="O42">
        <v>7.9939999999999998</v>
      </c>
      <c r="Q42">
        <v>0.80100000000000005</v>
      </c>
      <c r="R42">
        <v>1</v>
      </c>
      <c r="S42">
        <v>0</v>
      </c>
      <c r="T42">
        <v>0</v>
      </c>
      <c r="V42">
        <v>0</v>
      </c>
      <c r="Y42" s="1">
        <v>44882</v>
      </c>
      <c r="Z42" s="6">
        <v>0.77229166666666671</v>
      </c>
      <c r="AB42">
        <v>1</v>
      </c>
      <c r="AD42" s="3">
        <f t="shared" si="4"/>
        <v>8.0484246447015639</v>
      </c>
      <c r="AE42" s="3">
        <f t="shared" si="5"/>
        <v>17.08540778397737</v>
      </c>
      <c r="AF42" s="3">
        <f t="shared" si="6"/>
        <v>9.0369831392758062</v>
      </c>
      <c r="AG42" s="3">
        <f t="shared" si="7"/>
        <v>0.90754952764955732</v>
      </c>
      <c r="AH42" s="3"/>
      <c r="AJ42">
        <f>ABS(100*((AVERAGE(AD42:AD43))-9)/9)</f>
        <v>6.6880467091463949</v>
      </c>
      <c r="AK42">
        <f>ABS(100*(AD42-AD43)/(AVERAGE(AD42:AD43)))</f>
        <v>8.3269348827367615</v>
      </c>
      <c r="AP42">
        <f>ABS(100*((AVERAGE(AE42:AE43))-18)/18)</f>
        <v>4.9053984612148342</v>
      </c>
      <c r="AQ42">
        <f>ABS(100*(AE42-AE43)/(AVERAGE(AE42:AE43)))</f>
        <v>0.3694624147636924</v>
      </c>
      <c r="AV42">
        <f>ABS(100*((AVERAGE(AF42:AF43))-9)/9)</f>
        <v>3.1227502132832736</v>
      </c>
      <c r="AW42">
        <f>ABS(100*(AF42-AF43)/(AVERAGE(AF42:AF43)))</f>
        <v>7.2951575128198405</v>
      </c>
      <c r="BB42">
        <f>ABS(100*((AVERAGE(AG42:AG43))-0.9)/0.9)</f>
        <v>0.9037786523356578</v>
      </c>
      <c r="BC42">
        <f>ABS(100*(AG42-AG43)/(AVERAGE(AG42:AG43)))</f>
        <v>0.12872113947892924</v>
      </c>
      <c r="BG42" s="3">
        <f>AVERAGE(AD42:AD43)</f>
        <v>8.3980757961768244</v>
      </c>
      <c r="BH42" s="3">
        <f>AVERAGE(AE42:AE43)</f>
        <v>17.11702827698133</v>
      </c>
      <c r="BI42" s="3">
        <f>AVERAGE(AF42:AF43)</f>
        <v>8.7189524808045054</v>
      </c>
      <c r="BJ42" s="3">
        <f>AVERAGE(AG42:AG43)</f>
        <v>0.90813400787102094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6654</v>
      </c>
      <c r="J43">
        <v>12020</v>
      </c>
      <c r="L43">
        <v>6215</v>
      </c>
      <c r="M43">
        <v>8.2880000000000003</v>
      </c>
      <c r="N43">
        <v>15.708</v>
      </c>
      <c r="O43">
        <v>7.42</v>
      </c>
      <c r="Q43">
        <v>0.80200000000000005</v>
      </c>
      <c r="R43">
        <v>1</v>
      </c>
      <c r="S43">
        <v>0</v>
      </c>
      <c r="T43">
        <v>0</v>
      </c>
      <c r="V43">
        <v>0</v>
      </c>
      <c r="Y43" s="1">
        <v>44882</v>
      </c>
      <c r="Z43" s="6">
        <v>0.78004629629629629</v>
      </c>
      <c r="AB43">
        <v>1</v>
      </c>
      <c r="AD43" s="3">
        <f t="shared" si="4"/>
        <v>8.7477269476520849</v>
      </c>
      <c r="AE43" s="3">
        <f t="shared" si="5"/>
        <v>17.148648769985289</v>
      </c>
      <c r="AF43" s="3">
        <f t="shared" si="6"/>
        <v>8.4009218223332045</v>
      </c>
      <c r="AG43" s="3">
        <f t="shared" si="7"/>
        <v>0.90871848809248457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9242</v>
      </c>
      <c r="J44">
        <v>17585</v>
      </c>
      <c r="L44">
        <v>8512</v>
      </c>
      <c r="M44">
        <v>8.0350000000000001</v>
      </c>
      <c r="N44">
        <v>16.248999999999999</v>
      </c>
      <c r="O44">
        <v>8.2129999999999992</v>
      </c>
      <c r="Q44">
        <v>0.82899999999999996</v>
      </c>
      <c r="R44">
        <v>1</v>
      </c>
      <c r="S44">
        <v>0</v>
      </c>
      <c r="T44">
        <v>0</v>
      </c>
      <c r="V44">
        <v>0</v>
      </c>
      <c r="Y44" s="1">
        <v>44882</v>
      </c>
      <c r="Z44" s="6">
        <v>0.79400462962962959</v>
      </c>
      <c r="AB44">
        <v>1</v>
      </c>
      <c r="AD44" s="3">
        <f t="shared" si="4"/>
        <v>8.5925918121856881</v>
      </c>
      <c r="AE44" s="3">
        <f t="shared" si="5"/>
        <v>17.804768919052226</v>
      </c>
      <c r="AF44" s="3">
        <f t="shared" si="6"/>
        <v>9.2121771068665375</v>
      </c>
      <c r="AG44" s="3">
        <f t="shared" si="7"/>
        <v>0.88730328266430081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9462</v>
      </c>
      <c r="J45">
        <v>17862</v>
      </c>
      <c r="L45">
        <v>8479</v>
      </c>
      <c r="M45">
        <v>8.2159999999999993</v>
      </c>
      <c r="N45">
        <v>16.5</v>
      </c>
      <c r="O45">
        <v>8.2840000000000007</v>
      </c>
      <c r="Q45">
        <v>0.82499999999999996</v>
      </c>
      <c r="R45">
        <v>1</v>
      </c>
      <c r="S45">
        <v>0</v>
      </c>
      <c r="T45">
        <v>0</v>
      </c>
      <c r="V45">
        <v>0</v>
      </c>
      <c r="Y45" s="1">
        <v>44882</v>
      </c>
      <c r="Z45" s="6">
        <v>0.80199074074074073</v>
      </c>
      <c r="AB45">
        <v>1</v>
      </c>
      <c r="AD45" s="3">
        <f t="shared" si="4"/>
        <v>8.7927781495548043</v>
      </c>
      <c r="AE45" s="3">
        <f t="shared" si="5"/>
        <v>18.082352159135823</v>
      </c>
      <c r="AF45" s="3">
        <f t="shared" si="6"/>
        <v>9.2895740095810186</v>
      </c>
      <c r="AG45" s="3">
        <f t="shared" si="7"/>
        <v>0.88386492444499487</v>
      </c>
      <c r="AH45" s="3"/>
      <c r="AJ45">
        <f>ABS(100*((AVERAGE(AD45:AD46))-9)/9)</f>
        <v>1.9890419514899054</v>
      </c>
      <c r="AK45">
        <f>ABS(100*(AD45-AD46)/(AVERAGE(AD45:AD46)))</f>
        <v>0.63956737021504495</v>
      </c>
      <c r="AP45">
        <f>ABS(100*((AVERAGE(AE45:AE46))-18)/18)</f>
        <v>0.61061145573449871</v>
      </c>
      <c r="AQ45">
        <f>ABS(100*(AE45-AE46)/(AVERAGE(AE45:AE46)))</f>
        <v>0.30434058260910435</v>
      </c>
      <c r="AV45">
        <f>ABS(100*((AVERAGE(AF45:AF46))-9)/9)</f>
        <v>3.210264862958903</v>
      </c>
      <c r="AW45">
        <f>ABS(100*(AF45-AF46)/(AVERAGE(AF45:AF46)))</f>
        <v>1.3998864154337511E-2</v>
      </c>
      <c r="BB45">
        <f>ABS(100*((AVERAGE(AG45:AG46))-0.9)/0.9)</f>
        <v>0.72770551225261515</v>
      </c>
      <c r="BC45">
        <f>ABS(100*(AG45-AG46)/(AVERAGE(AG45:AG46)))</f>
        <v>2.1457762531260762</v>
      </c>
      <c r="BG45" s="3">
        <f>AVERAGE(AD45:AD46)</f>
        <v>8.8209862243659085</v>
      </c>
      <c r="BH45" s="3">
        <f>AVERAGE(AE45:AE46)</f>
        <v>18.10991006203221</v>
      </c>
      <c r="BI45" s="3">
        <f>AVERAGE(AF45:AF46)</f>
        <v>9.2889238376663013</v>
      </c>
      <c r="BJ45" s="3">
        <f>AVERAGE(AG45:AG46)</f>
        <v>0.89345065038972649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9524</v>
      </c>
      <c r="J46">
        <v>17917</v>
      </c>
      <c r="L46">
        <v>8663</v>
      </c>
      <c r="M46">
        <v>8.2669999999999995</v>
      </c>
      <c r="N46">
        <v>16.55</v>
      </c>
      <c r="O46">
        <v>8.2829999999999995</v>
      </c>
      <c r="Q46">
        <v>0.84599999999999997</v>
      </c>
      <c r="R46">
        <v>1</v>
      </c>
      <c r="S46">
        <v>0</v>
      </c>
      <c r="T46">
        <v>0</v>
      </c>
      <c r="V46">
        <v>0</v>
      </c>
      <c r="Y46" s="1">
        <v>44882</v>
      </c>
      <c r="Z46" s="6">
        <v>0.81027777777777776</v>
      </c>
      <c r="AB46">
        <v>1</v>
      </c>
      <c r="AD46" s="3">
        <f t="shared" si="4"/>
        <v>8.8491942991770127</v>
      </c>
      <c r="AE46" s="3">
        <f t="shared" si="5"/>
        <v>18.137467964928597</v>
      </c>
      <c r="AF46" s="3">
        <f t="shared" si="6"/>
        <v>9.2882736657515839</v>
      </c>
      <c r="AG46" s="3">
        <f t="shared" si="7"/>
        <v>0.9030363763344581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12300</v>
      </c>
      <c r="J47">
        <v>23715</v>
      </c>
      <c r="L47">
        <v>11150</v>
      </c>
      <c r="M47">
        <v>8.2089999999999996</v>
      </c>
      <c r="N47">
        <v>16.975000000000001</v>
      </c>
      <c r="O47">
        <v>8.766</v>
      </c>
      <c r="Q47">
        <v>0.875</v>
      </c>
      <c r="R47">
        <v>1</v>
      </c>
      <c r="S47">
        <v>0</v>
      </c>
      <c r="T47">
        <v>0</v>
      </c>
      <c r="V47">
        <v>0</v>
      </c>
      <c r="Y47" s="1">
        <v>44882</v>
      </c>
      <c r="Z47" s="6">
        <v>0.82498842592592592</v>
      </c>
      <c r="AB47">
        <v>1</v>
      </c>
      <c r="AD47" s="3">
        <f t="shared" si="4"/>
        <v>8.8536832467581164</v>
      </c>
      <c r="AE47" s="3">
        <f t="shared" si="5"/>
        <v>18.639274487481341</v>
      </c>
      <c r="AF47" s="3">
        <f t="shared" si="6"/>
        <v>9.7855912407232246</v>
      </c>
      <c r="AG47" s="3">
        <f t="shared" si="7"/>
        <v>0.90455063353437248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13093</v>
      </c>
      <c r="J48">
        <v>23446</v>
      </c>
      <c r="L48">
        <v>11331</v>
      </c>
      <c r="M48">
        <v>8.7159999999999993</v>
      </c>
      <c r="N48">
        <v>16.783999999999999</v>
      </c>
      <c r="O48">
        <v>8.0679999999999996</v>
      </c>
      <c r="Q48">
        <v>0.89100000000000001</v>
      </c>
      <c r="R48">
        <v>1</v>
      </c>
      <c r="S48">
        <v>0</v>
      </c>
      <c r="T48">
        <v>0</v>
      </c>
      <c r="V48">
        <v>0</v>
      </c>
      <c r="Y48" s="1">
        <v>44882</v>
      </c>
      <c r="Z48" s="6">
        <v>0.83313657407407404</v>
      </c>
      <c r="AB48">
        <v>1</v>
      </c>
      <c r="AD48" s="3">
        <f t="shared" si="4"/>
        <v>9.4153135990629853</v>
      </c>
      <c r="AE48" s="3">
        <f t="shared" si="5"/>
        <v>18.429461976235718</v>
      </c>
      <c r="AF48" s="3">
        <f t="shared" si="6"/>
        <v>9.0141483771727327</v>
      </c>
      <c r="AG48" s="3">
        <f t="shared" si="7"/>
        <v>0.91922912369615406</v>
      </c>
      <c r="AH48" s="3"/>
      <c r="AJ48">
        <f>ABS(100*((AVERAGE(AD48:AD49))-9)/9)</f>
        <v>3.977184048203064</v>
      </c>
      <c r="AK48">
        <f>ABS(100*(AD48-AD49)/(AVERAGE(AD48:AD49)))</f>
        <v>1.2260603184747094</v>
      </c>
      <c r="AP48">
        <f>ABS(100*((AVERAGE(AE48:AE49))-18)/18)</f>
        <v>2.3079026518997736</v>
      </c>
      <c r="AQ48">
        <f>ABS(100*(AE48-AE49)/(AVERAGE(AE48:AE49)))</f>
        <v>0.15247544726201787</v>
      </c>
      <c r="AV48">
        <f>ABS(100*((AVERAGE(AF48:AF49))-9)/9)</f>
        <v>0.63862125559648319</v>
      </c>
      <c r="AW48">
        <f>ABS(100*(AF48-AF49)/(AVERAGE(AF48:AF49)))</f>
        <v>0.95672428493563288</v>
      </c>
      <c r="BB48">
        <f>ABS(100*((AVERAGE(AG48:AG49))-0.9)/0.9)</f>
        <v>2.316784034523943</v>
      </c>
      <c r="BC48">
        <f>ABS(100*(AG48-AG49)/(AVERAGE(AG48:AG49)))</f>
        <v>0.35226817701865532</v>
      </c>
      <c r="BG48" s="3">
        <f>AVERAGE(AD48:AD49)</f>
        <v>9.3579465643382758</v>
      </c>
      <c r="BH48" s="3">
        <f>AVERAGE(AE48:AE49)</f>
        <v>18.415422477341959</v>
      </c>
      <c r="BI48" s="3">
        <f>AVERAGE(AF48:AF49)</f>
        <v>9.0574759130036835</v>
      </c>
      <c r="BJ48" s="3">
        <f>AVERAGE(AG48:AG49)</f>
        <v>0.92085105631071551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12931</v>
      </c>
      <c r="J49">
        <v>23410</v>
      </c>
      <c r="L49">
        <v>11371</v>
      </c>
      <c r="M49">
        <v>8.6129999999999995</v>
      </c>
      <c r="N49">
        <v>16.760000000000002</v>
      </c>
      <c r="O49">
        <v>8.1470000000000002</v>
      </c>
      <c r="Q49">
        <v>0.89400000000000002</v>
      </c>
      <c r="R49">
        <v>1</v>
      </c>
      <c r="S49">
        <v>0</v>
      </c>
      <c r="T49">
        <v>0</v>
      </c>
      <c r="V49">
        <v>0</v>
      </c>
      <c r="Y49" s="1">
        <v>44882</v>
      </c>
      <c r="Z49" s="6">
        <v>0.84099537037037031</v>
      </c>
      <c r="AB49">
        <v>1</v>
      </c>
      <c r="AD49" s="3">
        <f t="shared" si="4"/>
        <v>9.3005795296135663</v>
      </c>
      <c r="AE49" s="3">
        <f t="shared" si="5"/>
        <v>18.401382978448201</v>
      </c>
      <c r="AF49" s="3">
        <f t="shared" si="6"/>
        <v>9.1008034488346343</v>
      </c>
      <c r="AG49" s="3">
        <f t="shared" si="7"/>
        <v>0.92247298892527685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5746</v>
      </c>
      <c r="J50">
        <v>11635</v>
      </c>
      <c r="L50">
        <v>4982</v>
      </c>
      <c r="M50">
        <v>8.0389999999999997</v>
      </c>
      <c r="N50">
        <v>16.893000000000001</v>
      </c>
      <c r="O50">
        <v>8.8550000000000004</v>
      </c>
      <c r="Q50">
        <v>0.67500000000000004</v>
      </c>
      <c r="R50">
        <v>1</v>
      </c>
      <c r="S50">
        <v>0</v>
      </c>
      <c r="T50">
        <v>0</v>
      </c>
      <c r="V50">
        <v>0</v>
      </c>
      <c r="Y50" s="1">
        <v>44882</v>
      </c>
      <c r="Z50" s="6">
        <v>0.85380787037037031</v>
      </c>
      <c r="AB50">
        <v>1</v>
      </c>
      <c r="AD50" s="3">
        <f t="shared" si="4"/>
        <v>8.4238221580657662</v>
      </c>
      <c r="AE50" s="3">
        <f t="shared" si="5"/>
        <v>18.434421570895097</v>
      </c>
      <c r="AF50" s="3">
        <f t="shared" si="6"/>
        <v>10.010599412829331</v>
      </c>
      <c r="AG50" s="3">
        <f t="shared" si="7"/>
        <v>0.80869323040722818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5223</v>
      </c>
      <c r="J51">
        <v>11738</v>
      </c>
      <c r="L51">
        <v>4925</v>
      </c>
      <c r="M51">
        <v>7.37</v>
      </c>
      <c r="N51">
        <v>17.038</v>
      </c>
      <c r="O51">
        <v>9.6679999999999993</v>
      </c>
      <c r="Q51">
        <v>0.66500000000000004</v>
      </c>
      <c r="R51">
        <v>1</v>
      </c>
      <c r="S51">
        <v>0</v>
      </c>
      <c r="T51">
        <v>0</v>
      </c>
      <c r="V51">
        <v>0</v>
      </c>
      <c r="Y51" s="1">
        <v>44882</v>
      </c>
      <c r="Z51" s="6">
        <v>0.86068287037037028</v>
      </c>
      <c r="AB51">
        <v>1</v>
      </c>
      <c r="AD51" s="3">
        <f t="shared" si="4"/>
        <v>7.6830083516207566</v>
      </c>
      <c r="AE51" s="3">
        <f t="shared" si="5"/>
        <v>18.595095836012561</v>
      </c>
      <c r="AF51" s="3">
        <f t="shared" si="6"/>
        <v>10.912087484391805</v>
      </c>
      <c r="AG51" s="3">
        <f t="shared" si="7"/>
        <v>0.79944821450422776</v>
      </c>
      <c r="AH51" s="3"/>
      <c r="AI51">
        <f>100*(AVERAGE(I51:I52))/(AVERAGE(I$51:I$52))</f>
        <v>100</v>
      </c>
      <c r="AK51">
        <f>ABS(100*(AD51-AD52)/(AVERAGE(AD51:AD52)))</f>
        <v>7.3178706872183188</v>
      </c>
      <c r="AO51">
        <f>100*(AVERAGE(J51:J52))/(AVERAGE(J$51:J$52))</f>
        <v>100</v>
      </c>
      <c r="AQ51">
        <f>ABS(100*(AE51-AE52)/(AVERAGE(AE51:AE52)))</f>
        <v>0.13431429012172905</v>
      </c>
      <c r="AU51">
        <f>100*(((AVERAGE(J51:J52))-(AVERAGE(I51:I52)))/((AVERAGE(J$51:J$52))-(AVERAGE($I$51:I52))))</f>
        <v>100</v>
      </c>
      <c r="AW51">
        <f>ABS(100*(AF51-AF52)/(AVERAGE(AF51:AF52)))</f>
        <v>5.7367586064006515</v>
      </c>
      <c r="BA51">
        <f>100*(AVERAGE(L51:L52))/(AVERAGE(L$51:L$52))</f>
        <v>100</v>
      </c>
      <c r="BC51">
        <f>ABS(100*(AG51-AG52)/(AVERAGE(AG51:AG52)))</f>
        <v>4.0568071621108877E-2</v>
      </c>
      <c r="BG51" s="3">
        <f>AVERAGE(AD51:AD52)</f>
        <v>7.9748011702205117</v>
      </c>
      <c r="BH51" s="3">
        <f>AVERAGE(AE51:AE52)</f>
        <v>18.58261628144033</v>
      </c>
      <c r="BI51" s="3">
        <f>AVERAGE(AF51:AF52)</f>
        <v>10.607815111219818</v>
      </c>
      <c r="BJ51" s="3">
        <f>AVERAGE(AG51:AG52)</f>
        <v>0.79961040776568382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5635</v>
      </c>
      <c r="J52">
        <v>11722</v>
      </c>
      <c r="L52">
        <v>4927</v>
      </c>
      <c r="M52">
        <v>7.8970000000000002</v>
      </c>
      <c r="N52">
        <v>17.015000000000001</v>
      </c>
      <c r="O52">
        <v>9.1180000000000003</v>
      </c>
      <c r="Q52">
        <v>0.66600000000000004</v>
      </c>
      <c r="R52">
        <v>1</v>
      </c>
      <c r="S52">
        <v>0</v>
      </c>
      <c r="T52">
        <v>0</v>
      </c>
      <c r="V52">
        <v>0</v>
      </c>
      <c r="Y52" s="1">
        <v>44882</v>
      </c>
      <c r="Z52" s="6">
        <v>0.86866898148148142</v>
      </c>
      <c r="AB52">
        <v>1</v>
      </c>
      <c r="AD52" s="3">
        <f t="shared" si="4"/>
        <v>8.2665939888202669</v>
      </c>
      <c r="AE52" s="3">
        <f t="shared" si="5"/>
        <v>18.5701367268681</v>
      </c>
      <c r="AF52" s="3">
        <f t="shared" si="6"/>
        <v>10.303542738047833</v>
      </c>
      <c r="AG52" s="3">
        <f t="shared" si="7"/>
        <v>0.79977260102713998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5049</v>
      </c>
      <c r="J53">
        <v>7799</v>
      </c>
      <c r="L53">
        <v>3421</v>
      </c>
      <c r="M53">
        <v>4.2880000000000003</v>
      </c>
      <c r="N53">
        <v>6.8849999999999998</v>
      </c>
      <c r="O53">
        <v>2.597</v>
      </c>
      <c r="Q53">
        <v>0.24199999999999999</v>
      </c>
      <c r="R53">
        <v>1</v>
      </c>
      <c r="S53">
        <v>0</v>
      </c>
      <c r="T53">
        <v>0</v>
      </c>
      <c r="V53">
        <v>0</v>
      </c>
      <c r="Y53" s="1">
        <v>44882</v>
      </c>
      <c r="Z53" s="6">
        <v>0.88258101851851845</v>
      </c>
      <c r="AB53">
        <v>1</v>
      </c>
      <c r="AD53" s="3">
        <f t="shared" si="4"/>
        <v>4.461925543682093</v>
      </c>
      <c r="AE53" s="3">
        <f t="shared" si="5"/>
        <v>7.4702850921064332</v>
      </c>
      <c r="AF53" s="3">
        <f t="shared" si="6"/>
        <v>3.0083595484243402</v>
      </c>
      <c r="AG53" s="3">
        <f t="shared" si="7"/>
        <v>0.33330572956450921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4035</v>
      </c>
      <c r="J54">
        <v>7485</v>
      </c>
      <c r="L54">
        <v>3424</v>
      </c>
      <c r="M54">
        <v>3.5110000000000001</v>
      </c>
      <c r="N54">
        <v>6.62</v>
      </c>
      <c r="O54">
        <v>3.109</v>
      </c>
      <c r="Q54">
        <v>0.24199999999999999</v>
      </c>
      <c r="R54">
        <v>1</v>
      </c>
      <c r="S54">
        <v>0</v>
      </c>
      <c r="T54">
        <v>0</v>
      </c>
      <c r="V54">
        <v>0</v>
      </c>
      <c r="Y54" s="1">
        <v>44882</v>
      </c>
      <c r="Z54" s="6">
        <v>0.88979166666666665</v>
      </c>
      <c r="AB54">
        <v>1</v>
      </c>
      <c r="AD54" s="3">
        <f t="shared" si="4"/>
        <v>3.6001451998175726</v>
      </c>
      <c r="AE54" s="3">
        <f t="shared" si="5"/>
        <v>7.176391581930412</v>
      </c>
      <c r="AF54" s="3">
        <f t="shared" si="6"/>
        <v>3.5762463821128394</v>
      </c>
      <c r="AG54" s="3">
        <f t="shared" si="7"/>
        <v>0.33359767743513025</v>
      </c>
      <c r="AH54" s="3"/>
      <c r="AK54">
        <f>ABS(100*(AD54-AD55)/(AVERAGE(AD54:AD55)))</f>
        <v>1.3307817098721633</v>
      </c>
      <c r="AQ54">
        <f>ABS(100*(AE54-AE55)/(AVERAGE(AE54:AE55)))</f>
        <v>0.44245722263367676</v>
      </c>
      <c r="AW54">
        <f>ABS(100*(AF54-AF55)/(AVERAGE(AF54:AF55)))</f>
        <v>2.1962736452975808</v>
      </c>
      <c r="BC54">
        <f>ABS(100*(AG54-AG55)/(AVERAGE(AG54:AG55)))</f>
        <v>0.84241461607253854</v>
      </c>
      <c r="BG54" s="3">
        <f>AVERAGE(AD54:AD55)</f>
        <v>3.5763485039317673</v>
      </c>
      <c r="BH54" s="3">
        <f>AVERAGE(AE54:AE55)</f>
        <v>7.1923030140100055</v>
      </c>
      <c r="BI54" s="3">
        <f>AVERAGE(AF54:AF55)</f>
        <v>3.6159545100782382</v>
      </c>
      <c r="BJ54" s="3">
        <f>AVERAGE(AG54:AG55)</f>
        <v>0.33500875880979875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3979</v>
      </c>
      <c r="J55">
        <v>7519</v>
      </c>
      <c r="L55">
        <v>3453</v>
      </c>
      <c r="M55">
        <v>3.4670000000000001</v>
      </c>
      <c r="N55">
        <v>6.6479999999999997</v>
      </c>
      <c r="O55">
        <v>3.181</v>
      </c>
      <c r="Q55">
        <v>0.245</v>
      </c>
      <c r="R55">
        <v>1</v>
      </c>
      <c r="S55">
        <v>0</v>
      </c>
      <c r="T55">
        <v>0</v>
      </c>
      <c r="V55">
        <v>0</v>
      </c>
      <c r="Y55" s="1">
        <v>44882</v>
      </c>
      <c r="Z55" s="6">
        <v>0.89748842592592604</v>
      </c>
      <c r="AB55">
        <v>1</v>
      </c>
      <c r="AD55" s="3">
        <f t="shared" si="4"/>
        <v>3.5525518080459619</v>
      </c>
      <c r="AE55" s="3">
        <f t="shared" si="5"/>
        <v>7.2082144460895989</v>
      </c>
      <c r="AF55" s="3">
        <f t="shared" si="6"/>
        <v>3.655662638043637</v>
      </c>
      <c r="AG55" s="3">
        <f t="shared" si="7"/>
        <v>0.33641984018446719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87</v>
      </c>
      <c r="Y56" s="1">
        <v>44882</v>
      </c>
      <c r="Z56" s="6">
        <v>0.90158564814814823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169</v>
      </c>
      <c r="D57" t="s">
        <v>27</v>
      </c>
      <c r="G57">
        <v>0.5</v>
      </c>
      <c r="H57">
        <v>0.5</v>
      </c>
      <c r="I57">
        <v>3006</v>
      </c>
      <c r="J57">
        <v>7716</v>
      </c>
      <c r="L57">
        <v>3693</v>
      </c>
      <c r="M57">
        <v>2.7210000000000001</v>
      </c>
      <c r="N57">
        <v>6.8150000000000004</v>
      </c>
      <c r="O57">
        <v>4.0940000000000003</v>
      </c>
      <c r="Q57">
        <v>0.27</v>
      </c>
      <c r="R57">
        <v>1</v>
      </c>
      <c r="S57">
        <v>0</v>
      </c>
      <c r="T57">
        <v>0</v>
      </c>
      <c r="V57">
        <v>0</v>
      </c>
      <c r="Y57" s="1">
        <v>44882</v>
      </c>
      <c r="Z57" s="6">
        <v>0.914525462962963</v>
      </c>
      <c r="AB57">
        <v>1</v>
      </c>
      <c r="AD57" s="3">
        <f t="shared" si="4"/>
        <v>2.7256166260142285</v>
      </c>
      <c r="AE57" s="3">
        <f t="shared" si="5"/>
        <v>7.3925998648942999</v>
      </c>
      <c r="AF57" s="3">
        <f t="shared" si="6"/>
        <v>4.6669832388800714</v>
      </c>
      <c r="AG57" s="3">
        <f t="shared" si="7"/>
        <v>0.35977566983415243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169</v>
      </c>
      <c r="D58" t="s">
        <v>27</v>
      </c>
      <c r="G58">
        <v>0.5</v>
      </c>
      <c r="H58">
        <v>0.5</v>
      </c>
      <c r="I58">
        <v>3332</v>
      </c>
      <c r="J58">
        <v>7689</v>
      </c>
      <c r="L58">
        <v>3872</v>
      </c>
      <c r="M58">
        <v>2.9710000000000001</v>
      </c>
      <c r="N58">
        <v>6.7930000000000001</v>
      </c>
      <c r="O58">
        <v>3.8220000000000001</v>
      </c>
      <c r="Q58">
        <v>0.28899999999999998</v>
      </c>
      <c r="R58">
        <v>1</v>
      </c>
      <c r="S58">
        <v>0</v>
      </c>
      <c r="T58">
        <v>0</v>
      </c>
      <c r="V58">
        <v>0</v>
      </c>
      <c r="Y58" s="1">
        <v>44882</v>
      </c>
      <c r="Z58" s="6">
        <v>0.92140046296296296</v>
      </c>
      <c r="AB58">
        <v>1</v>
      </c>
      <c r="AD58" s="3">
        <f t="shared" si="4"/>
        <v>3.0026781566846754</v>
      </c>
      <c r="AE58" s="3">
        <f t="shared" si="5"/>
        <v>7.3673287668855334</v>
      </c>
      <c r="AF58" s="3">
        <f t="shared" si="6"/>
        <v>4.364650610200858</v>
      </c>
      <c r="AG58" s="3">
        <f t="shared" si="7"/>
        <v>0.3771952261145427</v>
      </c>
      <c r="AH58" s="3"/>
      <c r="AK58">
        <f>ABS(100*(AD58-AD59)/(AVERAGE(AD58:AD59)))</f>
        <v>12.398604158381643</v>
      </c>
      <c r="AQ58">
        <f>ABS(100*(AE58-AE59)/(AVERAGE(AE58:AE59)))</f>
        <v>0.48393102684984274</v>
      </c>
      <c r="AW58">
        <f>ABS(100*(AF58-AF59)/(AVERAGE(AF58:AF59)))</f>
        <v>10.424731430078554</v>
      </c>
      <c r="BC58">
        <f>ABS(100*(AG58-AG59)/(AVERAGE(AG58:AG59)))</f>
        <v>3.4111912543991014</v>
      </c>
      <c r="BG58" s="3">
        <f>AVERAGE(AD58:AD59)</f>
        <v>3.2011256027323731</v>
      </c>
      <c r="BH58" s="3">
        <f>AVERAGE(AE58:AE59)</f>
        <v>7.3495454016201052</v>
      </c>
      <c r="BI58" s="3">
        <f>AVERAGE(AF58:AF59)</f>
        <v>4.1484197988877325</v>
      </c>
      <c r="BJ58" s="3">
        <f>AVERAGE(AG58:AG59)</f>
        <v>0.37086968891775296</v>
      </c>
    </row>
    <row r="59" spans="1:62" x14ac:dyDescent="0.35">
      <c r="A59">
        <v>35</v>
      </c>
      <c r="B59">
        <v>9</v>
      </c>
      <c r="C59" t="s">
        <v>169</v>
      </c>
      <c r="D59" t="s">
        <v>27</v>
      </c>
      <c r="G59">
        <v>0.5</v>
      </c>
      <c r="H59">
        <v>0.5</v>
      </c>
      <c r="I59">
        <v>3799</v>
      </c>
      <c r="J59">
        <v>7651</v>
      </c>
      <c r="L59">
        <v>3742</v>
      </c>
      <c r="M59">
        <v>3.33</v>
      </c>
      <c r="N59">
        <v>6.7610000000000001</v>
      </c>
      <c r="O59">
        <v>3.431</v>
      </c>
      <c r="Q59">
        <v>0.27500000000000002</v>
      </c>
      <c r="R59">
        <v>1</v>
      </c>
      <c r="S59">
        <v>0</v>
      </c>
      <c r="T59">
        <v>0</v>
      </c>
      <c r="V59">
        <v>0</v>
      </c>
      <c r="Y59" s="1">
        <v>44882</v>
      </c>
      <c r="Z59" s="6">
        <v>0.92894675925925929</v>
      </c>
      <c r="AB59">
        <v>1</v>
      </c>
      <c r="AD59" s="3">
        <f t="shared" si="4"/>
        <v>3.3995730487800708</v>
      </c>
      <c r="AE59" s="3">
        <f t="shared" si="5"/>
        <v>7.3317620363546778</v>
      </c>
      <c r="AF59" s="3">
        <f t="shared" si="6"/>
        <v>3.932188987574607</v>
      </c>
      <c r="AG59" s="3">
        <f t="shared" si="7"/>
        <v>0.36454415172096316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170</v>
      </c>
      <c r="D60" t="s">
        <v>27</v>
      </c>
      <c r="G60">
        <v>0.5</v>
      </c>
      <c r="H60">
        <v>0.5</v>
      </c>
      <c r="I60">
        <v>6257</v>
      </c>
      <c r="J60">
        <v>9575</v>
      </c>
      <c r="L60">
        <v>11933</v>
      </c>
      <c r="M60">
        <v>5.2149999999999999</v>
      </c>
      <c r="N60">
        <v>8.391</v>
      </c>
      <c r="O60">
        <v>3.1760000000000002</v>
      </c>
      <c r="Q60">
        <v>1.1319999999999999</v>
      </c>
      <c r="R60">
        <v>1</v>
      </c>
      <c r="S60">
        <v>0</v>
      </c>
      <c r="T60">
        <v>0</v>
      </c>
      <c r="V60">
        <v>0</v>
      </c>
      <c r="Y60" s="1">
        <v>44882</v>
      </c>
      <c r="Z60" s="6">
        <v>0.94240740740740747</v>
      </c>
      <c r="AB60">
        <v>1</v>
      </c>
      <c r="AD60" s="3">
        <f t="shared" si="4"/>
        <v>5.4885829947554061</v>
      </c>
      <c r="AE60" s="3">
        <f t="shared" si="5"/>
        <v>9.1325617611274943</v>
      </c>
      <c r="AF60" s="3">
        <f t="shared" si="6"/>
        <v>3.6439787663720882</v>
      </c>
      <c r="AG60" s="3">
        <f t="shared" si="7"/>
        <v>1.1616591544733452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170</v>
      </c>
      <c r="D61" t="s">
        <v>27</v>
      </c>
      <c r="G61">
        <v>0.5</v>
      </c>
      <c r="H61">
        <v>0.5</v>
      </c>
      <c r="I61">
        <v>7053</v>
      </c>
      <c r="J61">
        <v>9648</v>
      </c>
      <c r="L61">
        <v>12241</v>
      </c>
      <c r="M61">
        <v>5.8259999999999996</v>
      </c>
      <c r="N61">
        <v>8.452</v>
      </c>
      <c r="O61">
        <v>2.6269999999999998</v>
      </c>
      <c r="Q61">
        <v>1.1639999999999999</v>
      </c>
      <c r="R61">
        <v>1</v>
      </c>
      <c r="S61">
        <v>0</v>
      </c>
      <c r="T61">
        <v>0</v>
      </c>
      <c r="V61">
        <v>0</v>
      </c>
      <c r="Y61" s="1">
        <v>44882</v>
      </c>
      <c r="Z61" s="6">
        <v>0.94969907407407417</v>
      </c>
      <c r="AB61">
        <v>1</v>
      </c>
      <c r="AD61" s="3">
        <f t="shared" si="4"/>
        <v>6.1650890635090132</v>
      </c>
      <c r="AE61" s="3">
        <f t="shared" si="5"/>
        <v>9.2008873224104537</v>
      </c>
      <c r="AF61" s="3">
        <f t="shared" si="6"/>
        <v>3.0357982589014405</v>
      </c>
      <c r="AG61" s="3">
        <f t="shared" si="7"/>
        <v>1.1916324691904412</v>
      </c>
      <c r="AH61" s="3"/>
      <c r="AK61">
        <f>ABS(100*(AD61-AD62)/(AVERAGE(AD61:AD62)))</f>
        <v>0.6595170416365469</v>
      </c>
      <c r="AQ61">
        <f>ABS(100*(AE61-AE62)/(AVERAGE(AE61:AE62)))</f>
        <v>0.35667486035929058</v>
      </c>
      <c r="AW61">
        <f>ABS(100*(AF61-AF62)/(AVERAGE(AF61:AF62)))</f>
        <v>2.4525720222097243</v>
      </c>
      <c r="BC61">
        <f>ABS(100*(AG61-AG62)/(AVERAGE(AG61:AG62)))</f>
        <v>0.75416108087478306</v>
      </c>
      <c r="BG61" s="3">
        <f>AVERAGE(AD61:AD62)</f>
        <v>6.185486231411133</v>
      </c>
      <c r="BH61" s="3">
        <f>AVERAGE(AE61:AE62)</f>
        <v>9.1845079070344013</v>
      </c>
      <c r="BI61" s="3">
        <f>AVERAGE(AF61:AF62)</f>
        <v>2.9990216756232697</v>
      </c>
      <c r="BJ61" s="3">
        <f>AVERAGE(AG61:AG62)</f>
        <v>1.1871559351742516</v>
      </c>
    </row>
    <row r="62" spans="1:62" x14ac:dyDescent="0.35">
      <c r="A62">
        <v>38</v>
      </c>
      <c r="B62">
        <v>10</v>
      </c>
      <c r="C62" t="s">
        <v>170</v>
      </c>
      <c r="D62" t="s">
        <v>27</v>
      </c>
      <c r="G62">
        <v>0.5</v>
      </c>
      <c r="H62">
        <v>0.5</v>
      </c>
      <c r="I62">
        <v>7101</v>
      </c>
      <c r="J62">
        <v>9613</v>
      </c>
      <c r="L62">
        <v>12149</v>
      </c>
      <c r="M62">
        <v>5.8620000000000001</v>
      </c>
      <c r="N62">
        <v>8.4220000000000006</v>
      </c>
      <c r="O62">
        <v>2.56</v>
      </c>
      <c r="Q62">
        <v>1.155</v>
      </c>
      <c r="R62">
        <v>1</v>
      </c>
      <c r="S62">
        <v>0</v>
      </c>
      <c r="T62">
        <v>0</v>
      </c>
      <c r="V62">
        <v>0</v>
      </c>
      <c r="Y62" s="1">
        <v>44882</v>
      </c>
      <c r="Z62" s="6">
        <v>0.95733796296296303</v>
      </c>
      <c r="AB62">
        <v>1</v>
      </c>
      <c r="AD62" s="3">
        <f t="shared" si="4"/>
        <v>6.2058833993132518</v>
      </c>
      <c r="AE62" s="3">
        <f t="shared" si="5"/>
        <v>9.1681284916583508</v>
      </c>
      <c r="AF62" s="3">
        <f t="shared" si="6"/>
        <v>2.9622450923450989</v>
      </c>
      <c r="AG62" s="3">
        <f t="shared" si="7"/>
        <v>1.1826794011580619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171</v>
      </c>
      <c r="D63" t="s">
        <v>27</v>
      </c>
      <c r="G63">
        <v>0.5</v>
      </c>
      <c r="H63">
        <v>0.5</v>
      </c>
      <c r="I63">
        <v>4162</v>
      </c>
      <c r="J63">
        <v>7130</v>
      </c>
      <c r="L63">
        <v>3204</v>
      </c>
      <c r="M63">
        <v>3.6080000000000001</v>
      </c>
      <c r="N63">
        <v>6.319</v>
      </c>
      <c r="O63">
        <v>2.7109999999999999</v>
      </c>
      <c r="Q63">
        <v>0.219</v>
      </c>
      <c r="R63">
        <v>1</v>
      </c>
      <c r="S63">
        <v>0</v>
      </c>
      <c r="T63">
        <v>0</v>
      </c>
      <c r="V63">
        <v>0</v>
      </c>
      <c r="Y63" s="1">
        <v>44882</v>
      </c>
      <c r="Z63" s="6">
        <v>0.97048611111111116</v>
      </c>
      <c r="AB63">
        <v>1</v>
      </c>
      <c r="AD63" s="3">
        <f t="shared" si="4"/>
        <v>3.7080802132996178</v>
      </c>
      <c r="AE63" s="3">
        <f t="shared" si="5"/>
        <v>6.8441234414447836</v>
      </c>
      <c r="AF63" s="3">
        <f t="shared" si="6"/>
        <v>3.1360432281451658</v>
      </c>
      <c r="AG63" s="3">
        <f t="shared" si="7"/>
        <v>0.31218816692291884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171</v>
      </c>
      <c r="D64" t="s">
        <v>27</v>
      </c>
      <c r="G64">
        <v>0.5</v>
      </c>
      <c r="H64">
        <v>0.5</v>
      </c>
      <c r="I64">
        <v>3397</v>
      </c>
      <c r="J64">
        <v>7222</v>
      </c>
      <c r="L64">
        <v>3221</v>
      </c>
      <c r="M64">
        <v>3.0209999999999999</v>
      </c>
      <c r="N64">
        <v>6.3970000000000002</v>
      </c>
      <c r="O64">
        <v>3.3759999999999999</v>
      </c>
      <c r="Q64">
        <v>0.221</v>
      </c>
      <c r="R64">
        <v>1</v>
      </c>
      <c r="S64">
        <v>0</v>
      </c>
      <c r="T64">
        <v>0</v>
      </c>
      <c r="V64">
        <v>0</v>
      </c>
      <c r="Y64" s="1">
        <v>44882</v>
      </c>
      <c r="Z64" s="6">
        <v>0.97785879629629635</v>
      </c>
      <c r="AB64">
        <v>1</v>
      </c>
      <c r="AD64" s="3">
        <f t="shared" si="4"/>
        <v>3.0579204864195808</v>
      </c>
      <c r="AE64" s="3">
        <f t="shared" si="5"/>
        <v>6.9302323679931712</v>
      </c>
      <c r="AF64" s="3">
        <f t="shared" si="6"/>
        <v>3.8723118815735904</v>
      </c>
      <c r="AG64" s="3">
        <f t="shared" si="7"/>
        <v>0.31384253818977148</v>
      </c>
      <c r="AH64" s="3"/>
      <c r="AK64">
        <f>ABS(100*(AD64-AD65)/(AVERAGE(AD64:AD65)))</f>
        <v>1.2022749193988111</v>
      </c>
      <c r="AQ64">
        <f>ABS(100*(AE64-AE65)/(AVERAGE(AE64:AE65)))</f>
        <v>8.1066196871157903E-2</v>
      </c>
      <c r="AW64">
        <f>ABS(100*(AF64-AF65)/(AVERAGE(AF64:AF65)))</f>
        <v>0.79554796184932919</v>
      </c>
      <c r="BC64">
        <f>ABS(100*(AG64-AG65)/(AVERAGE(AG64:AG65)))</f>
        <v>2.3291553942690801</v>
      </c>
      <c r="BG64" s="3">
        <f>AVERAGE(AD64:AD65)</f>
        <v>3.039648023507266</v>
      </c>
      <c r="BH64" s="3">
        <f>AVERAGE(AE64:AE65)</f>
        <v>6.9274244682144195</v>
      </c>
      <c r="BI64" s="3">
        <f>AVERAGE(AF64:AF65)</f>
        <v>3.8877764447071534</v>
      </c>
      <c r="BJ64" s="3">
        <f>AVERAGE(AG64:AG65)</f>
        <v>0.31754054455097169</v>
      </c>
    </row>
    <row r="65" spans="1:62" x14ac:dyDescent="0.35">
      <c r="A65">
        <v>41</v>
      </c>
      <c r="B65">
        <v>11</v>
      </c>
      <c r="C65" t="s">
        <v>171</v>
      </c>
      <c r="D65" t="s">
        <v>27</v>
      </c>
      <c r="G65">
        <v>0.5</v>
      </c>
      <c r="H65">
        <v>0.5</v>
      </c>
      <c r="I65">
        <v>3354</v>
      </c>
      <c r="J65">
        <v>7216</v>
      </c>
      <c r="L65">
        <v>3297</v>
      </c>
      <c r="M65">
        <v>2.988</v>
      </c>
      <c r="N65">
        <v>6.3920000000000003</v>
      </c>
      <c r="O65">
        <v>3.4039999999999999</v>
      </c>
      <c r="Q65">
        <v>0.22900000000000001</v>
      </c>
      <c r="R65">
        <v>1</v>
      </c>
      <c r="S65">
        <v>0</v>
      </c>
      <c r="T65">
        <v>0</v>
      </c>
      <c r="V65">
        <v>0</v>
      </c>
      <c r="Y65" s="1">
        <v>44882</v>
      </c>
      <c r="Z65" s="6">
        <v>0.98568287037037028</v>
      </c>
      <c r="AB65">
        <v>1</v>
      </c>
      <c r="AD65" s="3">
        <f t="shared" si="4"/>
        <v>3.0213755605949513</v>
      </c>
      <c r="AE65" s="3">
        <f t="shared" si="5"/>
        <v>6.9246165684356678</v>
      </c>
      <c r="AF65" s="3">
        <f t="shared" si="6"/>
        <v>3.9032410078407165</v>
      </c>
      <c r="AG65" s="3">
        <f t="shared" si="7"/>
        <v>0.32123855091217185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172</v>
      </c>
      <c r="D66" t="s">
        <v>27</v>
      </c>
      <c r="G66">
        <v>0.5</v>
      </c>
      <c r="H66">
        <v>0.5</v>
      </c>
      <c r="I66">
        <v>9054</v>
      </c>
      <c r="J66">
        <v>11713</v>
      </c>
      <c r="L66">
        <v>893</v>
      </c>
      <c r="M66">
        <v>7.3609999999999998</v>
      </c>
      <c r="N66">
        <v>10.202</v>
      </c>
      <c r="O66">
        <v>2.8410000000000002</v>
      </c>
      <c r="Q66">
        <v>0</v>
      </c>
      <c r="R66">
        <v>1</v>
      </c>
      <c r="S66">
        <v>0</v>
      </c>
      <c r="T66">
        <v>0</v>
      </c>
      <c r="V66">
        <v>0</v>
      </c>
      <c r="Y66" s="1">
        <v>44882</v>
      </c>
      <c r="Z66" s="6">
        <v>0.99842592592592594</v>
      </c>
      <c r="AB66">
        <v>1</v>
      </c>
      <c r="AD66" s="3">
        <f t="shared" si="4"/>
        <v>7.8657029373481704</v>
      </c>
      <c r="AE66" s="3">
        <f t="shared" si="5"/>
        <v>11.133658336784604</v>
      </c>
      <c r="AF66" s="3">
        <f t="shared" si="6"/>
        <v>3.2679553994364339</v>
      </c>
      <c r="AG66" s="3">
        <f t="shared" si="7"/>
        <v>8.7290990587824843E-2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172</v>
      </c>
      <c r="D67" t="s">
        <v>27</v>
      </c>
      <c r="G67">
        <v>0.5</v>
      </c>
      <c r="H67">
        <v>0.5</v>
      </c>
      <c r="I67">
        <v>10966</v>
      </c>
      <c r="J67">
        <v>12064</v>
      </c>
      <c r="L67">
        <v>899</v>
      </c>
      <c r="M67">
        <v>8.8279999999999994</v>
      </c>
      <c r="N67">
        <v>10.499000000000001</v>
      </c>
      <c r="O67">
        <v>1.671</v>
      </c>
      <c r="Q67">
        <v>0</v>
      </c>
      <c r="R67">
        <v>1</v>
      </c>
      <c r="S67">
        <v>0</v>
      </c>
      <c r="T67">
        <v>0</v>
      </c>
      <c r="V67">
        <v>0</v>
      </c>
      <c r="Y67" s="1">
        <v>44883</v>
      </c>
      <c r="Z67" s="6">
        <v>5.8564814814814825E-3</v>
      </c>
      <c r="AB67">
        <v>1</v>
      </c>
      <c r="AD67" s="3">
        <f t="shared" si="4"/>
        <v>9.4906773135503038</v>
      </c>
      <c r="AE67" s="3">
        <f t="shared" si="5"/>
        <v>11.462182610898564</v>
      </c>
      <c r="AF67" s="3">
        <f t="shared" si="6"/>
        <v>1.9715052973482603</v>
      </c>
      <c r="AG67" s="3">
        <f t="shared" si="7"/>
        <v>8.7874886329066981E-2</v>
      </c>
      <c r="AH67" s="3"/>
      <c r="AK67">
        <f>ABS(100*(AD67-AD68)/(AVERAGE(AD67:AD68)))</f>
        <v>0.53874215974979667</v>
      </c>
      <c r="AQ67">
        <f>ABS(100*(AE67-AE68)/(AVERAGE(AE67:AE68)))</f>
        <v>0.27801948479148442</v>
      </c>
      <c r="AW67">
        <f>ABS(100*(AF67-AF68)/(AVERAGE(AF67:AF68)))</f>
        <v>0.96765176997650493</v>
      </c>
      <c r="BC67">
        <f>ABS(100*(AG67-AG68)/(AVERAGE(AG67:AG68)))</f>
        <v>2.5150757458671178</v>
      </c>
      <c r="BG67" s="3">
        <f>AVERAGE(AD67:AD68)</f>
        <v>9.4651808536726527</v>
      </c>
      <c r="BH67" s="3">
        <f>AVERAGE(AE67:AE68)</f>
        <v>11.44627117881897</v>
      </c>
      <c r="BI67" s="3">
        <f>AVERAGE(AF67:AF68)</f>
        <v>1.9810903251463161</v>
      </c>
      <c r="BJ67" s="3">
        <f>AVERAGE(AG67:AG68)</f>
        <v>8.8994019833114391E-2</v>
      </c>
    </row>
    <row r="68" spans="1:62" x14ac:dyDescent="0.35">
      <c r="A68">
        <v>44</v>
      </c>
      <c r="B68">
        <v>12</v>
      </c>
      <c r="C68" t="s">
        <v>172</v>
      </c>
      <c r="D68" t="s">
        <v>27</v>
      </c>
      <c r="G68">
        <v>0.5</v>
      </c>
      <c r="H68">
        <v>0.5</v>
      </c>
      <c r="I68">
        <v>10906</v>
      </c>
      <c r="J68">
        <v>12030</v>
      </c>
      <c r="L68">
        <v>922</v>
      </c>
      <c r="M68">
        <v>8.7810000000000006</v>
      </c>
      <c r="N68">
        <v>10.47</v>
      </c>
      <c r="O68">
        <v>1.6890000000000001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44883</v>
      </c>
      <c r="Z68" s="6">
        <v>1.3761574074074074E-2</v>
      </c>
      <c r="AB68">
        <v>1</v>
      </c>
      <c r="AD68" s="3">
        <f t="shared" si="4"/>
        <v>9.4396843937950035</v>
      </c>
      <c r="AE68" s="3">
        <f t="shared" si="5"/>
        <v>11.430359746739375</v>
      </c>
      <c r="AF68" s="3">
        <f t="shared" si="6"/>
        <v>1.9906753529443719</v>
      </c>
      <c r="AG68" s="3">
        <f t="shared" si="7"/>
        <v>9.0113153337161814E-2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173</v>
      </c>
      <c r="D69" t="s">
        <v>27</v>
      </c>
      <c r="G69">
        <v>0.5</v>
      </c>
      <c r="H69">
        <v>0.5</v>
      </c>
      <c r="I69">
        <v>9908</v>
      </c>
      <c r="J69">
        <v>12241</v>
      </c>
      <c r="L69">
        <v>1436</v>
      </c>
      <c r="M69">
        <v>8.016</v>
      </c>
      <c r="N69">
        <v>10.648999999999999</v>
      </c>
      <c r="O69">
        <v>2.633</v>
      </c>
      <c r="Q69">
        <v>3.4000000000000002E-2</v>
      </c>
      <c r="R69">
        <v>1</v>
      </c>
      <c r="S69">
        <v>0</v>
      </c>
      <c r="T69">
        <v>0</v>
      </c>
      <c r="V69">
        <v>0</v>
      </c>
      <c r="Y69" s="1">
        <v>44883</v>
      </c>
      <c r="Z69" s="6">
        <v>2.7685185185185188E-2</v>
      </c>
      <c r="AB69">
        <v>1</v>
      </c>
      <c r="AD69" s="3">
        <f t="shared" si="4"/>
        <v>8.5915021618652307</v>
      </c>
      <c r="AE69" s="3">
        <f t="shared" si="5"/>
        <v>11.627848697844918</v>
      </c>
      <c r="AF69" s="3">
        <f t="shared" si="6"/>
        <v>3.0363465359796873</v>
      </c>
      <c r="AG69" s="3">
        <f t="shared" si="7"/>
        <v>0.14013355517023765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173</v>
      </c>
      <c r="D70" t="s">
        <v>27</v>
      </c>
      <c r="G70">
        <v>0.5</v>
      </c>
      <c r="H70">
        <v>0.5</v>
      </c>
      <c r="I70">
        <v>9875</v>
      </c>
      <c r="J70">
        <v>12017</v>
      </c>
      <c r="L70">
        <v>1443</v>
      </c>
      <c r="M70">
        <v>7.9909999999999997</v>
      </c>
      <c r="N70">
        <v>10.459</v>
      </c>
      <c r="O70">
        <v>2.468</v>
      </c>
      <c r="Q70">
        <v>3.5000000000000003E-2</v>
      </c>
      <c r="R70">
        <v>1</v>
      </c>
      <c r="S70">
        <v>0</v>
      </c>
      <c r="T70">
        <v>0</v>
      </c>
      <c r="V70">
        <v>0</v>
      </c>
      <c r="Y70" s="1">
        <v>44883</v>
      </c>
      <c r="Z70" s="6">
        <v>3.5231481481481482E-2</v>
      </c>
      <c r="AB70">
        <v>1</v>
      </c>
      <c r="AD70" s="3">
        <f t="shared" si="4"/>
        <v>8.5634560559998167</v>
      </c>
      <c r="AE70" s="3">
        <f t="shared" si="5"/>
        <v>11.418192181031452</v>
      </c>
      <c r="AF70" s="3">
        <f t="shared" si="6"/>
        <v>2.8547361250316357</v>
      </c>
      <c r="AG70" s="3">
        <f t="shared" si="7"/>
        <v>0.14081476686835348</v>
      </c>
      <c r="AH70" s="3"/>
      <c r="AK70">
        <f>ABS(100*(AD70-AD71)/(AVERAGE(AD70:AD71)))</f>
        <v>1.2427196079145233</v>
      </c>
      <c r="AQ70">
        <f>ABS(100*(AE70-AE71)/(AVERAGE(AE70:AE71)))</f>
        <v>2.5233746917758717</v>
      </c>
      <c r="AW70">
        <f>ABS(100*(AF70-AF71)/(AVERAGE(AF70:AF71)))</f>
        <v>14.728461111303954</v>
      </c>
      <c r="BC70">
        <f>ABS(100*(AG70-AG71)/(AVERAGE(AG70:AG71)))</f>
        <v>5.8322085810858475</v>
      </c>
      <c r="BG70" s="3">
        <f>AVERAGE(AD70:AD71)</f>
        <v>8.6169986217428782</v>
      </c>
      <c r="BH70" s="3">
        <f>AVERAGE(AE70:AE71)</f>
        <v>11.275925258908028</v>
      </c>
      <c r="BI70" s="3">
        <f>AVERAGE(AF70:AF71)</f>
        <v>2.6589266371651501</v>
      </c>
      <c r="BJ70" s="3">
        <f>AVERAGE(AG70:AG71)</f>
        <v>0.13682481263653223</v>
      </c>
    </row>
    <row r="71" spans="1:62" x14ac:dyDescent="0.35">
      <c r="A71">
        <v>47</v>
      </c>
      <c r="B71">
        <v>13</v>
      </c>
      <c r="C71" t="s">
        <v>173</v>
      </c>
      <c r="D71" t="s">
        <v>27</v>
      </c>
      <c r="G71">
        <v>0.5</v>
      </c>
      <c r="H71">
        <v>0.5</v>
      </c>
      <c r="I71">
        <v>10001</v>
      </c>
      <c r="J71">
        <v>11713</v>
      </c>
      <c r="L71">
        <v>1361</v>
      </c>
      <c r="M71">
        <v>8.0869999999999997</v>
      </c>
      <c r="N71">
        <v>10.202</v>
      </c>
      <c r="O71">
        <v>2.1150000000000002</v>
      </c>
      <c r="Q71">
        <v>2.5999999999999999E-2</v>
      </c>
      <c r="R71">
        <v>1</v>
      </c>
      <c r="S71">
        <v>0</v>
      </c>
      <c r="T71">
        <v>0</v>
      </c>
      <c r="V71">
        <v>0</v>
      </c>
      <c r="Y71" s="1">
        <v>44883</v>
      </c>
      <c r="Z71" s="6">
        <v>4.2835648148148144E-2</v>
      </c>
      <c r="AB71">
        <v>1</v>
      </c>
      <c r="AD71" s="3">
        <f t="shared" si="4"/>
        <v>8.6705411874859397</v>
      </c>
      <c r="AE71" s="3">
        <f t="shared" si="5"/>
        <v>11.133658336784604</v>
      </c>
      <c r="AF71" s="3">
        <f t="shared" si="6"/>
        <v>2.4631171492986645</v>
      </c>
      <c r="AG71" s="3">
        <f t="shared" si="7"/>
        <v>0.13283485840471101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174</v>
      </c>
      <c r="D72" t="s">
        <v>27</v>
      </c>
      <c r="G72">
        <v>0.5</v>
      </c>
      <c r="H72">
        <v>0.5</v>
      </c>
      <c r="I72">
        <v>8325</v>
      </c>
      <c r="J72">
        <v>10101</v>
      </c>
      <c r="L72">
        <v>16071</v>
      </c>
      <c r="M72">
        <v>6.8010000000000002</v>
      </c>
      <c r="N72">
        <v>8.8360000000000003</v>
      </c>
      <c r="O72">
        <v>2.0350000000000001</v>
      </c>
      <c r="Q72">
        <v>1.5649999999999999</v>
      </c>
      <c r="R72">
        <v>1</v>
      </c>
      <c r="S72">
        <v>0</v>
      </c>
      <c r="T72">
        <v>0</v>
      </c>
      <c r="V72">
        <v>0</v>
      </c>
      <c r="Y72" s="1">
        <v>44883</v>
      </c>
      <c r="Z72" s="6">
        <v>5.6446759259259259E-2</v>
      </c>
      <c r="AB72">
        <v>1</v>
      </c>
      <c r="AD72" s="3">
        <f t="shared" si="4"/>
        <v>7.2461389623213099</v>
      </c>
      <c r="AE72" s="3">
        <f t="shared" si="5"/>
        <v>9.6248801890019742</v>
      </c>
      <c r="AF72" s="3">
        <f t="shared" si="6"/>
        <v>2.3787412266806642</v>
      </c>
      <c r="AG72" s="3">
        <f t="shared" si="7"/>
        <v>1.5643525840166679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174</v>
      </c>
      <c r="D73" t="s">
        <v>27</v>
      </c>
      <c r="G73">
        <v>0.5</v>
      </c>
      <c r="H73">
        <v>0.5</v>
      </c>
      <c r="I73">
        <v>8023</v>
      </c>
      <c r="J73">
        <v>10171</v>
      </c>
      <c r="L73">
        <v>16540</v>
      </c>
      <c r="M73">
        <v>6.57</v>
      </c>
      <c r="N73">
        <v>8.8949999999999996</v>
      </c>
      <c r="O73">
        <v>2.3250000000000002</v>
      </c>
      <c r="Q73">
        <v>1.6140000000000001</v>
      </c>
      <c r="R73">
        <v>1</v>
      </c>
      <c r="S73">
        <v>0</v>
      </c>
      <c r="T73">
        <v>0</v>
      </c>
      <c r="V73">
        <v>0</v>
      </c>
      <c r="Y73" s="1">
        <v>44883</v>
      </c>
      <c r="Z73" s="6">
        <v>6.4282407407407413E-2</v>
      </c>
      <c r="AB73">
        <v>1</v>
      </c>
      <c r="AD73" s="3">
        <f t="shared" si="4"/>
        <v>6.9894745995529828</v>
      </c>
      <c r="AE73" s="3">
        <f t="shared" si="5"/>
        <v>9.6903978505061836</v>
      </c>
      <c r="AF73" s="3">
        <f t="shared" si="6"/>
        <v>2.7009232509532008</v>
      </c>
      <c r="AG73" s="3">
        <f t="shared" si="7"/>
        <v>1.6099937677904277</v>
      </c>
      <c r="AH73" s="3"/>
      <c r="AK73">
        <f>ABS(100*(AD73-AD74)/(AVERAGE(AD73:AD74)))</f>
        <v>0.46312924345119355</v>
      </c>
      <c r="AQ73">
        <f>ABS(100*(AE73-AE74)/(AVERAGE(AE73:AE74)))</f>
        <v>0.2219036525865761</v>
      </c>
      <c r="AW73">
        <f>ABS(100*(AF73-AF74)/(AVERAGE(AF73:AF74)))</f>
        <v>1.9730942262730014</v>
      </c>
      <c r="BC73">
        <f>ABS(100*(AG73-AG74)/(AVERAGE(AG73:AG74)))</f>
        <v>2.1937750662888096</v>
      </c>
      <c r="BG73" s="3">
        <f>AVERAGE(AD73:AD74)</f>
        <v>6.9733268416304721</v>
      </c>
      <c r="BH73" s="3">
        <f>AVERAGE(AE73:AE74)</f>
        <v>9.7011614663247308</v>
      </c>
      <c r="BI73" s="3">
        <f>AVERAGE(AF73:AF74)</f>
        <v>2.72783462469426</v>
      </c>
      <c r="BJ73" s="3">
        <f>AVERAGE(AG73:AG74)</f>
        <v>1.5925255535316007</v>
      </c>
    </row>
    <row r="74" spans="1:62" x14ac:dyDescent="0.35">
      <c r="A74">
        <v>50</v>
      </c>
      <c r="B74">
        <v>14</v>
      </c>
      <c r="C74" t="s">
        <v>174</v>
      </c>
      <c r="D74" t="s">
        <v>27</v>
      </c>
      <c r="G74">
        <v>0.5</v>
      </c>
      <c r="H74">
        <v>0.5</v>
      </c>
      <c r="I74">
        <v>7985</v>
      </c>
      <c r="J74">
        <v>10194</v>
      </c>
      <c r="L74">
        <v>16181</v>
      </c>
      <c r="M74">
        <v>6.5410000000000004</v>
      </c>
      <c r="N74">
        <v>8.9139999999999997</v>
      </c>
      <c r="O74">
        <v>2.3740000000000001</v>
      </c>
      <c r="Q74">
        <v>1.5760000000000001</v>
      </c>
      <c r="R74">
        <v>1</v>
      </c>
      <c r="S74">
        <v>0</v>
      </c>
      <c r="T74">
        <v>0</v>
      </c>
      <c r="V74">
        <v>0</v>
      </c>
      <c r="Y74" s="1">
        <v>44883</v>
      </c>
      <c r="Z74" s="6">
        <v>7.1932870370370369E-2</v>
      </c>
      <c r="AB74">
        <v>1</v>
      </c>
      <c r="AD74" s="3">
        <f t="shared" si="4"/>
        <v>6.9571790837079606</v>
      </c>
      <c r="AE74" s="3">
        <f t="shared" si="5"/>
        <v>9.7119250821432797</v>
      </c>
      <c r="AF74" s="3">
        <f t="shared" si="6"/>
        <v>2.7547459984353191</v>
      </c>
      <c r="AG74" s="3">
        <f t="shared" si="7"/>
        <v>1.5750573392727736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175</v>
      </c>
      <c r="D75" t="s">
        <v>27</v>
      </c>
      <c r="G75">
        <v>0.5</v>
      </c>
      <c r="H75">
        <v>0.5</v>
      </c>
      <c r="I75">
        <v>3962</v>
      </c>
      <c r="J75">
        <v>4661</v>
      </c>
      <c r="L75">
        <v>1091</v>
      </c>
      <c r="M75">
        <v>3.4540000000000002</v>
      </c>
      <c r="N75">
        <v>4.2279999999999998</v>
      </c>
      <c r="O75">
        <v>0.77300000000000002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44883</v>
      </c>
      <c r="Z75" s="6">
        <v>8.4953703703703698E-2</v>
      </c>
      <c r="AB75">
        <v>1</v>
      </c>
      <c r="AD75" s="3">
        <f t="shared" si="4"/>
        <v>3.5381038141152947</v>
      </c>
      <c r="AE75" s="3">
        <f t="shared" si="5"/>
        <v>4.533221923532059</v>
      </c>
      <c r="AF75" s="3">
        <f t="shared" si="6"/>
        <v>0.99511810941676426</v>
      </c>
      <c r="AG75" s="3">
        <f t="shared" si="7"/>
        <v>0.10655955004881515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175</v>
      </c>
      <c r="D76" t="s">
        <v>27</v>
      </c>
      <c r="G76">
        <v>0.5</v>
      </c>
      <c r="H76">
        <v>0.5</v>
      </c>
      <c r="I76">
        <v>3001</v>
      </c>
      <c r="J76">
        <v>4643</v>
      </c>
      <c r="L76">
        <v>1135</v>
      </c>
      <c r="M76">
        <v>2.7170000000000001</v>
      </c>
      <c r="N76">
        <v>4.2119999999999997</v>
      </c>
      <c r="O76">
        <v>1.4950000000000001</v>
      </c>
      <c r="Q76">
        <v>3.0000000000000001E-3</v>
      </c>
      <c r="R76">
        <v>1</v>
      </c>
      <c r="S76">
        <v>0</v>
      </c>
      <c r="T76">
        <v>0</v>
      </c>
      <c r="V76">
        <v>0</v>
      </c>
      <c r="Y76" s="1">
        <v>44883</v>
      </c>
      <c r="Z76" s="6">
        <v>9.179398148148149E-2</v>
      </c>
      <c r="AB76">
        <v>1</v>
      </c>
      <c r="AD76" s="3">
        <f t="shared" si="4"/>
        <v>2.7213672160346203</v>
      </c>
      <c r="AE76" s="3">
        <f t="shared" si="5"/>
        <v>4.5163745248595477</v>
      </c>
      <c r="AF76" s="3">
        <f t="shared" si="6"/>
        <v>1.7950073088249274</v>
      </c>
      <c r="AG76" s="3">
        <f t="shared" si="7"/>
        <v>0.11084145215125744</v>
      </c>
      <c r="AH76" s="3"/>
      <c r="AK76">
        <f>ABS(100*(AD76-AD77)/(AVERAGE(AD76:AD77)))</f>
        <v>12.474896654653543</v>
      </c>
      <c r="AQ76">
        <f>ABS(100*(AE76-AE77)/(AVERAGE(AE76:AE77)))</f>
        <v>0.51675755008863888</v>
      </c>
      <c r="AW76">
        <f>ABS(100*(AF76-AF77)/(AVERAGE(AF76:AF77)))</f>
        <v>17.439993006869162</v>
      </c>
      <c r="BC76">
        <f>ABS(100*(AG76-AG77)/(AVERAGE(AG76:AG77)))</f>
        <v>3.3021403625400145</v>
      </c>
      <c r="BG76" s="3">
        <f>AVERAGE(AD76:AD77)</f>
        <v>2.5615894008013562</v>
      </c>
      <c r="BH76" s="3">
        <f>AVERAGE(AE76:AE77)</f>
        <v>4.5280741072710136</v>
      </c>
      <c r="BI76" s="3">
        <f>AVERAGE(AF76:AF77)</f>
        <v>1.9664847064696573</v>
      </c>
      <c r="BJ76" s="3">
        <f>AVERAGE(AG76:AG77)</f>
        <v>0.10904110694909422</v>
      </c>
    </row>
    <row r="77" spans="1:62" x14ac:dyDescent="0.35">
      <c r="A77">
        <v>53</v>
      </c>
      <c r="B77">
        <v>15</v>
      </c>
      <c r="C77" t="s">
        <v>175</v>
      </c>
      <c r="D77" t="s">
        <v>27</v>
      </c>
      <c r="G77">
        <v>0.5</v>
      </c>
      <c r="H77">
        <v>0.5</v>
      </c>
      <c r="I77">
        <v>2625</v>
      </c>
      <c r="J77">
        <v>4668</v>
      </c>
      <c r="L77">
        <v>1098</v>
      </c>
      <c r="M77">
        <v>2.4289999999999998</v>
      </c>
      <c r="N77">
        <v>4.2329999999999997</v>
      </c>
      <c r="O77">
        <v>1.804</v>
      </c>
      <c r="Q77">
        <v>0</v>
      </c>
      <c r="R77">
        <v>1</v>
      </c>
      <c r="S77">
        <v>0</v>
      </c>
      <c r="T77">
        <v>0</v>
      </c>
      <c r="V77">
        <v>0</v>
      </c>
      <c r="Y77" s="1">
        <v>44883</v>
      </c>
      <c r="Z77" s="6">
        <v>9.8946759259259262E-2</v>
      </c>
      <c r="AB77">
        <v>1</v>
      </c>
      <c r="AD77" s="3">
        <f t="shared" si="4"/>
        <v>2.4018115855680922</v>
      </c>
      <c r="AE77" s="3">
        <f t="shared" si="5"/>
        <v>4.5397736896824794</v>
      </c>
      <c r="AF77" s="3">
        <f t="shared" si="6"/>
        <v>2.1379621041143873</v>
      </c>
      <c r="AG77" s="3">
        <f t="shared" si="7"/>
        <v>0.10724076174693098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176</v>
      </c>
      <c r="D78" t="s">
        <v>27</v>
      </c>
      <c r="G78">
        <v>0.5</v>
      </c>
      <c r="H78">
        <v>0.5</v>
      </c>
      <c r="I78">
        <v>10386</v>
      </c>
      <c r="J78">
        <v>13874</v>
      </c>
      <c r="L78">
        <v>3352</v>
      </c>
      <c r="M78">
        <v>8.3829999999999991</v>
      </c>
      <c r="N78">
        <v>12.032</v>
      </c>
      <c r="O78">
        <v>3.649</v>
      </c>
      <c r="Q78">
        <v>0.23499999999999999</v>
      </c>
      <c r="R78">
        <v>1</v>
      </c>
      <c r="S78">
        <v>0</v>
      </c>
      <c r="T78">
        <v>0</v>
      </c>
      <c r="V78">
        <v>0</v>
      </c>
      <c r="Y78" s="1">
        <v>44883</v>
      </c>
      <c r="Z78" s="6">
        <v>0.11224537037037037</v>
      </c>
      <c r="AB78">
        <v>1</v>
      </c>
      <c r="AD78" s="3">
        <f t="shared" si="4"/>
        <v>8.9977457559157656</v>
      </c>
      <c r="AE78" s="3">
        <f t="shared" si="5"/>
        <v>13.156282144078812</v>
      </c>
      <c r="AF78" s="3">
        <f t="shared" si="6"/>
        <v>4.1585363881630464</v>
      </c>
      <c r="AG78" s="3">
        <f t="shared" si="7"/>
        <v>0.3265909285402247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176</v>
      </c>
      <c r="D79" t="s">
        <v>27</v>
      </c>
      <c r="G79">
        <v>0.5</v>
      </c>
      <c r="H79">
        <v>0.5</v>
      </c>
      <c r="I79">
        <v>12519</v>
      </c>
      <c r="J79">
        <v>13908</v>
      </c>
      <c r="L79">
        <v>3494</v>
      </c>
      <c r="M79">
        <v>10.019</v>
      </c>
      <c r="N79">
        <v>12.061999999999999</v>
      </c>
      <c r="O79">
        <v>2.0419999999999998</v>
      </c>
      <c r="Q79">
        <v>0.249</v>
      </c>
      <c r="R79">
        <v>1</v>
      </c>
      <c r="S79">
        <v>0</v>
      </c>
      <c r="T79">
        <v>0</v>
      </c>
      <c r="V79">
        <v>0</v>
      </c>
      <c r="Y79" s="1">
        <v>44883</v>
      </c>
      <c r="Z79" s="6">
        <v>0.11973379629629628</v>
      </c>
      <c r="AB79">
        <v>1</v>
      </c>
      <c r="AD79" s="3">
        <f t="shared" si="4"/>
        <v>10.810544053216574</v>
      </c>
      <c r="AE79" s="3">
        <f t="shared" si="5"/>
        <v>13.188105008237999</v>
      </c>
      <c r="AF79" s="3">
        <f t="shared" si="6"/>
        <v>2.3775609550214245</v>
      </c>
      <c r="AG79" s="3">
        <f t="shared" si="7"/>
        <v>0.34040979441628844</v>
      </c>
      <c r="AH79" s="3"/>
      <c r="AK79">
        <f>ABS(100*(AD79-AD80)/(AVERAGE(AD79:AD80)))</f>
        <v>1.3663812256469474</v>
      </c>
      <c r="AQ79">
        <f>ABS(100*(AE79-AE80)/(AVERAGE(AE79:AE80)))</f>
        <v>9.9309383524666797E-2</v>
      </c>
      <c r="AW79">
        <f>ABS(100*(AF79-AF80)/(AVERAGE(AF79:AF80)))</f>
        <v>5.8718879398673325</v>
      </c>
      <c r="BC79">
        <f>ABS(100*(AG79-AG80)/(AVERAGE(AG79:AG80)))</f>
        <v>2.3720088741695076</v>
      </c>
      <c r="BG79" s="3">
        <f>AVERAGE(AD79:AD80)</f>
        <v>10.884908727859715</v>
      </c>
      <c r="BH79" s="3">
        <f>AVERAGE(AE79:AE80)</f>
        <v>13.19465677438842</v>
      </c>
      <c r="BI79" s="3">
        <f>AVERAGE(AF79:AF80)</f>
        <v>2.3097480465287044</v>
      </c>
      <c r="BJ79" s="3">
        <f>AVERAGE(AG79:AG80)</f>
        <v>0.33641984018446724</v>
      </c>
    </row>
    <row r="80" spans="1:62" x14ac:dyDescent="0.35">
      <c r="A80">
        <v>56</v>
      </c>
      <c r="B80">
        <v>16</v>
      </c>
      <c r="C80" t="s">
        <v>176</v>
      </c>
      <c r="D80" t="s">
        <v>27</v>
      </c>
      <c r="G80">
        <v>0.5</v>
      </c>
      <c r="H80">
        <v>0.5</v>
      </c>
      <c r="I80">
        <v>12694</v>
      </c>
      <c r="J80">
        <v>13922</v>
      </c>
      <c r="L80">
        <v>3412</v>
      </c>
      <c r="M80">
        <v>10.153</v>
      </c>
      <c r="N80">
        <v>12.073</v>
      </c>
      <c r="O80">
        <v>1.92</v>
      </c>
      <c r="Q80">
        <v>0.24099999999999999</v>
      </c>
      <c r="R80">
        <v>1</v>
      </c>
      <c r="S80">
        <v>0</v>
      </c>
      <c r="T80">
        <v>0</v>
      </c>
      <c r="V80">
        <v>0</v>
      </c>
      <c r="Y80" s="1">
        <v>44883</v>
      </c>
      <c r="Z80" s="6">
        <v>0.12763888888888889</v>
      </c>
      <c r="AB80">
        <v>1</v>
      </c>
      <c r="AD80" s="3">
        <f t="shared" si="4"/>
        <v>10.959273402502856</v>
      </c>
      <c r="AE80" s="3">
        <f t="shared" si="5"/>
        <v>13.20120854053884</v>
      </c>
      <c r="AF80" s="3">
        <f t="shared" si="6"/>
        <v>2.2419351380359842</v>
      </c>
      <c r="AG80" s="3">
        <f t="shared" si="7"/>
        <v>0.332429885952646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177</v>
      </c>
      <c r="D81" t="s">
        <v>27</v>
      </c>
      <c r="G81">
        <v>0.5</v>
      </c>
      <c r="H81">
        <v>0.5</v>
      </c>
      <c r="I81">
        <v>7172</v>
      </c>
      <c r="J81">
        <v>8959</v>
      </c>
      <c r="L81">
        <v>16032</v>
      </c>
      <c r="M81">
        <v>5.9169999999999998</v>
      </c>
      <c r="N81">
        <v>7.8689999999999998</v>
      </c>
      <c r="O81">
        <v>1.952</v>
      </c>
      <c r="Q81">
        <v>1.5609999999999999</v>
      </c>
      <c r="R81">
        <v>1</v>
      </c>
      <c r="S81">
        <v>0</v>
      </c>
      <c r="T81">
        <v>0</v>
      </c>
      <c r="V81">
        <v>0</v>
      </c>
      <c r="Y81" s="1">
        <v>44883</v>
      </c>
      <c r="Z81" s="6">
        <v>0.14103009259259258</v>
      </c>
      <c r="AB81">
        <v>1</v>
      </c>
      <c r="AD81" s="3">
        <f t="shared" si="4"/>
        <v>6.2662250210236854</v>
      </c>
      <c r="AE81" s="3">
        <f t="shared" si="5"/>
        <v>8.5560063398904589</v>
      </c>
      <c r="AF81" s="3">
        <f t="shared" si="6"/>
        <v>2.2897813188667735</v>
      </c>
      <c r="AG81" s="3">
        <f t="shared" si="7"/>
        <v>1.5605572616985939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177</v>
      </c>
      <c r="D82" t="s">
        <v>27</v>
      </c>
      <c r="G82">
        <v>0.5</v>
      </c>
      <c r="H82">
        <v>0.5</v>
      </c>
      <c r="I82">
        <v>5818</v>
      </c>
      <c r="J82">
        <v>9159</v>
      </c>
      <c r="L82">
        <v>16517</v>
      </c>
      <c r="M82">
        <v>4.8780000000000001</v>
      </c>
      <c r="N82">
        <v>8.0380000000000003</v>
      </c>
      <c r="O82">
        <v>3.1589999999999998</v>
      </c>
      <c r="Q82">
        <v>1.611</v>
      </c>
      <c r="R82">
        <v>1</v>
      </c>
      <c r="S82">
        <v>0</v>
      </c>
      <c r="T82">
        <v>0</v>
      </c>
      <c r="V82">
        <v>0</v>
      </c>
      <c r="Y82" s="1">
        <v>44883</v>
      </c>
      <c r="Z82" s="6">
        <v>0.14825231481481482</v>
      </c>
      <c r="AB82">
        <v>1</v>
      </c>
      <c r="AD82" s="3">
        <f t="shared" si="4"/>
        <v>5.1154847985458165</v>
      </c>
      <c r="AE82" s="3">
        <f t="shared" si="5"/>
        <v>8.7431996584739125</v>
      </c>
      <c r="AF82" s="3">
        <f t="shared" si="6"/>
        <v>3.6277148599280959</v>
      </c>
      <c r="AG82" s="3">
        <f t="shared" si="7"/>
        <v>1.607755500782333</v>
      </c>
      <c r="AH82" s="3"/>
      <c r="AK82">
        <f>ABS(100*(AD82-AD83)/(AVERAGE(AD82:AD83)))</f>
        <v>1.5233814719204557</v>
      </c>
      <c r="AQ82">
        <f>ABS(100*(AE82-AE83)/(AVERAGE(AE82:AE83)))</f>
        <v>0.48289175249168215</v>
      </c>
      <c r="AW82">
        <f>ABS(100*(AF82-AF83)/(AVERAGE(AF82:AF83)))</f>
        <v>0.96618991737436022</v>
      </c>
      <c r="BC82">
        <f>ABS(100*(AG82-AG83)/(AVERAGE(AG82:AG83)))</f>
        <v>0.70461096405179735</v>
      </c>
      <c r="BG82" s="3">
        <f>AVERAGE(AD82:AD83)</f>
        <v>5.0768151677313824</v>
      </c>
      <c r="BH82" s="3">
        <f>AVERAGE(AE82:AE83)</f>
        <v>8.7221404101332745</v>
      </c>
      <c r="BI82" s="3">
        <f>AVERAGE(AF82:AF83)</f>
        <v>3.6453252424018907</v>
      </c>
      <c r="BJ82" s="3">
        <f>AVERAGE(AG82:AG83)</f>
        <v>1.602111175283659</v>
      </c>
    </row>
    <row r="83" spans="1:62" x14ac:dyDescent="0.35">
      <c r="A83">
        <v>59</v>
      </c>
      <c r="B83">
        <v>17</v>
      </c>
      <c r="C83" t="s">
        <v>177</v>
      </c>
      <c r="D83" t="s">
        <v>27</v>
      </c>
      <c r="G83">
        <v>0.5</v>
      </c>
      <c r="H83">
        <v>0.5</v>
      </c>
      <c r="I83">
        <v>5727</v>
      </c>
      <c r="J83">
        <v>9114</v>
      </c>
      <c r="L83">
        <v>16401</v>
      </c>
      <c r="M83">
        <v>4.8090000000000002</v>
      </c>
      <c r="N83">
        <v>8</v>
      </c>
      <c r="O83">
        <v>3.1909999999999998</v>
      </c>
      <c r="Q83">
        <v>1.599</v>
      </c>
      <c r="R83">
        <v>1</v>
      </c>
      <c r="S83">
        <v>0</v>
      </c>
      <c r="T83">
        <v>0</v>
      </c>
      <c r="V83">
        <v>0</v>
      </c>
      <c r="Y83" s="1">
        <v>44883</v>
      </c>
      <c r="Z83" s="6">
        <v>0.15581018518518519</v>
      </c>
      <c r="AB83">
        <v>1</v>
      </c>
      <c r="AD83" s="3">
        <f t="shared" si="4"/>
        <v>5.0381455369169492</v>
      </c>
      <c r="AE83" s="3">
        <f t="shared" si="5"/>
        <v>8.7010811617926347</v>
      </c>
      <c r="AF83" s="3">
        <f t="shared" si="6"/>
        <v>3.6629356248756855</v>
      </c>
      <c r="AG83" s="3">
        <f t="shared" si="7"/>
        <v>1.5964668497849852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178</v>
      </c>
      <c r="D84" t="s">
        <v>27</v>
      </c>
      <c r="G84">
        <v>0.5</v>
      </c>
      <c r="H84">
        <v>0.5</v>
      </c>
      <c r="I84">
        <v>7046</v>
      </c>
      <c r="J84">
        <v>9318</v>
      </c>
      <c r="L84">
        <v>14782</v>
      </c>
      <c r="M84">
        <v>5.8209999999999997</v>
      </c>
      <c r="N84">
        <v>8.173</v>
      </c>
      <c r="O84">
        <v>2.3519999999999999</v>
      </c>
      <c r="Q84">
        <v>1.43</v>
      </c>
      <c r="R84">
        <v>1</v>
      </c>
      <c r="S84">
        <v>0</v>
      </c>
      <c r="T84">
        <v>0</v>
      </c>
      <c r="V84">
        <v>0</v>
      </c>
      <c r="Y84" s="1">
        <v>44883</v>
      </c>
      <c r="Z84" s="6">
        <v>0.16890046296296299</v>
      </c>
      <c r="AB84">
        <v>1</v>
      </c>
      <c r="AD84" s="3">
        <f t="shared" si="4"/>
        <v>6.1591398895375624</v>
      </c>
      <c r="AE84" s="3">
        <f t="shared" si="5"/>
        <v>8.8920183467477578</v>
      </c>
      <c r="AF84" s="3">
        <f t="shared" si="6"/>
        <v>2.7328784572101954</v>
      </c>
      <c r="AG84" s="3">
        <f t="shared" si="7"/>
        <v>1.4389123156064836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178</v>
      </c>
      <c r="D85" t="s">
        <v>27</v>
      </c>
      <c r="G85">
        <v>0.5</v>
      </c>
      <c r="H85">
        <v>0.5</v>
      </c>
      <c r="I85">
        <v>7646</v>
      </c>
      <c r="J85">
        <v>9465</v>
      </c>
      <c r="L85">
        <v>15128</v>
      </c>
      <c r="M85">
        <v>6.2809999999999997</v>
      </c>
      <c r="N85">
        <v>8.2970000000000006</v>
      </c>
      <c r="O85">
        <v>2.0169999999999999</v>
      </c>
      <c r="Q85">
        <v>1.466</v>
      </c>
      <c r="R85">
        <v>1</v>
      </c>
      <c r="S85">
        <v>0</v>
      </c>
      <c r="T85">
        <v>0</v>
      </c>
      <c r="V85">
        <v>0</v>
      </c>
      <c r="Y85" s="1">
        <v>44883</v>
      </c>
      <c r="Z85" s="6">
        <v>0.17645833333333336</v>
      </c>
      <c r="AB85">
        <v>1</v>
      </c>
      <c r="AD85" s="3">
        <f t="shared" si="4"/>
        <v>6.6690690870905325</v>
      </c>
      <c r="AE85" s="3">
        <f t="shared" si="5"/>
        <v>9.0296054359065945</v>
      </c>
      <c r="AF85" s="3">
        <f t="shared" si="6"/>
        <v>2.360536348816062</v>
      </c>
      <c r="AG85" s="3">
        <f t="shared" si="7"/>
        <v>1.4725836366847798</v>
      </c>
      <c r="AH85" s="3"/>
      <c r="AK85">
        <f>ABS(100*(AD85-AD86)/(AVERAGE(AD85:AD86)))</f>
        <v>1.3794756505903951</v>
      </c>
      <c r="AQ85">
        <f>ABS(100*(AE85-AE86)/(AVERAGE(AE85:AE86)))</f>
        <v>0.10370906466111923</v>
      </c>
      <c r="AW85">
        <f>ABS(100*(AF85-AF86)/(AVERAGE(AF85:AF86)))</f>
        <v>4.4163294053627373</v>
      </c>
      <c r="BC85">
        <f>ABS(100*(AG85-AG86)/(AVERAGE(AG85:AG86)))</f>
        <v>1.6390181865491973</v>
      </c>
      <c r="BG85" s="3">
        <f>AVERAGE(AD85:AD86)</f>
        <v>6.7153876558682608</v>
      </c>
      <c r="BH85" s="3">
        <f>AVERAGE(AE85:AE86)</f>
        <v>9.0249256029420089</v>
      </c>
      <c r="BI85" s="3">
        <f>AVERAGE(AF85:AF86)</f>
        <v>2.3095379470737476</v>
      </c>
      <c r="BJ85" s="3">
        <f>AVERAGE(AG85:AG86)</f>
        <v>1.4606137739893161</v>
      </c>
    </row>
    <row r="86" spans="1:62" x14ac:dyDescent="0.35">
      <c r="A86">
        <v>62</v>
      </c>
      <c r="B86">
        <v>18</v>
      </c>
      <c r="C86" t="s">
        <v>178</v>
      </c>
      <c r="D86" t="s">
        <v>27</v>
      </c>
      <c r="G86">
        <v>0.5</v>
      </c>
      <c r="H86">
        <v>0.5</v>
      </c>
      <c r="I86">
        <v>7755</v>
      </c>
      <c r="J86">
        <v>9455</v>
      </c>
      <c r="L86">
        <v>14882</v>
      </c>
      <c r="M86">
        <v>6.3639999999999999</v>
      </c>
      <c r="N86">
        <v>8.2889999999999997</v>
      </c>
      <c r="O86">
        <v>1.925</v>
      </c>
      <c r="Q86">
        <v>1.44</v>
      </c>
      <c r="R86">
        <v>1</v>
      </c>
      <c r="S86">
        <v>0</v>
      </c>
      <c r="T86">
        <v>0</v>
      </c>
      <c r="V86">
        <v>0</v>
      </c>
      <c r="Y86" s="1">
        <v>44883</v>
      </c>
      <c r="Z86" s="6">
        <v>0.18513888888888888</v>
      </c>
      <c r="AB86">
        <v>1</v>
      </c>
      <c r="AD86" s="3">
        <f t="shared" si="4"/>
        <v>6.7617062246459883</v>
      </c>
      <c r="AE86" s="3">
        <f t="shared" si="5"/>
        <v>9.0202457699774214</v>
      </c>
      <c r="AF86" s="3">
        <f t="shared" si="6"/>
        <v>2.2585395453314332</v>
      </c>
      <c r="AG86" s="3">
        <f t="shared" si="7"/>
        <v>1.4486439112938523</v>
      </c>
      <c r="AH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11748</v>
      </c>
      <c r="J87">
        <v>18224</v>
      </c>
      <c r="L87">
        <v>4733</v>
      </c>
      <c r="M87">
        <v>9.4269999999999996</v>
      </c>
      <c r="N87">
        <v>15.718</v>
      </c>
      <c r="O87">
        <v>6.29</v>
      </c>
      <c r="Q87">
        <v>0.379</v>
      </c>
      <c r="R87">
        <v>1</v>
      </c>
      <c r="S87">
        <v>0</v>
      </c>
      <c r="T87">
        <v>0</v>
      </c>
      <c r="V87">
        <v>0</v>
      </c>
      <c r="Y87" s="1">
        <v>44883</v>
      </c>
      <c r="Z87" s="6">
        <v>0.19918981481481482</v>
      </c>
      <c r="AB87">
        <v>1</v>
      </c>
      <c r="AD87" s="3">
        <f t="shared" si="4"/>
        <v>10.155285034361007</v>
      </c>
      <c r="AE87" s="3">
        <f t="shared" si="5"/>
        <v>17.227736823268909</v>
      </c>
      <c r="AF87" s="3">
        <f t="shared" si="6"/>
        <v>7.0724517889079017</v>
      </c>
      <c r="AG87" s="3">
        <f t="shared" si="7"/>
        <v>0.46098426498278844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12856</v>
      </c>
      <c r="J88">
        <v>18198</v>
      </c>
      <c r="L88">
        <v>4702</v>
      </c>
      <c r="M88">
        <v>10.278</v>
      </c>
      <c r="N88">
        <v>15.696</v>
      </c>
      <c r="O88">
        <v>5.4180000000000001</v>
      </c>
      <c r="Q88">
        <v>0.376</v>
      </c>
      <c r="R88">
        <v>1</v>
      </c>
      <c r="S88">
        <v>0</v>
      </c>
      <c r="T88">
        <v>0</v>
      </c>
      <c r="V88">
        <v>0</v>
      </c>
      <c r="Y88" s="1">
        <v>44883</v>
      </c>
      <c r="Z88" s="6">
        <v>0.20656249999999998</v>
      </c>
      <c r="AB88">
        <v>1</v>
      </c>
      <c r="AD88" s="3">
        <f t="shared" si="4"/>
        <v>11.096954285842157</v>
      </c>
      <c r="AE88" s="3">
        <f t="shared" si="5"/>
        <v>17.20340169185306</v>
      </c>
      <c r="AF88" s="3">
        <f t="shared" si="6"/>
        <v>6.1064474060109024</v>
      </c>
      <c r="AG88" s="3">
        <f t="shared" si="7"/>
        <v>0.45796747031970408</v>
      </c>
      <c r="AH88" s="3"/>
      <c r="AK88">
        <f>ABS(100*(AD88-AD89)/(AVERAGE(AD88:AD89)))</f>
        <v>3.2102358535692233</v>
      </c>
      <c r="AM88">
        <f>100*((AVERAGE(AD88:AD89)*25.225)-(AVERAGE(AD70:AD71)*25))/(1000*0.075)</f>
        <v>92.082744719644936</v>
      </c>
      <c r="AQ88">
        <f>ABS(100*(AE88-AE89)/(AVERAGE(AE88:AE89)))</f>
        <v>0.19023953061953908</v>
      </c>
      <c r="AS88">
        <f>100*((AVERAGE(AE88:AE89)*25.225)-(AVERAGE(AE70:AE71)*25))/(2000*0.075)</f>
        <v>101.64723130476909</v>
      </c>
      <c r="AW88">
        <f>ABS(100*(AF88-AF89)/(AVERAGE(AF88:AF89)))</f>
        <v>5.5419366369796821</v>
      </c>
      <c r="AY88">
        <f>100*((AVERAGE(AF88:AF89)*25.225)-(AVERAGE(AF70:AF71)*25))/(1000*0.075)</f>
        <v>111.21171788989334</v>
      </c>
      <c r="BC88">
        <f>ABS(100*(AG88-AG89)/(AVERAGE(AG88:AG89)))</f>
        <v>0.19142886283699642</v>
      </c>
      <c r="BE88">
        <f>100*((AVERAGE(AG88:AG89)*25.225)-(AVERAGE(AG70:AG71)*25))/(100*0.075)</f>
        <v>108.27416727128806</v>
      </c>
      <c r="BG88" s="3">
        <f>AVERAGE(AD88:AD89)</f>
        <v>11.277979150973463</v>
      </c>
      <c r="BH88" s="3">
        <f>AVERAGE(AE88:AE89)</f>
        <v>17.21978110722911</v>
      </c>
      <c r="BI88" s="3">
        <f>AVERAGE(AF88:AF89)</f>
        <v>5.9418019562556488</v>
      </c>
      <c r="BJ88" s="3">
        <f>AVERAGE(AG88:AG89)</f>
        <v>0.45752954851377248</v>
      </c>
    </row>
    <row r="89" spans="1:62" x14ac:dyDescent="0.35">
      <c r="A89">
        <v>65</v>
      </c>
      <c r="B89">
        <v>19</v>
      </c>
      <c r="C89" t="s">
        <v>62</v>
      </c>
      <c r="D89" t="s">
        <v>27</v>
      </c>
      <c r="G89">
        <v>0.5</v>
      </c>
      <c r="H89">
        <v>0.5</v>
      </c>
      <c r="I89">
        <v>13282</v>
      </c>
      <c r="J89">
        <v>18233</v>
      </c>
      <c r="L89">
        <v>4693</v>
      </c>
      <c r="M89">
        <v>10.605</v>
      </c>
      <c r="N89">
        <v>15.725</v>
      </c>
      <c r="O89">
        <v>5.12</v>
      </c>
      <c r="Q89">
        <v>0.375</v>
      </c>
      <c r="R89">
        <v>1</v>
      </c>
      <c r="S89">
        <v>0</v>
      </c>
      <c r="T89">
        <v>0</v>
      </c>
      <c r="V89">
        <v>0</v>
      </c>
      <c r="Y89" s="1">
        <v>44883</v>
      </c>
      <c r="Z89" s="6">
        <v>0.21464120370370368</v>
      </c>
      <c r="AB89">
        <v>1</v>
      </c>
      <c r="AD89" s="3">
        <f t="shared" si="4"/>
        <v>11.459004016104769</v>
      </c>
      <c r="AE89" s="3">
        <f t="shared" si="5"/>
        <v>17.236160522605164</v>
      </c>
      <c r="AF89" s="3">
        <f t="shared" si="6"/>
        <v>5.7771565065003951</v>
      </c>
      <c r="AG89" s="3">
        <f t="shared" si="7"/>
        <v>0.45709162670784093</v>
      </c>
      <c r="AH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8917</v>
      </c>
      <c r="J90">
        <v>9702</v>
      </c>
      <c r="L90">
        <v>14486</v>
      </c>
      <c r="M90">
        <v>7.2560000000000002</v>
      </c>
      <c r="N90">
        <v>8.4979999999999993</v>
      </c>
      <c r="O90">
        <v>1.2430000000000001</v>
      </c>
      <c r="Q90">
        <v>1.399</v>
      </c>
      <c r="R90">
        <v>1</v>
      </c>
      <c r="S90">
        <v>0</v>
      </c>
      <c r="T90">
        <v>0</v>
      </c>
      <c r="V90">
        <v>0</v>
      </c>
      <c r="Y90" s="1">
        <v>44883</v>
      </c>
      <c r="Z90" s="6">
        <v>0.22917824074074075</v>
      </c>
      <c r="AB90">
        <v>1</v>
      </c>
      <c r="AD90" s="3">
        <f t="shared" ref="AD90:AD141" si="8">((I90*$F$21)+$F$22)*1000/G90</f>
        <v>7.7492691039069079</v>
      </c>
      <c r="AE90" s="3">
        <f t="shared" ref="AE90:AE141" si="9">((J90*$H$21)+$H$22)*1000/H90</f>
        <v>9.2514295184279867</v>
      </c>
      <c r="AF90" s="3">
        <f t="shared" ref="AF90:AF141" si="10">AE90-AD90</f>
        <v>1.5021604145210787</v>
      </c>
      <c r="AG90" s="3">
        <f t="shared" ref="AG90:AG141" si="11">((L90*$J$21)+$J$22)*1000/H90</f>
        <v>1.4101067923718715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7962</v>
      </c>
      <c r="J91">
        <v>9797</v>
      </c>
      <c r="L91">
        <v>14979</v>
      </c>
      <c r="M91">
        <v>6.5229999999999997</v>
      </c>
      <c r="N91">
        <v>8.5779999999999994</v>
      </c>
      <c r="O91">
        <v>2.0550000000000002</v>
      </c>
      <c r="Q91">
        <v>1.4510000000000001</v>
      </c>
      <c r="R91">
        <v>1</v>
      </c>
      <c r="S91">
        <v>0</v>
      </c>
      <c r="T91">
        <v>0</v>
      </c>
      <c r="V91">
        <v>0</v>
      </c>
      <c r="Y91" s="1">
        <v>44883</v>
      </c>
      <c r="Z91" s="6">
        <v>0.23655092592592594</v>
      </c>
      <c r="AB91">
        <v>1</v>
      </c>
      <c r="AD91" s="3">
        <f t="shared" si="8"/>
        <v>6.9376317978017639</v>
      </c>
      <c r="AE91" s="3">
        <f t="shared" si="9"/>
        <v>9.340346344755126</v>
      </c>
      <c r="AF91" s="3">
        <f t="shared" si="10"/>
        <v>2.4027145469533622</v>
      </c>
      <c r="AG91" s="3">
        <f t="shared" si="11"/>
        <v>1.4580835591106001</v>
      </c>
      <c r="AH91" s="3"/>
      <c r="AK91">
        <f>ABS(100*(AD91-AD92)/(AVERAGE(AD91:AD92)))</f>
        <v>3.2239782222160285</v>
      </c>
      <c r="AL91">
        <f>ABS(100*((AVERAGE(AD91:AD92)-AVERAGE(AD85:AD86))/(AVERAGE(AD85:AD86,AD91:AD92))))</f>
        <v>1.6567194417640738</v>
      </c>
      <c r="AQ91">
        <f>ABS(100*(AE91-AE92)/(AVERAGE(AE91:AE92)))</f>
        <v>1.3239286378082922</v>
      </c>
      <c r="AR91">
        <f>ABS(100*((AVERAGE(AE91:AE92)-AVERAGE(AE85:AE86))/(AVERAGE(AE85:AE86,AE91:AE92))))</f>
        <v>4.0988982654417816</v>
      </c>
      <c r="AW91">
        <f>ABS(100*(AF91-AF92)/(AVERAGE(AF91:AF92)))</f>
        <v>13.382557154319805</v>
      </c>
      <c r="AX91">
        <f>ABS(100*((AVERAGE(AF91:AF92)-AVERAGE(AF85:AF86))/(AVERAGE(AF85:AF86,AF91:AF92))))</f>
        <v>10.87010594103503</v>
      </c>
      <c r="BC91">
        <f>ABS(100*(AG91-AG92)/(AVERAGE(AG91:AG92)))</f>
        <v>2.1929106345700493</v>
      </c>
      <c r="BD91">
        <f>ABS(100*((AVERAGE(AG91:AG92)-AVERAGE(AG85:AG86))/(AVERAGE(AG85:AG86,AG91:AG92))))</f>
        <v>1.2638507837604096</v>
      </c>
      <c r="BG91" s="3">
        <f>AVERAGE(AD91:AD92)</f>
        <v>6.8275720793299151</v>
      </c>
      <c r="BH91" s="3">
        <f>AVERAGE(AE91:AE92)</f>
        <v>9.402588123184124</v>
      </c>
      <c r="BI91" s="3">
        <f>AVERAGE(AF91:AF92)</f>
        <v>2.5750160438542093</v>
      </c>
      <c r="BJ91" s="3">
        <f>AVERAGE(AG91:AG92)</f>
        <v>1.4422697161186258</v>
      </c>
    </row>
    <row r="92" spans="1:62" x14ac:dyDescent="0.35">
      <c r="A92">
        <v>68</v>
      </c>
      <c r="B92">
        <v>20</v>
      </c>
      <c r="C92" t="s">
        <v>63</v>
      </c>
      <c r="D92" t="s">
        <v>27</v>
      </c>
      <c r="G92">
        <v>0.5</v>
      </c>
      <c r="H92">
        <v>0.5</v>
      </c>
      <c r="I92">
        <v>7703</v>
      </c>
      <c r="J92">
        <v>9930</v>
      </c>
      <c r="L92">
        <v>14654</v>
      </c>
      <c r="M92">
        <v>6.3239999999999998</v>
      </c>
      <c r="N92">
        <v>8.6910000000000007</v>
      </c>
      <c r="O92">
        <v>2.367</v>
      </c>
      <c r="Q92">
        <v>1.417</v>
      </c>
      <c r="R92">
        <v>1</v>
      </c>
      <c r="S92">
        <v>0</v>
      </c>
      <c r="T92">
        <v>0</v>
      </c>
      <c r="V92">
        <v>0</v>
      </c>
      <c r="Y92" s="1">
        <v>44883</v>
      </c>
      <c r="Z92" s="6">
        <v>0.2439699074074074</v>
      </c>
      <c r="AB92">
        <v>1</v>
      </c>
      <c r="AD92" s="3">
        <f t="shared" si="8"/>
        <v>6.7175123608580654</v>
      </c>
      <c r="AE92" s="3">
        <f t="shared" si="9"/>
        <v>9.4648299016131219</v>
      </c>
      <c r="AF92" s="3">
        <f t="shared" si="10"/>
        <v>2.7473175407550565</v>
      </c>
      <c r="AG92" s="3">
        <f t="shared" si="11"/>
        <v>1.4264558731266515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2318</v>
      </c>
      <c r="J93">
        <v>591</v>
      </c>
      <c r="L93">
        <v>580</v>
      </c>
      <c r="M93">
        <v>2.194</v>
      </c>
      <c r="N93">
        <v>0.77900000000000003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44883</v>
      </c>
      <c r="Z93" s="6">
        <v>0.25700231481481478</v>
      </c>
      <c r="AB93">
        <v>1</v>
      </c>
      <c r="AD93" s="3">
        <f t="shared" si="8"/>
        <v>2.1408978128201555</v>
      </c>
      <c r="AE93" s="3">
        <f t="shared" si="9"/>
        <v>0.72383789035879387</v>
      </c>
      <c r="AF93" s="3">
        <f t="shared" si="10"/>
        <v>-1.4170599224613616</v>
      </c>
      <c r="AG93" s="3">
        <f t="shared" si="11"/>
        <v>5.6831096086360361E-2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639</v>
      </c>
      <c r="J94">
        <v>587</v>
      </c>
      <c r="L94">
        <v>527</v>
      </c>
      <c r="M94">
        <v>0.90500000000000003</v>
      </c>
      <c r="N94">
        <v>0.77600000000000002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44883</v>
      </c>
      <c r="Z94" s="6">
        <v>0.26320601851851849</v>
      </c>
      <c r="AB94">
        <v>1</v>
      </c>
      <c r="AD94" s="3">
        <f t="shared" si="8"/>
        <v>0.71394594166776026</v>
      </c>
      <c r="AE94" s="3">
        <f t="shared" si="9"/>
        <v>0.72009402398712474</v>
      </c>
      <c r="AF94" s="3">
        <f t="shared" si="10"/>
        <v>6.1480823193644785E-3</v>
      </c>
      <c r="AG94" s="3">
        <f t="shared" si="11"/>
        <v>5.1673350372054873E-2</v>
      </c>
      <c r="AH94" s="3"/>
      <c r="AK94">
        <f>ABS(100*(AD94-AD95)/(AVERAGE(AD94:AD95)))</f>
        <v>29.036755722678933</v>
      </c>
      <c r="AQ94">
        <f>ABS(100*(AE94-AE95)/(AVERAGE(AE94:AE95)))</f>
        <v>29.365350019474562</v>
      </c>
      <c r="AW94">
        <f>ABS(100*(AF94-AF95)/(AVERAGE(AF94:AF95)))</f>
        <v>75.217099008329797</v>
      </c>
      <c r="BC94">
        <f>ABS(100*(AG94-AG95)/(AVERAGE(AG94:AG95)))</f>
        <v>7.8280126086443715</v>
      </c>
      <c r="BG94" s="3">
        <f>AVERAGE(AD94:AD95)</f>
        <v>0.62343350910210804</v>
      </c>
      <c r="BH94" s="3">
        <f>AVERAGE(AE94:AE95)</f>
        <v>0.62790131458477427</v>
      </c>
      <c r="BI94" s="3">
        <f>AVERAGE(AF94:AF95)</f>
        <v>4.4678054826661762E-3</v>
      </c>
      <c r="BJ94" s="3">
        <f>AVERAGE(AG94:AG95)</f>
        <v>4.9727031234581109E-2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426</v>
      </c>
      <c r="J95">
        <v>390</v>
      </c>
      <c r="L95">
        <v>487</v>
      </c>
      <c r="M95">
        <v>0.74199999999999999</v>
      </c>
      <c r="N95">
        <v>0.60899999999999999</v>
      </c>
      <c r="O95">
        <v>0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44883</v>
      </c>
      <c r="Z95" s="6">
        <v>0.26962962962962961</v>
      </c>
      <c r="AB95">
        <v>1</v>
      </c>
      <c r="AD95" s="3">
        <f t="shared" si="8"/>
        <v>0.53292107653645582</v>
      </c>
      <c r="AE95" s="3">
        <f t="shared" si="9"/>
        <v>0.53570860518242369</v>
      </c>
      <c r="AF95" s="3">
        <f t="shared" si="10"/>
        <v>2.7875286459678739E-3</v>
      </c>
      <c r="AG95" s="3">
        <f t="shared" si="11"/>
        <v>4.7780712097107339E-2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3242</v>
      </c>
      <c r="J96">
        <v>11341</v>
      </c>
      <c r="L96">
        <v>4784</v>
      </c>
      <c r="M96">
        <v>4.8360000000000003</v>
      </c>
      <c r="N96">
        <v>16.478000000000002</v>
      </c>
      <c r="O96">
        <v>11.641999999999999</v>
      </c>
      <c r="Q96">
        <v>0.64</v>
      </c>
      <c r="R96">
        <v>1</v>
      </c>
      <c r="S96">
        <v>0</v>
      </c>
      <c r="T96">
        <v>0</v>
      </c>
      <c r="V96">
        <v>0</v>
      </c>
      <c r="Y96" s="1">
        <v>44883</v>
      </c>
      <c r="Z96" s="6">
        <v>0.28751157407407407</v>
      </c>
      <c r="AB96">
        <v>1</v>
      </c>
      <c r="AD96" s="3">
        <f t="shared" si="8"/>
        <v>4.8769812950862166</v>
      </c>
      <c r="AE96" s="3">
        <f t="shared" si="9"/>
        <v>17.975797940365638</v>
      </c>
      <c r="AF96" s="3">
        <f t="shared" si="10"/>
        <v>13.09881664527942</v>
      </c>
      <c r="AG96" s="3">
        <f t="shared" si="11"/>
        <v>0.77657896463891085</v>
      </c>
      <c r="AH96" s="3"/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4673</v>
      </c>
      <c r="J97">
        <v>11200</v>
      </c>
      <c r="L97">
        <v>4751</v>
      </c>
      <c r="M97">
        <v>6.6660000000000004</v>
      </c>
      <c r="N97">
        <v>16.277999999999999</v>
      </c>
      <c r="O97">
        <v>9.6120000000000001</v>
      </c>
      <c r="Q97">
        <v>0.63500000000000001</v>
      </c>
      <c r="R97">
        <v>1</v>
      </c>
      <c r="S97">
        <v>0</v>
      </c>
      <c r="T97">
        <v>0</v>
      </c>
      <c r="V97">
        <v>0</v>
      </c>
      <c r="Y97" s="1">
        <v>44883</v>
      </c>
      <c r="Z97" s="6">
        <v>0.29487268518518517</v>
      </c>
      <c r="AB97">
        <v>1</v>
      </c>
      <c r="AD97" s="3">
        <f t="shared" si="8"/>
        <v>6.9039498553592749</v>
      </c>
      <c r="AE97" s="3">
        <f t="shared" si="9"/>
        <v>17.75584579103008</v>
      </c>
      <c r="AF97" s="3">
        <f t="shared" si="10"/>
        <v>10.851895935670804</v>
      </c>
      <c r="AG97" s="3">
        <f t="shared" si="11"/>
        <v>0.77122658701085811</v>
      </c>
      <c r="AH97" s="3"/>
      <c r="AI97">
        <f>100*(AVERAGE(I97:I98))/(AVERAGE(I$51:I$52))</f>
        <v>93.507091545404307</v>
      </c>
      <c r="AK97">
        <f>ABS(100*(AD97-AD98)/(AVERAGE(AD97:AD98)))</f>
        <v>15.291177486215201</v>
      </c>
      <c r="AO97">
        <f>100*(AVERAGE(J97:J98))/(AVERAGE(J$51:J$52))</f>
        <v>95.00426257459506</v>
      </c>
      <c r="AQ97">
        <f>ABS(100*(AE97-AE98)/(AVERAGE(AE97:AE98)))</f>
        <v>0.98884383894304029</v>
      </c>
      <c r="AU97">
        <f>100*(((AVERAGE(J97:J98))-(AVERAGE(I97:I98)))/((AVERAGE(J$51:J$52))-(AVERAGE($I$51:I52))))</f>
        <v>96.294239009681007</v>
      </c>
      <c r="AW97">
        <f>ABS(100*(AF97-AF98)/(AVERAGE(AF97:AF98)))</f>
        <v>12.928538215779884</v>
      </c>
      <c r="BA97">
        <f>100*(AVERAGE(L97:L98))/(AVERAGE(L$51:L$52))</f>
        <v>96.883881445391793</v>
      </c>
      <c r="BC97">
        <f>ABS(100*(AG97-AG98)/(AVERAGE(AG97:AG98)))</f>
        <v>0.90024351748551945</v>
      </c>
      <c r="BG97" s="3">
        <f>AVERAGE(AD97:AD98)</f>
        <v>7.4754954976165617</v>
      </c>
      <c r="BH97" s="3">
        <f>AVERAGE(AE97:AE98)</f>
        <v>17.668488909024468</v>
      </c>
      <c r="BI97" s="3">
        <f>AVERAGE(AF97:AF98)</f>
        <v>10.192993411407905</v>
      </c>
      <c r="BJ97" s="3">
        <f>AVERAGE(AG97:AG98)</f>
        <v>0.77471374213216526</v>
      </c>
    </row>
    <row r="98" spans="1:62" x14ac:dyDescent="0.35">
      <c r="A98">
        <v>74</v>
      </c>
      <c r="B98">
        <v>1</v>
      </c>
      <c r="C98" t="s">
        <v>71</v>
      </c>
      <c r="D98" t="s">
        <v>27</v>
      </c>
      <c r="G98">
        <v>0.3</v>
      </c>
      <c r="H98">
        <v>0.3</v>
      </c>
      <c r="I98">
        <v>5480</v>
      </c>
      <c r="J98">
        <v>11088</v>
      </c>
      <c r="L98">
        <v>4794</v>
      </c>
      <c r="M98">
        <v>7.6989999999999998</v>
      </c>
      <c r="N98">
        <v>16.12</v>
      </c>
      <c r="O98">
        <v>8.4209999999999994</v>
      </c>
      <c r="Q98">
        <v>0.64200000000000002</v>
      </c>
      <c r="R98">
        <v>1</v>
      </c>
      <c r="S98">
        <v>0</v>
      </c>
      <c r="T98">
        <v>0</v>
      </c>
      <c r="V98">
        <v>0</v>
      </c>
      <c r="Y98" s="1">
        <v>44883</v>
      </c>
      <c r="Z98" s="6">
        <v>0.30303240740740739</v>
      </c>
      <c r="AB98">
        <v>1</v>
      </c>
      <c r="AD98" s="3">
        <f t="shared" si="8"/>
        <v>8.0470411398738495</v>
      </c>
      <c r="AE98" s="3">
        <f t="shared" si="9"/>
        <v>17.581132027018857</v>
      </c>
      <c r="AF98" s="3">
        <f t="shared" si="10"/>
        <v>9.5340908871450072</v>
      </c>
      <c r="AG98" s="3">
        <f t="shared" si="11"/>
        <v>0.77820089725347241</v>
      </c>
      <c r="AH98" s="3"/>
    </row>
    <row r="99" spans="1:62" x14ac:dyDescent="0.35">
      <c r="A99">
        <v>75</v>
      </c>
      <c r="B99">
        <v>3</v>
      </c>
      <c r="D99" t="s">
        <v>87</v>
      </c>
      <c r="Y99" s="1">
        <v>44883</v>
      </c>
      <c r="Z99" s="6">
        <v>0.30733796296296295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179</v>
      </c>
      <c r="D100" t="s">
        <v>27</v>
      </c>
      <c r="G100">
        <v>0.5</v>
      </c>
      <c r="H100">
        <v>0.5</v>
      </c>
      <c r="I100">
        <v>4107</v>
      </c>
      <c r="J100">
        <v>6913</v>
      </c>
      <c r="L100">
        <v>5139</v>
      </c>
      <c r="M100">
        <v>3.5649999999999999</v>
      </c>
      <c r="N100">
        <v>6.1349999999999998</v>
      </c>
      <c r="O100">
        <v>2.57</v>
      </c>
      <c r="Q100">
        <v>0.42099999999999999</v>
      </c>
      <c r="R100">
        <v>1</v>
      </c>
      <c r="S100">
        <v>0</v>
      </c>
      <c r="T100">
        <v>0</v>
      </c>
      <c r="V100">
        <v>0</v>
      </c>
      <c r="Y100" s="1">
        <v>44883</v>
      </c>
      <c r="Z100" s="6">
        <v>0.3207638888888889</v>
      </c>
      <c r="AB100">
        <v>1</v>
      </c>
      <c r="AD100" s="3">
        <f t="shared" si="8"/>
        <v>3.6613367035239293</v>
      </c>
      <c r="AE100" s="3">
        <f t="shared" si="9"/>
        <v>6.6410186907817366</v>
      </c>
      <c r="AF100" s="3">
        <f t="shared" si="10"/>
        <v>2.9796819872578073</v>
      </c>
      <c r="AG100" s="3">
        <f t="shared" si="11"/>
        <v>0.50049454347350597</v>
      </c>
      <c r="AH100" s="3"/>
    </row>
    <row r="101" spans="1:62" x14ac:dyDescent="0.35">
      <c r="A101">
        <v>77</v>
      </c>
      <c r="B101">
        <v>21</v>
      </c>
      <c r="C101" t="s">
        <v>179</v>
      </c>
      <c r="D101" t="s">
        <v>27</v>
      </c>
      <c r="G101">
        <v>0.5</v>
      </c>
      <c r="H101">
        <v>0.5</v>
      </c>
      <c r="I101">
        <v>4375</v>
      </c>
      <c r="J101">
        <v>7148</v>
      </c>
      <c r="L101">
        <v>5182</v>
      </c>
      <c r="M101">
        <v>3.7709999999999999</v>
      </c>
      <c r="N101">
        <v>6.3339999999999996</v>
      </c>
      <c r="O101">
        <v>2.5630000000000002</v>
      </c>
      <c r="Q101">
        <v>0.42599999999999999</v>
      </c>
      <c r="R101">
        <v>1</v>
      </c>
      <c r="S101">
        <v>0</v>
      </c>
      <c r="T101">
        <v>0</v>
      </c>
      <c r="V101">
        <v>0</v>
      </c>
      <c r="Y101" s="1">
        <v>44883</v>
      </c>
      <c r="Z101" s="6">
        <v>0.32774305555555555</v>
      </c>
      <c r="AB101">
        <v>1</v>
      </c>
      <c r="AD101" s="3">
        <f t="shared" si="8"/>
        <v>3.8891050784309225</v>
      </c>
      <c r="AE101" s="3">
        <f t="shared" si="9"/>
        <v>6.860970840117294</v>
      </c>
      <c r="AF101" s="3">
        <f t="shared" si="10"/>
        <v>2.9718657616863715</v>
      </c>
      <c r="AG101" s="3">
        <f t="shared" si="11"/>
        <v>0.50467912961907457</v>
      </c>
      <c r="AH101" s="3"/>
      <c r="AK101">
        <f>ABS(100*(AD101-AD102)/(AVERAGE(AD101:AD102)))</f>
        <v>1.2163196143588613</v>
      </c>
      <c r="AQ101">
        <f>ABS(100*(AE101-AE102)/(AVERAGE(AE101:AE102)))</f>
        <v>0.39483400916189304</v>
      </c>
      <c r="AW101">
        <f>ABS(100*(AF101-AF102)/(AVERAGE(AF101:AF102)))</f>
        <v>0.6905078457345255</v>
      </c>
      <c r="BC101">
        <f>ABS(100*(AG101-AG102)/(AVERAGE(AG101:AG102)))</f>
        <v>0.63836141457351681</v>
      </c>
      <c r="BG101" s="3">
        <f>AVERAGE(AD101:AD102)</f>
        <v>3.9129017743167278</v>
      </c>
      <c r="BH101" s="3">
        <f>AVERAGE(AE101:AE102)</f>
        <v>6.8745423557145937</v>
      </c>
      <c r="BI101" s="3">
        <f>AVERAGE(AF101:AF102)</f>
        <v>2.9616405813978668</v>
      </c>
      <c r="BJ101" s="3">
        <f>AVERAGE(AG101:AG102)</f>
        <v>0.50307341633065872</v>
      </c>
    </row>
    <row r="102" spans="1:62" x14ac:dyDescent="0.35">
      <c r="A102">
        <v>78</v>
      </c>
      <c r="B102">
        <v>21</v>
      </c>
      <c r="C102" t="s">
        <v>179</v>
      </c>
      <c r="D102" t="s">
        <v>27</v>
      </c>
      <c r="G102">
        <v>0.5</v>
      </c>
      <c r="H102">
        <v>0.5</v>
      </c>
      <c r="I102">
        <v>4431</v>
      </c>
      <c r="J102">
        <v>7177</v>
      </c>
      <c r="L102">
        <v>5149</v>
      </c>
      <c r="M102">
        <v>3.8140000000000001</v>
      </c>
      <c r="N102">
        <v>6.359</v>
      </c>
      <c r="O102">
        <v>2.5449999999999999</v>
      </c>
      <c r="Q102">
        <v>0.42299999999999999</v>
      </c>
      <c r="R102">
        <v>1</v>
      </c>
      <c r="S102">
        <v>0</v>
      </c>
      <c r="T102">
        <v>0</v>
      </c>
      <c r="V102">
        <v>0</v>
      </c>
      <c r="Y102" s="1">
        <v>44883</v>
      </c>
      <c r="Z102" s="6">
        <v>0.33517361111111116</v>
      </c>
      <c r="AB102">
        <v>1</v>
      </c>
      <c r="AD102" s="3">
        <f t="shared" si="8"/>
        <v>3.9366984702025327</v>
      </c>
      <c r="AE102" s="3">
        <f t="shared" si="9"/>
        <v>6.8881138713118943</v>
      </c>
      <c r="AF102" s="3">
        <f t="shared" si="10"/>
        <v>2.9514154011093616</v>
      </c>
      <c r="AG102" s="3">
        <f t="shared" si="11"/>
        <v>0.50146770304224286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180</v>
      </c>
      <c r="D103" t="s">
        <v>27</v>
      </c>
      <c r="G103">
        <v>0.5</v>
      </c>
      <c r="H103">
        <v>0.5</v>
      </c>
      <c r="I103">
        <v>3061</v>
      </c>
      <c r="J103">
        <v>5763</v>
      </c>
      <c r="L103">
        <v>2383</v>
      </c>
      <c r="M103">
        <v>2.7629999999999999</v>
      </c>
      <c r="N103">
        <v>5.1609999999999996</v>
      </c>
      <c r="O103">
        <v>2.3980000000000001</v>
      </c>
      <c r="Q103">
        <v>0.13300000000000001</v>
      </c>
      <c r="R103">
        <v>1</v>
      </c>
      <c r="S103">
        <v>0</v>
      </c>
      <c r="T103">
        <v>0</v>
      </c>
      <c r="V103">
        <v>0</v>
      </c>
      <c r="Y103" s="1">
        <v>44883</v>
      </c>
      <c r="Z103" s="6">
        <v>0.34914351851851855</v>
      </c>
      <c r="AB103">
        <v>1</v>
      </c>
      <c r="AD103" s="3">
        <f t="shared" si="8"/>
        <v>2.7723601357899175</v>
      </c>
      <c r="AE103" s="3">
        <f t="shared" si="9"/>
        <v>5.564657108926883</v>
      </c>
      <c r="AF103" s="3">
        <f t="shared" si="10"/>
        <v>2.7922969731369656</v>
      </c>
      <c r="AG103" s="3">
        <f t="shared" si="11"/>
        <v>0.23229176632962062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180</v>
      </c>
      <c r="D104" t="s">
        <v>27</v>
      </c>
      <c r="G104">
        <v>0.5</v>
      </c>
      <c r="H104">
        <v>0.5</v>
      </c>
      <c r="I104">
        <v>2657</v>
      </c>
      <c r="J104">
        <v>5813</v>
      </c>
      <c r="L104">
        <v>2432</v>
      </c>
      <c r="M104">
        <v>2.4529999999999998</v>
      </c>
      <c r="N104">
        <v>5.2039999999999997</v>
      </c>
      <c r="O104">
        <v>2.75</v>
      </c>
      <c r="Q104">
        <v>0.13800000000000001</v>
      </c>
      <c r="R104">
        <v>1</v>
      </c>
      <c r="S104">
        <v>0</v>
      </c>
      <c r="T104">
        <v>0</v>
      </c>
      <c r="V104">
        <v>0</v>
      </c>
      <c r="Y104" s="1">
        <v>44883</v>
      </c>
      <c r="Z104" s="6">
        <v>0.35609953703703701</v>
      </c>
      <c r="AB104">
        <v>1</v>
      </c>
      <c r="AD104" s="3">
        <f t="shared" si="8"/>
        <v>2.4290078094375835</v>
      </c>
      <c r="AE104" s="3">
        <f t="shared" si="9"/>
        <v>5.6114554385727464</v>
      </c>
      <c r="AF104" s="3">
        <f t="shared" si="10"/>
        <v>3.1824476291351629</v>
      </c>
      <c r="AG104" s="3">
        <f t="shared" si="11"/>
        <v>0.23706024821643135</v>
      </c>
      <c r="AH104" s="3"/>
      <c r="AK104">
        <f>ABS(100*(AD104-AD105)/(AVERAGE(AD104:AD105)))</f>
        <v>1.4932873131665791</v>
      </c>
      <c r="AQ104">
        <f>ABS(100*(AE104-AE105)/(AVERAGE(AE104:AE105)))</f>
        <v>1.0732207035781471</v>
      </c>
      <c r="AW104">
        <f>ABS(100*(AF104-AF105)/(AVERAGE(AF104:AF105)))</f>
        <v>3.0772140259344343</v>
      </c>
      <c r="BC104">
        <f>ABS(100*(AG104-AG105)/(AVERAGE(AG104:AG105)))</f>
        <v>1.1834390130570527</v>
      </c>
      <c r="BG104" s="3">
        <f>AVERAGE(AD104:AD105)</f>
        <v>2.4472802723498983</v>
      </c>
      <c r="BH104" s="3">
        <f>AVERAGE(AE104:AE105)</f>
        <v>5.5815045075993943</v>
      </c>
      <c r="BI104" s="3">
        <f>AVERAGE(AF104:AF105)</f>
        <v>3.134224235249496</v>
      </c>
      <c r="BJ104" s="3">
        <f>AVERAGE(AG104:AG105)</f>
        <v>0.23847132959109982</v>
      </c>
    </row>
    <row r="105" spans="1:62" x14ac:dyDescent="0.35">
      <c r="A105">
        <v>81</v>
      </c>
      <c r="B105">
        <v>22</v>
      </c>
      <c r="C105" t="s">
        <v>180</v>
      </c>
      <c r="D105" t="s">
        <v>27</v>
      </c>
      <c r="G105">
        <v>0.5</v>
      </c>
      <c r="H105">
        <v>0.5</v>
      </c>
      <c r="I105">
        <v>2700</v>
      </c>
      <c r="J105">
        <v>5749</v>
      </c>
      <c r="L105">
        <v>2461</v>
      </c>
      <c r="M105">
        <v>2.4860000000000002</v>
      </c>
      <c r="N105">
        <v>5.149</v>
      </c>
      <c r="O105">
        <v>2.6629999999999998</v>
      </c>
      <c r="Q105">
        <v>0.14099999999999999</v>
      </c>
      <c r="R105">
        <v>1</v>
      </c>
      <c r="S105">
        <v>0</v>
      </c>
      <c r="T105">
        <v>0</v>
      </c>
      <c r="V105">
        <v>0</v>
      </c>
      <c r="Y105" s="1">
        <v>44883</v>
      </c>
      <c r="Z105" s="6">
        <v>0.36328703703703707</v>
      </c>
      <c r="AB105">
        <v>1</v>
      </c>
      <c r="AD105" s="3">
        <f t="shared" si="8"/>
        <v>2.4655527352622131</v>
      </c>
      <c r="AE105" s="3">
        <f t="shared" si="9"/>
        <v>5.5515535766260422</v>
      </c>
      <c r="AF105" s="3">
        <f t="shared" si="10"/>
        <v>3.0860008413638291</v>
      </c>
      <c r="AG105" s="3">
        <f t="shared" si="11"/>
        <v>0.23988241096576829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181</v>
      </c>
      <c r="D106" t="s">
        <v>27</v>
      </c>
      <c r="G106">
        <v>0.5</v>
      </c>
      <c r="H106">
        <v>0.5</v>
      </c>
      <c r="I106">
        <v>4471</v>
      </c>
      <c r="J106">
        <v>8728</v>
      </c>
      <c r="L106">
        <v>3683</v>
      </c>
      <c r="M106">
        <v>3.8450000000000002</v>
      </c>
      <c r="N106">
        <v>7.673</v>
      </c>
      <c r="O106">
        <v>3.8279999999999998</v>
      </c>
      <c r="Q106">
        <v>0.26900000000000002</v>
      </c>
      <c r="R106">
        <v>1</v>
      </c>
      <c r="S106">
        <v>0</v>
      </c>
      <c r="T106">
        <v>0</v>
      </c>
      <c r="V106">
        <v>0</v>
      </c>
      <c r="Y106" s="1">
        <v>44883</v>
      </c>
      <c r="Z106" s="6">
        <v>0.37878472222222226</v>
      </c>
      <c r="AB106">
        <v>1</v>
      </c>
      <c r="AD106" s="3">
        <f t="shared" si="8"/>
        <v>3.970693750039398</v>
      </c>
      <c r="AE106" s="3">
        <f t="shared" si="9"/>
        <v>8.3397980569265719</v>
      </c>
      <c r="AF106" s="3">
        <f t="shared" si="10"/>
        <v>4.3691043068871735</v>
      </c>
      <c r="AG106" s="3">
        <f t="shared" si="11"/>
        <v>0.35880251026541554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181</v>
      </c>
      <c r="D107" t="s">
        <v>27</v>
      </c>
      <c r="G107">
        <v>0.5</v>
      </c>
      <c r="H107">
        <v>0.5</v>
      </c>
      <c r="I107">
        <v>5119</v>
      </c>
      <c r="J107">
        <v>8254</v>
      </c>
      <c r="L107">
        <v>3698</v>
      </c>
      <c r="M107">
        <v>4.3419999999999996</v>
      </c>
      <c r="N107">
        <v>7.2709999999999999</v>
      </c>
      <c r="O107">
        <v>2.9289999999999998</v>
      </c>
      <c r="Q107">
        <v>0.27100000000000002</v>
      </c>
      <c r="R107">
        <v>1</v>
      </c>
      <c r="S107">
        <v>0</v>
      </c>
      <c r="T107">
        <v>0</v>
      </c>
      <c r="V107">
        <v>0</v>
      </c>
      <c r="Y107" s="1">
        <v>44883</v>
      </c>
      <c r="Z107" s="6">
        <v>0.38841435185185186</v>
      </c>
      <c r="AB107">
        <v>1</v>
      </c>
      <c r="AD107" s="3">
        <f t="shared" si="8"/>
        <v>4.5214172833966053</v>
      </c>
      <c r="AE107" s="3">
        <f t="shared" si="9"/>
        <v>7.8961498918837876</v>
      </c>
      <c r="AF107" s="3">
        <f t="shared" si="10"/>
        <v>3.3747326084871823</v>
      </c>
      <c r="AG107" s="3">
        <f t="shared" si="11"/>
        <v>0.36026224961852094</v>
      </c>
      <c r="AH107" s="3"/>
      <c r="AK107">
        <f>ABS(100*(AD107-AD108)/(AVERAGE(AD107:AD108)))</f>
        <v>0.26280947334268695</v>
      </c>
      <c r="AQ107">
        <f>ABS(100*(AE107-AE108)/(AVERAGE(AE107:AE108)))</f>
        <v>3.5958380884388195</v>
      </c>
      <c r="AW107">
        <f>ABS(100*(AF107-AF108)/(AVERAGE(AF107:AF108)))</f>
        <v>9.0054870776123668</v>
      </c>
      <c r="BC107">
        <f>ABS(100*(AG107-AG108)/(AVERAGE(AG107:AG108)))</f>
        <v>0.16220664271662691</v>
      </c>
      <c r="BG107" s="3">
        <f>AVERAGE(AD107:AD108)</f>
        <v>4.527366457368057</v>
      </c>
      <c r="BH107" s="3">
        <f>AVERAGE(AE107:AE108)</f>
        <v>7.7566908695391152</v>
      </c>
      <c r="BI107" s="3">
        <f>AVERAGE(AF107:AF108)</f>
        <v>3.2293244121710591</v>
      </c>
      <c r="BJ107" s="3">
        <f>AVERAGE(AG107:AG108)</f>
        <v>0.35997030174789985</v>
      </c>
    </row>
    <row r="108" spans="1:62" x14ac:dyDescent="0.35">
      <c r="A108">
        <v>84</v>
      </c>
      <c r="B108">
        <v>23</v>
      </c>
      <c r="C108" t="s">
        <v>181</v>
      </c>
      <c r="D108" t="s">
        <v>27</v>
      </c>
      <c r="G108">
        <v>0.5</v>
      </c>
      <c r="H108">
        <v>0.5</v>
      </c>
      <c r="I108">
        <v>5133</v>
      </c>
      <c r="J108">
        <v>7956</v>
      </c>
      <c r="L108">
        <v>3692</v>
      </c>
      <c r="M108">
        <v>4.3529999999999998</v>
      </c>
      <c r="N108">
        <v>7.0190000000000001</v>
      </c>
      <c r="O108">
        <v>2.6659999999999999</v>
      </c>
      <c r="Q108">
        <v>0.27</v>
      </c>
      <c r="R108">
        <v>1</v>
      </c>
      <c r="S108">
        <v>0</v>
      </c>
      <c r="T108">
        <v>0</v>
      </c>
      <c r="V108">
        <v>0</v>
      </c>
      <c r="Y108" s="1">
        <v>44883</v>
      </c>
      <c r="Z108" s="6">
        <v>0.39607638888888891</v>
      </c>
      <c r="AB108">
        <v>1</v>
      </c>
      <c r="AD108" s="3">
        <f t="shared" si="8"/>
        <v>4.5333156313395078</v>
      </c>
      <c r="AE108" s="3">
        <f t="shared" si="9"/>
        <v>7.6172318471944438</v>
      </c>
      <c r="AF108" s="3">
        <f t="shared" si="10"/>
        <v>3.083916215854936</v>
      </c>
      <c r="AG108" s="3">
        <f t="shared" si="11"/>
        <v>0.35967835387727876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182</v>
      </c>
      <c r="D109" t="s">
        <v>27</v>
      </c>
      <c r="G109">
        <v>0.5</v>
      </c>
      <c r="H109">
        <v>0.5</v>
      </c>
      <c r="I109">
        <v>6123</v>
      </c>
      <c r="J109">
        <v>9395</v>
      </c>
      <c r="L109">
        <v>1549</v>
      </c>
      <c r="M109">
        <v>5.1120000000000001</v>
      </c>
      <c r="N109">
        <v>8.2379999999999995</v>
      </c>
      <c r="O109">
        <v>3.1259999999999999</v>
      </c>
      <c r="Q109">
        <v>4.5999999999999999E-2</v>
      </c>
      <c r="R109">
        <v>1</v>
      </c>
      <c r="S109">
        <v>0</v>
      </c>
      <c r="T109">
        <v>0</v>
      </c>
      <c r="V109">
        <v>0</v>
      </c>
      <c r="Y109" s="1">
        <v>44883</v>
      </c>
      <c r="Z109" s="6">
        <v>0.40900462962962963</v>
      </c>
      <c r="AB109">
        <v>1</v>
      </c>
      <c r="AD109" s="3">
        <f t="shared" si="8"/>
        <v>5.3746988073019093</v>
      </c>
      <c r="AE109" s="3">
        <f t="shared" si="9"/>
        <v>8.9640877744023868</v>
      </c>
      <c r="AF109" s="3">
        <f t="shared" si="10"/>
        <v>3.5893889671004775</v>
      </c>
      <c r="AG109" s="3">
        <f t="shared" si="11"/>
        <v>0.15113025829696447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182</v>
      </c>
      <c r="D110" t="s">
        <v>27</v>
      </c>
      <c r="G110">
        <v>0.5</v>
      </c>
      <c r="H110">
        <v>0.5</v>
      </c>
      <c r="I110">
        <v>6543</v>
      </c>
      <c r="J110">
        <v>9426</v>
      </c>
      <c r="L110">
        <v>1591</v>
      </c>
      <c r="M110">
        <v>5.4349999999999996</v>
      </c>
      <c r="N110">
        <v>8.2639999999999993</v>
      </c>
      <c r="O110">
        <v>2.8290000000000002</v>
      </c>
      <c r="Q110">
        <v>0.05</v>
      </c>
      <c r="R110">
        <v>1</v>
      </c>
      <c r="S110">
        <v>0</v>
      </c>
      <c r="T110">
        <v>0</v>
      </c>
      <c r="V110">
        <v>0</v>
      </c>
      <c r="Y110" s="1">
        <v>44883</v>
      </c>
      <c r="Z110" s="6">
        <v>0.41653935185185187</v>
      </c>
      <c r="AB110">
        <v>1</v>
      </c>
      <c r="AD110" s="3">
        <f t="shared" si="8"/>
        <v>5.7316492455889883</v>
      </c>
      <c r="AE110" s="3">
        <f t="shared" si="9"/>
        <v>8.9931027387828202</v>
      </c>
      <c r="AF110" s="3">
        <f t="shared" si="10"/>
        <v>3.2614534931938319</v>
      </c>
      <c r="AG110" s="3">
        <f t="shared" si="11"/>
        <v>0.15521752848565937</v>
      </c>
      <c r="AH110" s="3"/>
      <c r="AK110">
        <f>ABS(100*(AD110-AD111)/(AVERAGE(AD110:AD111)))</f>
        <v>2.2946949116655779</v>
      </c>
      <c r="AQ110">
        <f>ABS(100*(AE110-AE111)/(AVERAGE(AE110:AE111)))</f>
        <v>0.38434136433893878</v>
      </c>
      <c r="AW110">
        <f>ABS(100*(AF110-AF111)/(AVERAGE(AF110:AF111)))</f>
        <v>4.9244409196896646</v>
      </c>
      <c r="BC110">
        <f>ABS(100*(AG110-AG111)/(AVERAGE(AG110:AG111)))</f>
        <v>0.18826655311969037</v>
      </c>
      <c r="BG110" s="3">
        <f>AVERAGE(AD110:AD111)</f>
        <v>5.6666332729009845</v>
      </c>
      <c r="BH110" s="3">
        <f>AVERAGE(AE110:AE111)</f>
        <v>9.0104181207517904</v>
      </c>
      <c r="BI110" s="3">
        <f>AVERAGE(AF110:AF111)</f>
        <v>3.3437848478508059</v>
      </c>
      <c r="BJ110" s="3">
        <f>AVERAGE(AG110:AG111)</f>
        <v>0.15507155455034882</v>
      </c>
    </row>
    <row r="111" spans="1:62" x14ac:dyDescent="0.35">
      <c r="A111">
        <v>87</v>
      </c>
      <c r="B111">
        <v>24</v>
      </c>
      <c r="C111" t="s">
        <v>182</v>
      </c>
      <c r="D111" t="s">
        <v>27</v>
      </c>
      <c r="G111">
        <v>0.5</v>
      </c>
      <c r="H111">
        <v>0.5</v>
      </c>
      <c r="I111">
        <v>6390</v>
      </c>
      <c r="J111">
        <v>9463</v>
      </c>
      <c r="L111">
        <v>1588</v>
      </c>
      <c r="M111">
        <v>5.3170000000000002</v>
      </c>
      <c r="N111">
        <v>8.2959999999999994</v>
      </c>
      <c r="O111">
        <v>2.9790000000000001</v>
      </c>
      <c r="Q111">
        <v>0.05</v>
      </c>
      <c r="R111">
        <v>1</v>
      </c>
      <c r="S111">
        <v>0</v>
      </c>
      <c r="T111">
        <v>0</v>
      </c>
      <c r="V111">
        <v>0</v>
      </c>
      <c r="Y111" s="1">
        <v>44883</v>
      </c>
      <c r="Z111" s="6">
        <v>0.42430555555555555</v>
      </c>
      <c r="AB111">
        <v>1</v>
      </c>
      <c r="AD111" s="3">
        <f t="shared" si="8"/>
        <v>5.6016173002129808</v>
      </c>
      <c r="AE111" s="3">
        <f t="shared" si="9"/>
        <v>9.0277335027207606</v>
      </c>
      <c r="AF111" s="3">
        <f t="shared" si="10"/>
        <v>3.4261162025077798</v>
      </c>
      <c r="AG111" s="3">
        <f t="shared" si="11"/>
        <v>0.15492558061503831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183</v>
      </c>
      <c r="D112" t="s">
        <v>27</v>
      </c>
      <c r="G112">
        <v>0.5</v>
      </c>
      <c r="H112">
        <v>0.5</v>
      </c>
      <c r="I112">
        <v>5563</v>
      </c>
      <c r="J112">
        <v>8231</v>
      </c>
      <c r="L112">
        <v>3804</v>
      </c>
      <c r="M112">
        <v>4.6829999999999998</v>
      </c>
      <c r="N112">
        <v>7.2519999999999998</v>
      </c>
      <c r="O112">
        <v>2.569</v>
      </c>
      <c r="Q112">
        <v>0.28199999999999997</v>
      </c>
      <c r="R112">
        <v>1</v>
      </c>
      <c r="S112">
        <v>0</v>
      </c>
      <c r="T112">
        <v>0</v>
      </c>
      <c r="V112">
        <v>0</v>
      </c>
      <c r="Y112" s="1">
        <v>44883</v>
      </c>
      <c r="Z112" s="6">
        <v>0.43743055555555554</v>
      </c>
      <c r="AB112">
        <v>1</v>
      </c>
      <c r="AD112" s="3">
        <f t="shared" si="8"/>
        <v>4.8987648895858031</v>
      </c>
      <c r="AE112" s="3">
        <f t="shared" si="9"/>
        <v>7.8746226602466916</v>
      </c>
      <c r="AF112" s="3">
        <f t="shared" si="10"/>
        <v>2.9758577706608884</v>
      </c>
      <c r="AG112" s="3">
        <f t="shared" si="11"/>
        <v>0.37057774104713187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25</v>
      </c>
      <c r="C113" t="s">
        <v>183</v>
      </c>
      <c r="D113" t="s">
        <v>27</v>
      </c>
      <c r="G113">
        <v>0.5</v>
      </c>
      <c r="H113">
        <v>0.5</v>
      </c>
      <c r="I113">
        <v>5342</v>
      </c>
      <c r="J113">
        <v>8298</v>
      </c>
      <c r="L113">
        <v>3848</v>
      </c>
      <c r="M113">
        <v>4.5129999999999999</v>
      </c>
      <c r="N113">
        <v>7.3090000000000002</v>
      </c>
      <c r="O113">
        <v>2.7949999999999999</v>
      </c>
      <c r="Q113">
        <v>0.28599999999999998</v>
      </c>
      <c r="R113">
        <v>1</v>
      </c>
      <c r="S113">
        <v>0</v>
      </c>
      <c r="T113">
        <v>0</v>
      </c>
      <c r="V113">
        <v>0</v>
      </c>
      <c r="Y113" s="1">
        <v>44883</v>
      </c>
      <c r="Z113" s="6">
        <v>0.4447800925925926</v>
      </c>
      <c r="AB113">
        <v>1</v>
      </c>
      <c r="AD113" s="3">
        <f t="shared" si="8"/>
        <v>4.7109409684871268</v>
      </c>
      <c r="AE113" s="3">
        <f t="shared" si="9"/>
        <v>7.9373324219721466</v>
      </c>
      <c r="AF113" s="3">
        <f t="shared" si="10"/>
        <v>3.2263914534850198</v>
      </c>
      <c r="AG113" s="3">
        <f t="shared" si="11"/>
        <v>0.37485964314957421</v>
      </c>
      <c r="AH113" s="3"/>
      <c r="AK113">
        <f>ABS(100*(AD113-AD114)/(AVERAGE(AD113:AD114)))</f>
        <v>0.70606726906841522</v>
      </c>
      <c r="AQ113">
        <f>ABS(100*(AE113-AE114)/(AVERAGE(AE113:AE114)))</f>
        <v>7.0726704188346132E-2</v>
      </c>
      <c r="AW113">
        <f>ABS(100*(AF113-AF114)/(AVERAGE(AF113:AF114)))</f>
        <v>1.1942057783251752</v>
      </c>
      <c r="BC113">
        <f>ABS(100*(AG113-AG114)/(AVERAGE(AG113:AG114)))</f>
        <v>0.80803122980730924</v>
      </c>
      <c r="BG113" s="3">
        <f>AVERAGE(AD113:AD114)</f>
        <v>4.6943682695666551</v>
      </c>
      <c r="BH113" s="3">
        <f>AVERAGE(AE113:AE114)</f>
        <v>7.9401403217508992</v>
      </c>
      <c r="BI113" s="3">
        <f>AVERAGE(AF113:AF114)</f>
        <v>3.2457720521842437</v>
      </c>
      <c r="BJ113" s="3">
        <f>AVERAGE(AG113:AG114)</f>
        <v>0.37335124581803203</v>
      </c>
    </row>
    <row r="114" spans="1:62" x14ac:dyDescent="0.35">
      <c r="A114">
        <v>90</v>
      </c>
      <c r="B114">
        <v>25</v>
      </c>
      <c r="C114" t="s">
        <v>183</v>
      </c>
      <c r="D114" t="s">
        <v>27</v>
      </c>
      <c r="G114">
        <v>0.5</v>
      </c>
      <c r="H114">
        <v>0.5</v>
      </c>
      <c r="I114">
        <v>5303</v>
      </c>
      <c r="J114">
        <v>8304</v>
      </c>
      <c r="L114">
        <v>3817</v>
      </c>
      <c r="M114">
        <v>4.4829999999999997</v>
      </c>
      <c r="N114">
        <v>7.3140000000000001</v>
      </c>
      <c r="O114">
        <v>2.831</v>
      </c>
      <c r="Q114">
        <v>0.28299999999999997</v>
      </c>
      <c r="R114">
        <v>1</v>
      </c>
      <c r="S114">
        <v>0</v>
      </c>
      <c r="T114">
        <v>0</v>
      </c>
      <c r="V114">
        <v>0</v>
      </c>
      <c r="Y114" s="1">
        <v>44883</v>
      </c>
      <c r="Z114" s="6">
        <v>0.45228009259259255</v>
      </c>
      <c r="AB114">
        <v>1</v>
      </c>
      <c r="AD114" s="3">
        <f t="shared" si="8"/>
        <v>4.6777955706461833</v>
      </c>
      <c r="AE114" s="3">
        <f t="shared" si="9"/>
        <v>7.942948221529651</v>
      </c>
      <c r="AF114" s="3">
        <f t="shared" si="10"/>
        <v>3.2651526508834676</v>
      </c>
      <c r="AG114" s="3">
        <f t="shared" si="11"/>
        <v>0.37184284848648985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26</v>
      </c>
      <c r="C115" t="s">
        <v>184</v>
      </c>
      <c r="D115" t="s">
        <v>27</v>
      </c>
      <c r="G115">
        <v>0.5</v>
      </c>
      <c r="H115">
        <v>0.5</v>
      </c>
      <c r="I115">
        <v>9374</v>
      </c>
      <c r="J115">
        <v>12630</v>
      </c>
      <c r="L115">
        <v>1665</v>
      </c>
      <c r="M115">
        <v>7.6059999999999999</v>
      </c>
      <c r="N115">
        <v>10.978999999999999</v>
      </c>
      <c r="O115">
        <v>3.3719999999999999</v>
      </c>
      <c r="Q115">
        <v>5.8000000000000003E-2</v>
      </c>
      <c r="R115">
        <v>1</v>
      </c>
      <c r="S115">
        <v>0</v>
      </c>
      <c r="T115">
        <v>0</v>
      </c>
      <c r="V115">
        <v>0</v>
      </c>
      <c r="Y115" s="1">
        <v>44883</v>
      </c>
      <c r="Z115" s="6">
        <v>0.46596064814814814</v>
      </c>
      <c r="AB115">
        <v>1</v>
      </c>
      <c r="AD115" s="3">
        <f t="shared" si="8"/>
        <v>8.1376651760430878</v>
      </c>
      <c r="AE115" s="3">
        <f t="shared" si="9"/>
        <v>11.991939702489734</v>
      </c>
      <c r="AF115" s="3">
        <f t="shared" si="10"/>
        <v>3.8542745264466465</v>
      </c>
      <c r="AG115" s="3">
        <f t="shared" si="11"/>
        <v>0.16241890929431232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26</v>
      </c>
      <c r="C116" t="s">
        <v>184</v>
      </c>
      <c r="D116" t="s">
        <v>27</v>
      </c>
      <c r="G116">
        <v>0.5</v>
      </c>
      <c r="H116">
        <v>0.5</v>
      </c>
      <c r="I116">
        <v>10259</v>
      </c>
      <c r="J116">
        <v>12333</v>
      </c>
      <c r="L116">
        <v>1683</v>
      </c>
      <c r="M116">
        <v>8.2850000000000001</v>
      </c>
      <c r="N116">
        <v>10.727</v>
      </c>
      <c r="O116">
        <v>2.4409999999999998</v>
      </c>
      <c r="Q116">
        <v>0.06</v>
      </c>
      <c r="R116">
        <v>1</v>
      </c>
      <c r="S116">
        <v>0</v>
      </c>
      <c r="T116">
        <v>0</v>
      </c>
      <c r="V116">
        <v>0</v>
      </c>
      <c r="Y116" s="1">
        <v>44883</v>
      </c>
      <c r="Z116" s="6">
        <v>0.47304398148148147</v>
      </c>
      <c r="AB116">
        <v>1</v>
      </c>
      <c r="AD116" s="3">
        <f t="shared" si="8"/>
        <v>8.8898107424337205</v>
      </c>
      <c r="AE116" s="3">
        <f t="shared" si="9"/>
        <v>11.713957624393309</v>
      </c>
      <c r="AF116" s="3">
        <f t="shared" si="10"/>
        <v>2.8241468819595887</v>
      </c>
      <c r="AG116" s="3">
        <f t="shared" si="11"/>
        <v>0.1641705965180387</v>
      </c>
      <c r="AH116" s="3"/>
      <c r="AK116">
        <f>ABS(100*(AD116-AD117)/(AVERAGE(AD116:AD117)))</f>
        <v>9.6970331859970038</v>
      </c>
      <c r="AQ116">
        <f>ABS(100*(AE116-AE117)/(AVERAGE(AE116:AE117)))</f>
        <v>1.9621248692009865</v>
      </c>
      <c r="AW116">
        <f>ABS(100*(AF116-AF117)/(AVERAGE(AF116:AF117)))</f>
        <v>27.092681440313321</v>
      </c>
      <c r="BC116">
        <f>ABS(100*(AG116-AG117)/(AVERAGE(AG116:AG117)))</f>
        <v>3.1306717455811306</v>
      </c>
      <c r="BG116" s="3">
        <f>AVERAGE(AD116:AD117)</f>
        <v>9.3427978462599413</v>
      </c>
      <c r="BH116" s="3">
        <f>AVERAGE(AE116:AE117)</f>
        <v>11.83001748191505</v>
      </c>
      <c r="BI116" s="3">
        <f>AVERAGE(AF116:AF117)</f>
        <v>2.4872196356551086</v>
      </c>
      <c r="BJ116" s="3">
        <f>AVERAGE(AG116:AG117)</f>
        <v>0.16164038163932282</v>
      </c>
    </row>
    <row r="117" spans="1:62" x14ac:dyDescent="0.35">
      <c r="A117">
        <v>93</v>
      </c>
      <c r="B117">
        <v>26</v>
      </c>
      <c r="C117" t="s">
        <v>184</v>
      </c>
      <c r="D117" t="s">
        <v>27</v>
      </c>
      <c r="G117">
        <v>0.5</v>
      </c>
      <c r="H117">
        <v>0.5</v>
      </c>
      <c r="I117">
        <v>11325</v>
      </c>
      <c r="J117">
        <v>12581</v>
      </c>
      <c r="L117">
        <v>1631</v>
      </c>
      <c r="M117">
        <v>9.1029999999999998</v>
      </c>
      <c r="N117">
        <v>10.936999999999999</v>
      </c>
      <c r="O117">
        <v>1.833</v>
      </c>
      <c r="Q117">
        <v>5.5E-2</v>
      </c>
      <c r="R117">
        <v>1</v>
      </c>
      <c r="S117">
        <v>0</v>
      </c>
      <c r="T117">
        <v>0</v>
      </c>
      <c r="V117">
        <v>0</v>
      </c>
      <c r="X117" t="s">
        <v>164</v>
      </c>
      <c r="Y117" s="1">
        <v>44883</v>
      </c>
      <c r="Z117" s="6">
        <v>0.48417824074074073</v>
      </c>
      <c r="AB117">
        <v>1</v>
      </c>
      <c r="AD117" s="3">
        <f t="shared" si="8"/>
        <v>9.7957849500861602</v>
      </c>
      <c r="AE117" s="3">
        <f t="shared" si="9"/>
        <v>11.946077339436789</v>
      </c>
      <c r="AF117" s="3">
        <f t="shared" si="10"/>
        <v>2.1502923893506285</v>
      </c>
      <c r="AG117" s="3">
        <f t="shared" si="11"/>
        <v>0.15911016676060691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27</v>
      </c>
      <c r="C118" t="s">
        <v>185</v>
      </c>
      <c r="D118" t="s">
        <v>27</v>
      </c>
      <c r="G118">
        <v>0.5</v>
      </c>
      <c r="H118">
        <v>0.5</v>
      </c>
      <c r="I118">
        <v>6187</v>
      </c>
      <c r="J118">
        <v>8010</v>
      </c>
      <c r="L118">
        <v>3215</v>
      </c>
      <c r="M118">
        <v>5.1619999999999999</v>
      </c>
      <c r="N118">
        <v>7.0640000000000001</v>
      </c>
      <c r="O118">
        <v>1.9019999999999999</v>
      </c>
      <c r="Q118">
        <v>0.22</v>
      </c>
      <c r="R118">
        <v>1</v>
      </c>
      <c r="S118">
        <v>0</v>
      </c>
      <c r="T118">
        <v>0</v>
      </c>
      <c r="V118">
        <v>0</v>
      </c>
      <c r="Y118" s="1">
        <v>44883</v>
      </c>
      <c r="Z118" s="6">
        <v>0.49726851851851855</v>
      </c>
      <c r="AB118">
        <v>1</v>
      </c>
      <c r="AD118" s="3">
        <f t="shared" si="8"/>
        <v>5.429091255040893</v>
      </c>
      <c r="AE118" s="3">
        <f t="shared" si="9"/>
        <v>7.667774043211975</v>
      </c>
      <c r="AF118" s="3">
        <f t="shared" si="10"/>
        <v>2.238682788171082</v>
      </c>
      <c r="AG118" s="3">
        <f t="shared" si="11"/>
        <v>0.31325864244852941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27</v>
      </c>
      <c r="C119" t="s">
        <v>185</v>
      </c>
      <c r="D119" t="s">
        <v>27</v>
      </c>
      <c r="G119">
        <v>0.5</v>
      </c>
      <c r="H119">
        <v>0.5</v>
      </c>
      <c r="I119">
        <v>5114</v>
      </c>
      <c r="J119">
        <v>8010</v>
      </c>
      <c r="L119">
        <v>3226</v>
      </c>
      <c r="M119">
        <v>4.3380000000000001</v>
      </c>
      <c r="N119">
        <v>7.0640000000000001</v>
      </c>
      <c r="O119">
        <v>2.726</v>
      </c>
      <c r="Q119">
        <v>0.221</v>
      </c>
      <c r="R119">
        <v>1</v>
      </c>
      <c r="S119">
        <v>0</v>
      </c>
      <c r="T119">
        <v>0</v>
      </c>
      <c r="V119">
        <v>0</v>
      </c>
      <c r="Y119" s="1">
        <v>44883</v>
      </c>
      <c r="Z119" s="6">
        <v>0.50439814814814821</v>
      </c>
      <c r="AB119">
        <v>1</v>
      </c>
      <c r="AD119" s="3">
        <f t="shared" si="8"/>
        <v>4.5171678734169971</v>
      </c>
      <c r="AE119" s="3">
        <f t="shared" si="9"/>
        <v>7.667774043211975</v>
      </c>
      <c r="AF119" s="3">
        <f t="shared" si="10"/>
        <v>3.1506061697949779</v>
      </c>
      <c r="AG119" s="3">
        <f t="shared" si="11"/>
        <v>0.31432911797413998</v>
      </c>
      <c r="AH119" s="3"/>
      <c r="AK119">
        <f>ABS(100*(AD119-AD120)/(AVERAGE(AD119:AD120)))</f>
        <v>0.20717374792114854</v>
      </c>
      <c r="AQ119">
        <f>ABS(100*(AE119-AE120)/(AVERAGE(AE119:AE120)))</f>
        <v>0.13418138110423936</v>
      </c>
      <c r="AW119">
        <f>ABS(100*(AF119-AF120)/(AVERAGE(AF119:AF120)))</f>
        <v>0.62157190046160526</v>
      </c>
      <c r="BC119">
        <f>ABS(100*(AG119-AG120)/(AVERAGE(AG119:AG120)))</f>
        <v>0.27902777222011221</v>
      </c>
      <c r="BG119" s="3">
        <f>AVERAGE(AD119:AD120)</f>
        <v>4.5124935224394287</v>
      </c>
      <c r="BH119" s="3">
        <f>AVERAGE(AE119:AE120)</f>
        <v>7.6729218594730195</v>
      </c>
      <c r="BI119" s="3">
        <f>AVERAGE(AF119:AF120)</f>
        <v>3.1604283370335913</v>
      </c>
      <c r="BJ119" s="3">
        <f>AVERAGE(AG119:AG120)</f>
        <v>0.31389119616820838</v>
      </c>
    </row>
    <row r="120" spans="1:62" x14ac:dyDescent="0.35">
      <c r="A120">
        <v>96</v>
      </c>
      <c r="B120">
        <v>27</v>
      </c>
      <c r="C120" t="s">
        <v>185</v>
      </c>
      <c r="D120" t="s">
        <v>27</v>
      </c>
      <c r="G120">
        <v>0.5</v>
      </c>
      <c r="H120">
        <v>0.5</v>
      </c>
      <c r="I120">
        <v>5103</v>
      </c>
      <c r="J120">
        <v>8021</v>
      </c>
      <c r="L120">
        <v>3217</v>
      </c>
      <c r="M120">
        <v>4.33</v>
      </c>
      <c r="N120">
        <v>7.0730000000000004</v>
      </c>
      <c r="O120">
        <v>2.7440000000000002</v>
      </c>
      <c r="Q120">
        <v>0.22</v>
      </c>
      <c r="R120">
        <v>1</v>
      </c>
      <c r="S120">
        <v>0</v>
      </c>
      <c r="T120">
        <v>0</v>
      </c>
      <c r="V120">
        <v>0</v>
      </c>
      <c r="Y120" s="1">
        <v>44883</v>
      </c>
      <c r="Z120" s="6">
        <v>0.51210648148148141</v>
      </c>
      <c r="AB120">
        <v>1</v>
      </c>
      <c r="AD120" s="3">
        <f t="shared" si="8"/>
        <v>4.5078191714618603</v>
      </c>
      <c r="AE120" s="3">
        <f t="shared" si="9"/>
        <v>7.678069675734065</v>
      </c>
      <c r="AF120" s="3">
        <f t="shared" si="10"/>
        <v>3.1702505042722047</v>
      </c>
      <c r="AG120" s="3">
        <f t="shared" si="11"/>
        <v>0.31345327436227677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28</v>
      </c>
      <c r="C121" t="s">
        <v>186</v>
      </c>
      <c r="D121" t="s">
        <v>27</v>
      </c>
      <c r="G121">
        <v>0.5</v>
      </c>
      <c r="H121">
        <v>0.5</v>
      </c>
      <c r="I121">
        <v>5686</v>
      </c>
      <c r="J121">
        <v>9282</v>
      </c>
      <c r="L121">
        <v>5700</v>
      </c>
      <c r="M121">
        <v>4.7770000000000001</v>
      </c>
      <c r="N121">
        <v>8.1419999999999995</v>
      </c>
      <c r="O121">
        <v>3.3650000000000002</v>
      </c>
      <c r="Q121">
        <v>0.48</v>
      </c>
      <c r="R121">
        <v>1</v>
      </c>
      <c r="S121">
        <v>0</v>
      </c>
      <c r="T121">
        <v>0</v>
      </c>
      <c r="V121">
        <v>0</v>
      </c>
      <c r="X121" t="s">
        <v>134</v>
      </c>
      <c r="Y121" s="1">
        <v>44883</v>
      </c>
      <c r="Z121" s="6">
        <v>0.5290393518518518</v>
      </c>
      <c r="AB121">
        <v>1</v>
      </c>
      <c r="AD121" s="3">
        <f t="shared" si="8"/>
        <v>5.0033003750841631</v>
      </c>
      <c r="AE121" s="3">
        <f t="shared" si="9"/>
        <v>8.8583235494027353</v>
      </c>
      <c r="AF121" s="3">
        <f t="shared" si="10"/>
        <v>3.8550231743185721</v>
      </c>
      <c r="AG121" s="3">
        <f t="shared" si="11"/>
        <v>0.55508879527964516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28</v>
      </c>
      <c r="C122" t="s">
        <v>186</v>
      </c>
      <c r="D122" t="s">
        <v>27</v>
      </c>
      <c r="G122">
        <v>0.5</v>
      </c>
      <c r="H122">
        <v>0.5</v>
      </c>
      <c r="I122">
        <v>5805</v>
      </c>
      <c r="J122">
        <v>8219</v>
      </c>
      <c r="L122">
        <v>5661</v>
      </c>
      <c r="M122">
        <v>4.8680000000000003</v>
      </c>
      <c r="N122">
        <v>7.242</v>
      </c>
      <c r="O122">
        <v>2.3730000000000002</v>
      </c>
      <c r="Q122">
        <v>0.47599999999999998</v>
      </c>
      <c r="R122">
        <v>1</v>
      </c>
      <c r="S122">
        <v>0</v>
      </c>
      <c r="T122">
        <v>0</v>
      </c>
      <c r="V122">
        <v>0</v>
      </c>
      <c r="Y122" s="1">
        <v>44883</v>
      </c>
      <c r="Z122" s="6">
        <v>0.53636574074074073</v>
      </c>
      <c r="AB122">
        <v>1</v>
      </c>
      <c r="AD122" s="3">
        <f t="shared" si="8"/>
        <v>5.1044363325988353</v>
      </c>
      <c r="AE122" s="3">
        <f t="shared" si="9"/>
        <v>7.8633910611316837</v>
      </c>
      <c r="AF122" s="3">
        <f t="shared" si="10"/>
        <v>2.7589547285328484</v>
      </c>
      <c r="AG122" s="3">
        <f t="shared" si="11"/>
        <v>0.55129347296157127</v>
      </c>
      <c r="AH122" s="3"/>
      <c r="AK122">
        <f>ABS(100*(AD122-AD123)/(AVERAGE(AD122:AD123)))</f>
        <v>2.6775947466482162</v>
      </c>
      <c r="AQ122">
        <f>ABS(100*(AE122-AE123)/(AVERAGE(AE122:AE123)))</f>
        <v>0.83668418560160984</v>
      </c>
      <c r="AW122">
        <f>ABS(100*(AF122-AF123)/(AVERAGE(AF122:AF123)))</f>
        <v>7.6798555957246464</v>
      </c>
      <c r="BC122">
        <f>ABS(100*(AG122-AG123)/(AVERAGE(AG122:AG123)))</f>
        <v>3.554408663078839</v>
      </c>
      <c r="BG122" s="3">
        <f>AVERAGE(AD122:AD123)</f>
        <v>5.1737017152664464</v>
      </c>
      <c r="BH122" s="3">
        <f>AVERAGE(AE122:AE123)</f>
        <v>7.8306322303795799</v>
      </c>
      <c r="BI122" s="3">
        <f>AVERAGE(AF122:AF123)</f>
        <v>2.6569305151131326</v>
      </c>
      <c r="BJ122" s="3">
        <f>AVERAGE(AG122:AG123)</f>
        <v>0.56126835854112433</v>
      </c>
    </row>
    <row r="123" spans="1:62" x14ac:dyDescent="0.35">
      <c r="A123">
        <v>99</v>
      </c>
      <c r="B123">
        <v>28</v>
      </c>
      <c r="C123" t="s">
        <v>186</v>
      </c>
      <c r="D123" t="s">
        <v>27</v>
      </c>
      <c r="G123">
        <v>0.5</v>
      </c>
      <c r="H123">
        <v>0.5</v>
      </c>
      <c r="I123">
        <v>5968</v>
      </c>
      <c r="J123">
        <v>8149</v>
      </c>
      <c r="L123">
        <v>5866</v>
      </c>
      <c r="M123">
        <v>4.9930000000000003</v>
      </c>
      <c r="N123">
        <v>7.1820000000000004</v>
      </c>
      <c r="O123">
        <v>2.1880000000000002</v>
      </c>
      <c r="Q123">
        <v>0.498</v>
      </c>
      <c r="R123">
        <v>1</v>
      </c>
      <c r="S123">
        <v>0</v>
      </c>
      <c r="T123">
        <v>0</v>
      </c>
      <c r="V123">
        <v>0</v>
      </c>
      <c r="Y123" s="1">
        <v>44883</v>
      </c>
      <c r="Z123" s="6">
        <v>0.54399305555555555</v>
      </c>
      <c r="AB123">
        <v>1</v>
      </c>
      <c r="AD123" s="3">
        <f t="shared" si="8"/>
        <v>5.2429670979340584</v>
      </c>
      <c r="AE123" s="3">
        <f t="shared" si="9"/>
        <v>7.7978733996274752</v>
      </c>
      <c r="AF123" s="3">
        <f t="shared" si="10"/>
        <v>2.5549063016934168</v>
      </c>
      <c r="AG123" s="3">
        <f t="shared" si="11"/>
        <v>0.5712432441206774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29</v>
      </c>
      <c r="C124" t="s">
        <v>187</v>
      </c>
      <c r="D124" t="s">
        <v>27</v>
      </c>
      <c r="G124">
        <v>0.5</v>
      </c>
      <c r="H124">
        <v>0.5</v>
      </c>
      <c r="I124">
        <v>4698</v>
      </c>
      <c r="J124">
        <v>7521</v>
      </c>
      <c r="L124">
        <v>2662</v>
      </c>
      <c r="M124">
        <v>4.0190000000000001</v>
      </c>
      <c r="N124">
        <v>6.65</v>
      </c>
      <c r="O124">
        <v>2.6320000000000001</v>
      </c>
      <c r="Q124">
        <v>0.16200000000000001</v>
      </c>
      <c r="R124">
        <v>1</v>
      </c>
      <c r="S124">
        <v>0</v>
      </c>
      <c r="T124">
        <v>0</v>
      </c>
      <c r="V124">
        <v>0</v>
      </c>
      <c r="Y124" s="1">
        <v>44883</v>
      </c>
      <c r="Z124" s="6">
        <v>0.55679398148148151</v>
      </c>
      <c r="AB124">
        <v>1</v>
      </c>
      <c r="AD124" s="3">
        <f t="shared" si="8"/>
        <v>4.1636169631136051</v>
      </c>
      <c r="AE124" s="3">
        <f t="shared" si="9"/>
        <v>7.2100863792754328</v>
      </c>
      <c r="AF124" s="3">
        <f t="shared" si="10"/>
        <v>3.0464694161618278</v>
      </c>
      <c r="AG124" s="3">
        <f t="shared" si="11"/>
        <v>0.2594429182973797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29</v>
      </c>
      <c r="C125" t="s">
        <v>187</v>
      </c>
      <c r="D125" t="s">
        <v>27</v>
      </c>
      <c r="G125">
        <v>0.5</v>
      </c>
      <c r="H125">
        <v>0.5</v>
      </c>
      <c r="I125">
        <v>4365</v>
      </c>
      <c r="J125">
        <v>7790</v>
      </c>
      <c r="L125">
        <v>2669</v>
      </c>
      <c r="M125">
        <v>3.7629999999999999</v>
      </c>
      <c r="N125">
        <v>6.8780000000000001</v>
      </c>
      <c r="O125">
        <v>3.1150000000000002</v>
      </c>
      <c r="Q125">
        <v>0.16300000000000001</v>
      </c>
      <c r="R125">
        <v>1</v>
      </c>
      <c r="S125">
        <v>0</v>
      </c>
      <c r="T125">
        <v>0</v>
      </c>
      <c r="V125">
        <v>0</v>
      </c>
      <c r="Y125" s="1">
        <v>44883</v>
      </c>
      <c r="Z125" s="6">
        <v>0.56409722222222225</v>
      </c>
      <c r="AB125">
        <v>1</v>
      </c>
      <c r="AD125" s="3">
        <f t="shared" si="8"/>
        <v>3.8806062584717065</v>
      </c>
      <c r="AE125" s="3">
        <f t="shared" si="9"/>
        <v>7.461861392770178</v>
      </c>
      <c r="AF125" s="3">
        <f t="shared" si="10"/>
        <v>3.5812551342984715</v>
      </c>
      <c r="AG125" s="3">
        <f t="shared" si="11"/>
        <v>0.2601241299954955</v>
      </c>
      <c r="AH125" s="3"/>
      <c r="AK125">
        <f>ABS(100*(AD125-AD126)/(AVERAGE(AD125:AD126)))</f>
        <v>0.10956375377867419</v>
      </c>
      <c r="AQ125">
        <f>ABS(100*(AE125-AE126)/(AVERAGE(AE125:AE126)))</f>
        <v>0.43805530729123948</v>
      </c>
      <c r="AW125">
        <f>ABS(100*(AF125-AF126)/(AVERAGE(AF125:AF126)))</f>
        <v>1.0280754382049089</v>
      </c>
      <c r="BC125">
        <f>ABS(100*(AG125-AG126)/(AVERAGE(AG125:AG126)))</f>
        <v>1.1286743795542105</v>
      </c>
      <c r="BG125" s="3">
        <f>AVERAGE(AD125:AD126)</f>
        <v>3.8784815534819024</v>
      </c>
      <c r="BH125" s="3">
        <f>AVERAGE(AE125:AE126)</f>
        <v>7.4782408081462304</v>
      </c>
      <c r="BI125" s="3">
        <f>AVERAGE(AF125:AF126)</f>
        <v>3.5997592546643276</v>
      </c>
      <c r="BJ125" s="3">
        <f>AVERAGE(AG125:AG126)</f>
        <v>0.25866439064239016</v>
      </c>
    </row>
    <row r="126" spans="1:62" x14ac:dyDescent="0.35">
      <c r="A126">
        <v>102</v>
      </c>
      <c r="B126">
        <v>29</v>
      </c>
      <c r="C126" t="s">
        <v>187</v>
      </c>
      <c r="D126" t="s">
        <v>27</v>
      </c>
      <c r="G126">
        <v>0.5</v>
      </c>
      <c r="H126">
        <v>0.5</v>
      </c>
      <c r="I126">
        <v>4360</v>
      </c>
      <c r="J126">
        <v>7825</v>
      </c>
      <c r="L126">
        <v>2639</v>
      </c>
      <c r="M126">
        <v>3.76</v>
      </c>
      <c r="N126">
        <v>6.9080000000000004</v>
      </c>
      <c r="O126">
        <v>3.1480000000000001</v>
      </c>
      <c r="Q126">
        <v>0.16</v>
      </c>
      <c r="R126">
        <v>1</v>
      </c>
      <c r="S126">
        <v>0</v>
      </c>
      <c r="T126">
        <v>0</v>
      </c>
      <c r="V126">
        <v>0</v>
      </c>
      <c r="Y126" s="1">
        <v>44883</v>
      </c>
      <c r="Z126" s="6">
        <v>0.57181712962962961</v>
      </c>
      <c r="AB126">
        <v>1</v>
      </c>
      <c r="AD126" s="3">
        <f t="shared" si="8"/>
        <v>3.8763568484920983</v>
      </c>
      <c r="AE126" s="3">
        <f t="shared" si="9"/>
        <v>7.4946202235222819</v>
      </c>
      <c r="AF126" s="3">
        <f t="shared" si="10"/>
        <v>3.6182633750301836</v>
      </c>
      <c r="AG126" s="3">
        <f t="shared" si="11"/>
        <v>0.25720465128928482</v>
      </c>
      <c r="AH126" s="3"/>
      <c r="BG126" s="3"/>
      <c r="BH126" s="3"/>
      <c r="BI126" s="3"/>
      <c r="BJ126" s="3"/>
    </row>
    <row r="127" spans="1:62" x14ac:dyDescent="0.35">
      <c r="A127">
        <v>103</v>
      </c>
      <c r="B127">
        <v>30</v>
      </c>
      <c r="C127" t="s">
        <v>188</v>
      </c>
      <c r="D127" t="s">
        <v>27</v>
      </c>
      <c r="G127">
        <v>0.5</v>
      </c>
      <c r="H127">
        <v>0.5</v>
      </c>
      <c r="I127">
        <v>4561</v>
      </c>
      <c r="J127">
        <v>8035</v>
      </c>
      <c r="L127">
        <v>3968</v>
      </c>
      <c r="M127">
        <v>3.9140000000000001</v>
      </c>
      <c r="N127">
        <v>7.0860000000000003</v>
      </c>
      <c r="O127">
        <v>3.1720000000000002</v>
      </c>
      <c r="Q127">
        <v>0.29899999999999999</v>
      </c>
      <c r="R127">
        <v>1</v>
      </c>
      <c r="S127">
        <v>0</v>
      </c>
      <c r="T127">
        <v>0</v>
      </c>
      <c r="V127">
        <v>0</v>
      </c>
      <c r="Y127" s="1">
        <v>44883</v>
      </c>
      <c r="Z127" s="6">
        <v>0.58450231481481485</v>
      </c>
      <c r="AB127">
        <v>1</v>
      </c>
      <c r="AD127" s="3">
        <f t="shared" si="8"/>
        <v>4.0471831296723435</v>
      </c>
      <c r="AE127" s="3">
        <f t="shared" si="9"/>
        <v>7.6911732080349067</v>
      </c>
      <c r="AF127" s="3">
        <f t="shared" si="10"/>
        <v>3.6439900783625632</v>
      </c>
      <c r="AG127" s="3">
        <f t="shared" si="11"/>
        <v>0.3865375579744168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30</v>
      </c>
      <c r="C128" t="s">
        <v>188</v>
      </c>
      <c r="D128" t="s">
        <v>27</v>
      </c>
      <c r="G128">
        <v>0.5</v>
      </c>
      <c r="H128">
        <v>0.5</v>
      </c>
      <c r="I128">
        <v>5190</v>
      </c>
      <c r="J128">
        <v>7890</v>
      </c>
      <c r="L128">
        <v>3967</v>
      </c>
      <c r="M128">
        <v>4.3970000000000002</v>
      </c>
      <c r="N128">
        <v>6.9630000000000001</v>
      </c>
      <c r="O128">
        <v>2.5659999999999998</v>
      </c>
      <c r="Q128">
        <v>0.29899999999999999</v>
      </c>
      <c r="R128">
        <v>1</v>
      </c>
      <c r="S128">
        <v>0</v>
      </c>
      <c r="T128">
        <v>0</v>
      </c>
      <c r="V128">
        <v>0</v>
      </c>
      <c r="Y128" s="1">
        <v>44883</v>
      </c>
      <c r="Z128" s="6">
        <v>0.59199074074074076</v>
      </c>
      <c r="AB128">
        <v>1</v>
      </c>
      <c r="AD128" s="3">
        <f t="shared" si="8"/>
        <v>4.5817589051070406</v>
      </c>
      <c r="AE128" s="3">
        <f t="shared" si="9"/>
        <v>7.5554580520619039</v>
      </c>
      <c r="AF128" s="3">
        <f t="shared" si="10"/>
        <v>2.9736991469548633</v>
      </c>
      <c r="AG128" s="3">
        <f t="shared" si="11"/>
        <v>0.38644024201754312</v>
      </c>
      <c r="AH128" s="3"/>
      <c r="AK128">
        <f>ABS(100*(AD128-AD129)/(AVERAGE(AD128:AD129)))</f>
        <v>3.4531214072701082</v>
      </c>
      <c r="AQ128">
        <f>ABS(100*(AE128-AE129)/(AVERAGE(AE128:AE129)))</f>
        <v>0.74052510333750665</v>
      </c>
      <c r="AW128">
        <f>ABS(100*(AF128-AF129)/(AVERAGE(AF128:AF129)))</f>
        <v>6.8739564828368351</v>
      </c>
      <c r="BC128">
        <f>ABS(100*(AG128-AG129)/(AVERAGE(AG128:AG129)))</f>
        <v>0.50238818004346286</v>
      </c>
      <c r="BG128" s="3">
        <f>AVERAGE(AD128:AD129)</f>
        <v>4.5039947024802132</v>
      </c>
      <c r="BH128" s="3">
        <f>AVERAGE(AE128:AE129)</f>
        <v>7.5835370498494221</v>
      </c>
      <c r="BI128" s="3">
        <f>AVERAGE(AF128:AF129)</f>
        <v>3.079542347369209</v>
      </c>
      <c r="BJ128" s="3">
        <f>AVERAGE(AG128:AG129)</f>
        <v>0.38741340158628002</v>
      </c>
    </row>
    <row r="129" spans="1:62" x14ac:dyDescent="0.35">
      <c r="A129">
        <v>105</v>
      </c>
      <c r="B129">
        <v>30</v>
      </c>
      <c r="C129" t="s">
        <v>188</v>
      </c>
      <c r="D129" t="s">
        <v>27</v>
      </c>
      <c r="G129">
        <v>0.5</v>
      </c>
      <c r="H129">
        <v>0.5</v>
      </c>
      <c r="I129">
        <v>5007</v>
      </c>
      <c r="J129">
        <v>7950</v>
      </c>
      <c r="L129">
        <v>3987</v>
      </c>
      <c r="M129">
        <v>4.2560000000000002</v>
      </c>
      <c r="N129">
        <v>7.0140000000000002</v>
      </c>
      <c r="O129">
        <v>2.7570000000000001</v>
      </c>
      <c r="Q129">
        <v>0.30099999999999999</v>
      </c>
      <c r="R129">
        <v>1</v>
      </c>
      <c r="S129">
        <v>0</v>
      </c>
      <c r="T129">
        <v>0</v>
      </c>
      <c r="V129">
        <v>0</v>
      </c>
      <c r="Y129" s="1">
        <v>44883</v>
      </c>
      <c r="Z129" s="6">
        <v>0.59952546296296294</v>
      </c>
      <c r="AB129">
        <v>1</v>
      </c>
      <c r="AD129" s="3">
        <f t="shared" si="8"/>
        <v>4.4262304998533848</v>
      </c>
      <c r="AE129" s="3">
        <f t="shared" si="9"/>
        <v>7.6116160476369394</v>
      </c>
      <c r="AF129" s="3">
        <f t="shared" si="10"/>
        <v>3.1853855477835546</v>
      </c>
      <c r="AG129" s="3">
        <f t="shared" si="11"/>
        <v>0.38838656115501691</v>
      </c>
      <c r="AH129" s="3"/>
      <c r="BG129" s="3"/>
      <c r="BH129" s="3"/>
      <c r="BI129" s="3"/>
      <c r="BJ129" s="3"/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8149</v>
      </c>
      <c r="J130">
        <v>14818</v>
      </c>
      <c r="L130">
        <v>6549</v>
      </c>
      <c r="M130">
        <v>6.6669999999999998</v>
      </c>
      <c r="N130">
        <v>12.832000000000001</v>
      </c>
      <c r="O130">
        <v>6.1660000000000004</v>
      </c>
      <c r="Q130">
        <v>0.56899999999999995</v>
      </c>
      <c r="R130">
        <v>1</v>
      </c>
      <c r="S130">
        <v>0</v>
      </c>
      <c r="T130">
        <v>0</v>
      </c>
      <c r="V130">
        <v>0</v>
      </c>
      <c r="Y130" s="1">
        <v>44883</v>
      </c>
      <c r="Z130" s="6">
        <v>0.6131712962962963</v>
      </c>
      <c r="AB130">
        <v>1</v>
      </c>
      <c r="AD130" s="3">
        <f t="shared" si="8"/>
        <v>7.0965597310391058</v>
      </c>
      <c r="AE130" s="3">
        <f t="shared" si="9"/>
        <v>14.039834607792709</v>
      </c>
      <c r="AF130" s="3">
        <f t="shared" si="10"/>
        <v>6.9432748767536037</v>
      </c>
      <c r="AG130" s="3">
        <f t="shared" si="11"/>
        <v>0.63771004266540665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62</v>
      </c>
      <c r="D131" t="s">
        <v>27</v>
      </c>
      <c r="G131">
        <v>0.5</v>
      </c>
      <c r="H131">
        <v>0.5</v>
      </c>
      <c r="I131">
        <v>9098</v>
      </c>
      <c r="J131">
        <v>14559</v>
      </c>
      <c r="L131">
        <v>6586</v>
      </c>
      <c r="M131">
        <v>7.3940000000000001</v>
      </c>
      <c r="N131">
        <v>12.613</v>
      </c>
      <c r="O131">
        <v>5.218</v>
      </c>
      <c r="Q131">
        <v>0.57299999999999995</v>
      </c>
      <c r="R131">
        <v>1</v>
      </c>
      <c r="S131">
        <v>0</v>
      </c>
      <c r="T131">
        <v>0</v>
      </c>
      <c r="V131">
        <v>0</v>
      </c>
      <c r="Y131" s="1">
        <v>44883</v>
      </c>
      <c r="Z131" s="6">
        <v>0.62054398148148149</v>
      </c>
      <c r="AB131">
        <v>1</v>
      </c>
      <c r="AD131" s="3">
        <f t="shared" si="8"/>
        <v>7.9030977451687194</v>
      </c>
      <c r="AE131" s="3">
        <f t="shared" si="9"/>
        <v>13.797419260227137</v>
      </c>
      <c r="AF131" s="3">
        <f t="shared" si="10"/>
        <v>5.8943215150584178</v>
      </c>
      <c r="AG131" s="3">
        <f t="shared" si="11"/>
        <v>0.64131073306973319</v>
      </c>
      <c r="AH131" s="3"/>
      <c r="AK131">
        <f>ABS(100*(AD131-AD132)/(AVERAGE(AD131:AD132)))</f>
        <v>0.32313473349225685</v>
      </c>
      <c r="AM131">
        <f>100*((AVERAGE(AD131:AD132)*25.225)-(AVERAGE(AD113:AD114)*25))/(1000*0.075)</f>
        <v>108.89981304334371</v>
      </c>
      <c r="AQ131">
        <f>ABS(100*(AE131-AE132)/(AVERAGE(AE131:AE132)))</f>
        <v>0.25811081513308226</v>
      </c>
      <c r="AS131">
        <f>100*((AVERAGE(AE131:AE132)*25.225)-(AVERAGE(AE113:AE114)*25))/(2000*0.075)</f>
        <v>99.391871604424423</v>
      </c>
      <c r="AW131">
        <f>ABS(100*(AF131-AF132)/(AVERAGE(AF131:AF132)))</f>
        <v>0.17099305423264774</v>
      </c>
      <c r="AY131">
        <f>100*((AVERAGE(AF131:AF132)*25.225)-(AVERAGE(AF113:AF114)*25))/(1000*0.075)</f>
        <v>89.883930165505163</v>
      </c>
      <c r="BC131">
        <f>ABS(100*(AG131-AG132)/(AVERAGE(AG131:AG132)))</f>
        <v>1.467444428854165</v>
      </c>
      <c r="BE131">
        <f>100*((AVERAGE(AG131:AG132)*25.225)-(AVERAGE(AG113:AG114)*25))/(100*0.075)</f>
        <v>89.672692475340767</v>
      </c>
      <c r="BG131" s="3">
        <f>AVERAGE(AD131:AD132)</f>
        <v>7.8903495152298966</v>
      </c>
      <c r="BH131" s="3">
        <f>AVERAGE(AE131:AE132)</f>
        <v>13.779635894961709</v>
      </c>
      <c r="BI131" s="3">
        <f>AVERAGE(AF131:AF132)</f>
        <v>5.8892863797318125</v>
      </c>
      <c r="BJ131" s="3">
        <f>AVERAGE(AG131:AG132)</f>
        <v>0.63663956713979608</v>
      </c>
    </row>
    <row r="132" spans="1:62" x14ac:dyDescent="0.35">
      <c r="A132">
        <v>108</v>
      </c>
      <c r="B132">
        <v>31</v>
      </c>
      <c r="C132" t="s">
        <v>62</v>
      </c>
      <c r="D132" t="s">
        <v>27</v>
      </c>
      <c r="G132">
        <v>0.5</v>
      </c>
      <c r="H132">
        <v>0.5</v>
      </c>
      <c r="I132">
        <v>9068</v>
      </c>
      <c r="J132">
        <v>14521</v>
      </c>
      <c r="L132">
        <v>6490</v>
      </c>
      <c r="M132">
        <v>7.3719999999999999</v>
      </c>
      <c r="N132">
        <v>12.581</v>
      </c>
      <c r="O132">
        <v>5.2089999999999996</v>
      </c>
      <c r="Q132">
        <v>0.56299999999999994</v>
      </c>
      <c r="R132">
        <v>1</v>
      </c>
      <c r="S132">
        <v>0</v>
      </c>
      <c r="T132">
        <v>0</v>
      </c>
      <c r="V132">
        <v>0</v>
      </c>
      <c r="Y132" s="1">
        <v>44883</v>
      </c>
      <c r="Z132" s="6">
        <v>0.62813657407407408</v>
      </c>
      <c r="AB132">
        <v>1</v>
      </c>
      <c r="AD132" s="3">
        <f t="shared" si="8"/>
        <v>7.8776012852910737</v>
      </c>
      <c r="AE132" s="3">
        <f t="shared" si="9"/>
        <v>13.761852529696281</v>
      </c>
      <c r="AF132" s="3">
        <f t="shared" si="10"/>
        <v>5.8842512444052071</v>
      </c>
      <c r="AG132" s="3">
        <f t="shared" si="11"/>
        <v>0.63196840120985898</v>
      </c>
      <c r="AH132" s="3"/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6288</v>
      </c>
      <c r="J133">
        <v>8479</v>
      </c>
      <c r="L133">
        <v>4153</v>
      </c>
      <c r="M133">
        <v>5.2389999999999999</v>
      </c>
      <c r="N133">
        <v>7.4619999999999997</v>
      </c>
      <c r="O133">
        <v>2.2229999999999999</v>
      </c>
      <c r="Q133">
        <v>0.318</v>
      </c>
      <c r="R133">
        <v>1</v>
      </c>
      <c r="S133">
        <v>0</v>
      </c>
      <c r="T133">
        <v>0</v>
      </c>
      <c r="V133">
        <v>0</v>
      </c>
      <c r="Y133" s="1">
        <v>44883</v>
      </c>
      <c r="Z133" s="6">
        <v>0.64228009259259256</v>
      </c>
      <c r="AB133">
        <v>1</v>
      </c>
      <c r="AD133" s="3">
        <f t="shared" si="8"/>
        <v>5.5149293366289767</v>
      </c>
      <c r="AE133" s="3">
        <f t="shared" si="9"/>
        <v>8.1067423752901728</v>
      </c>
      <c r="AF133" s="3">
        <f t="shared" si="10"/>
        <v>2.5918130386611962</v>
      </c>
      <c r="AG133" s="3">
        <f t="shared" si="11"/>
        <v>0.40454100999604914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63</v>
      </c>
      <c r="D134" t="s">
        <v>27</v>
      </c>
      <c r="G134">
        <v>0.5</v>
      </c>
      <c r="H134">
        <v>0.5</v>
      </c>
      <c r="I134">
        <v>5401</v>
      </c>
      <c r="J134">
        <v>8359</v>
      </c>
      <c r="L134">
        <v>4137</v>
      </c>
      <c r="M134">
        <v>4.5590000000000002</v>
      </c>
      <c r="N134">
        <v>7.3609999999999998</v>
      </c>
      <c r="O134">
        <v>2.802</v>
      </c>
      <c r="Q134">
        <v>0.317</v>
      </c>
      <c r="R134">
        <v>1</v>
      </c>
      <c r="S134">
        <v>0</v>
      </c>
      <c r="T134">
        <v>0</v>
      </c>
      <c r="V134">
        <v>0</v>
      </c>
      <c r="Y134" s="1">
        <v>44883</v>
      </c>
      <c r="Z134" s="6">
        <v>0.64953703703703702</v>
      </c>
      <c r="AB134">
        <v>1</v>
      </c>
      <c r="AD134" s="3">
        <f t="shared" si="8"/>
        <v>4.7610840062465023</v>
      </c>
      <c r="AE134" s="3">
        <f t="shared" si="9"/>
        <v>7.9944263841401009</v>
      </c>
      <c r="AF134" s="3">
        <f t="shared" si="10"/>
        <v>3.2333423778935986</v>
      </c>
      <c r="AG134" s="3">
        <f t="shared" si="11"/>
        <v>0.40298395468607012</v>
      </c>
      <c r="AH134" s="3"/>
      <c r="AK134">
        <f>ABS(100*(AD134-AD135)/(AVERAGE(AD134:AD135)))</f>
        <v>0.69860509742622978</v>
      </c>
      <c r="AL134">
        <f>ABS(100*((AVERAGE(AD134:AD135)-AVERAGE(AD128:AD129))/(AVERAGE(AD128:AD129,AD134:AD135))))</f>
        <v>5.2011990821176148</v>
      </c>
      <c r="AQ134">
        <f>ABS(100*(AE134-AE135)/(AVERAGE(AE134:AE135)))</f>
        <v>1.2911692992818469</v>
      </c>
      <c r="AR134">
        <f>ABS(100*((AVERAGE(AE134:AE135)-AVERAGE(AE128:AE129))/(AVERAGE(AE128:AE129,AE134:AE135))))</f>
        <v>5.9224332403419266</v>
      </c>
      <c r="AW134">
        <f>ABS(100*(AF134-AF135)/(AVERAGE(AF134:AF135)))</f>
        <v>4.1503164552091407</v>
      </c>
      <c r="AX134">
        <f>ABS(100*((AVERAGE(AF134:AF135)-AVERAGE(AF128:AF129))/(AVERAGE(AF128:AF129,AF134:AF135))))</f>
        <v>6.9677108777067005</v>
      </c>
      <c r="BC134">
        <f>ABS(100*(AG134-AG135)/(AVERAGE(AG134:AG135)))</f>
        <v>1.0569338102404739</v>
      </c>
      <c r="BD134">
        <f>ABS(100*((AVERAGE(AG134:AG135)-AVERAGE(AG128:AG129))/(AVERAGE(AG128:AG129,AG134:AG135))))</f>
        <v>4.4695641806447437</v>
      </c>
      <c r="BG134" s="3">
        <f>AVERAGE(AD134:AD135)</f>
        <v>4.7445113073260305</v>
      </c>
      <c r="BH134" s="3">
        <f>AVERAGE(AE134:AE135)</f>
        <v>8.0463725300470088</v>
      </c>
      <c r="BI134" s="3">
        <f>AVERAGE(AF134:AF135)</f>
        <v>3.3018612227209778</v>
      </c>
      <c r="BJ134" s="3">
        <f>AVERAGE(AG134:AG135)</f>
        <v>0.40512490573729126</v>
      </c>
    </row>
    <row r="135" spans="1:62" x14ac:dyDescent="0.35">
      <c r="A135">
        <v>111</v>
      </c>
      <c r="B135">
        <v>32</v>
      </c>
      <c r="C135" t="s">
        <v>63</v>
      </c>
      <c r="D135" t="s">
        <v>27</v>
      </c>
      <c r="G135">
        <v>0.5</v>
      </c>
      <c r="H135">
        <v>0.5</v>
      </c>
      <c r="I135">
        <v>5362</v>
      </c>
      <c r="J135">
        <v>8470</v>
      </c>
      <c r="L135">
        <v>4181</v>
      </c>
      <c r="M135">
        <v>4.5289999999999999</v>
      </c>
      <c r="N135">
        <v>7.4539999999999997</v>
      </c>
      <c r="O135">
        <v>2.9249999999999998</v>
      </c>
      <c r="Q135">
        <v>0.32100000000000001</v>
      </c>
      <c r="R135">
        <v>1</v>
      </c>
      <c r="S135">
        <v>0</v>
      </c>
      <c r="T135">
        <v>0</v>
      </c>
      <c r="V135">
        <v>0</v>
      </c>
      <c r="Y135" s="1">
        <v>44883</v>
      </c>
      <c r="Z135" s="6">
        <v>0.65710648148148143</v>
      </c>
      <c r="AB135">
        <v>1</v>
      </c>
      <c r="AD135" s="3">
        <f t="shared" si="8"/>
        <v>4.7279386084055588</v>
      </c>
      <c r="AE135" s="3">
        <f t="shared" si="9"/>
        <v>8.0983186759539159</v>
      </c>
      <c r="AF135" s="3">
        <f t="shared" si="10"/>
        <v>3.3703800675483571</v>
      </c>
      <c r="AG135" s="3">
        <f t="shared" si="11"/>
        <v>0.4072658567885124</v>
      </c>
      <c r="AH135" s="3"/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34</v>
      </c>
      <c r="J136">
        <v>0</v>
      </c>
      <c r="L136">
        <v>112</v>
      </c>
      <c r="M136">
        <v>0.441</v>
      </c>
      <c r="N136">
        <v>0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X136" t="s">
        <v>203</v>
      </c>
      <c r="Y136" s="1">
        <v>44883</v>
      </c>
      <c r="Z136" s="6">
        <v>0.66942129629629632</v>
      </c>
      <c r="AB136">
        <v>1</v>
      </c>
      <c r="AD136" s="3">
        <f t="shared" si="8"/>
        <v>0.1997673341351818</v>
      </c>
      <c r="AE136" s="3">
        <f t="shared" si="9"/>
        <v>0.1706816339446908</v>
      </c>
      <c r="AF136" s="3">
        <f t="shared" si="10"/>
        <v>-2.9085700190491004E-2</v>
      </c>
      <c r="AG136" s="3">
        <f t="shared" si="11"/>
        <v>1.1287228269474177E-2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219</v>
      </c>
      <c r="J137">
        <v>1159</v>
      </c>
      <c r="L137">
        <v>496</v>
      </c>
      <c r="M137">
        <v>0.58299999999999996</v>
      </c>
      <c r="N137">
        <v>1.26</v>
      </c>
      <c r="O137">
        <v>0.67700000000000005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44883</v>
      </c>
      <c r="Z137" s="6">
        <v>0.67581018518518521</v>
      </c>
      <c r="AB137">
        <v>1</v>
      </c>
      <c r="AD137" s="3">
        <f t="shared" si="8"/>
        <v>0.35699550338068098</v>
      </c>
      <c r="AE137" s="3">
        <f t="shared" si="9"/>
        <v>1.2554669151357998</v>
      </c>
      <c r="AF137" s="3">
        <f t="shared" si="10"/>
        <v>0.8984714117551188</v>
      </c>
      <c r="AG137" s="3">
        <f t="shared" si="11"/>
        <v>4.8656555708970532E-2</v>
      </c>
      <c r="AH137" s="3"/>
      <c r="AK137">
        <f>ABS(100*(AD137-AD138)/(AVERAGE(AD137:AD138)))</f>
        <v>79.90816706214018</v>
      </c>
      <c r="AQ137">
        <f>ABS(100*(AE137-AE138)/(AVERAGE(AE137:AE138)))</f>
        <v>12.516252496047411</v>
      </c>
      <c r="AW137">
        <f>ABS(100*(AF137-AF138)/(AVERAGE(AF137:AF138)))</f>
        <v>106.12937953084386</v>
      </c>
      <c r="BC137">
        <f>ABS(100*(AG137-AG138)/(AVERAGE(AG137:AG138)))</f>
        <v>2.839840806401269</v>
      </c>
      <c r="BG137" s="3">
        <f>AVERAGE(AD137:AD138)</f>
        <v>0.59453752124077308</v>
      </c>
      <c r="BH137" s="3">
        <f>AVERAGE(AE137:AE138)</f>
        <v>1.1815255542953358</v>
      </c>
      <c r="BI137" s="3">
        <f>AVERAGE(AF137:AF138)</f>
        <v>0.58698803305456271</v>
      </c>
      <c r="BJ137" s="3">
        <f>AVERAGE(AG137:AG138)</f>
        <v>4.7975344010854709E-2</v>
      </c>
    </row>
    <row r="138" spans="1:62" x14ac:dyDescent="0.35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778</v>
      </c>
      <c r="J138">
        <v>1001</v>
      </c>
      <c r="L138">
        <v>482</v>
      </c>
      <c r="M138">
        <v>1.012</v>
      </c>
      <c r="N138">
        <v>1.1259999999999999</v>
      </c>
      <c r="O138">
        <v>0.114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44883</v>
      </c>
      <c r="Z138" s="6">
        <v>0.68274305555555559</v>
      </c>
      <c r="AB138">
        <v>1</v>
      </c>
      <c r="AD138" s="3">
        <f t="shared" si="8"/>
        <v>0.83207953910086507</v>
      </c>
      <c r="AE138" s="3">
        <f t="shared" si="9"/>
        <v>1.1075841934548718</v>
      </c>
      <c r="AF138" s="3">
        <f t="shared" si="10"/>
        <v>0.27550465435400673</v>
      </c>
      <c r="AG138" s="3">
        <f t="shared" si="11"/>
        <v>4.7294132312738893E-2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3683</v>
      </c>
      <c r="J139">
        <v>11205</v>
      </c>
      <c r="L139">
        <v>4815</v>
      </c>
      <c r="M139">
        <v>5.4009999999999998</v>
      </c>
      <c r="N139">
        <v>16.285</v>
      </c>
      <c r="O139">
        <v>10.885</v>
      </c>
      <c r="Q139">
        <v>0.64600000000000002</v>
      </c>
      <c r="R139">
        <v>1</v>
      </c>
      <c r="S139">
        <v>0</v>
      </c>
      <c r="T139">
        <v>0</v>
      </c>
      <c r="V139">
        <v>0</v>
      </c>
      <c r="Y139" s="1">
        <v>44883</v>
      </c>
      <c r="Z139" s="6">
        <v>0.69575231481481481</v>
      </c>
      <c r="AB139">
        <v>1</v>
      </c>
      <c r="AD139" s="3">
        <f t="shared" si="8"/>
        <v>5.5016445620886048</v>
      </c>
      <c r="AE139" s="3">
        <f t="shared" si="9"/>
        <v>17.763645512637726</v>
      </c>
      <c r="AF139" s="3">
        <f t="shared" si="10"/>
        <v>12.262000950549123</v>
      </c>
      <c r="AG139" s="3">
        <f t="shared" si="11"/>
        <v>0.78160695574405148</v>
      </c>
      <c r="AH139" s="3"/>
    </row>
    <row r="140" spans="1:62" x14ac:dyDescent="0.35">
      <c r="A140">
        <v>116</v>
      </c>
      <c r="B140">
        <v>1</v>
      </c>
      <c r="C140" t="s">
        <v>71</v>
      </c>
      <c r="D140" t="s">
        <v>27</v>
      </c>
      <c r="G140">
        <v>0.3</v>
      </c>
      <c r="H140">
        <v>0.3</v>
      </c>
      <c r="I140">
        <v>4873</v>
      </c>
      <c r="J140">
        <v>11348</v>
      </c>
      <c r="L140">
        <v>4798</v>
      </c>
      <c r="M140">
        <v>6.923</v>
      </c>
      <c r="N140">
        <v>16.488</v>
      </c>
      <c r="O140">
        <v>9.5649999999999995</v>
      </c>
      <c r="Q140">
        <v>0.64300000000000002</v>
      </c>
      <c r="R140">
        <v>1</v>
      </c>
      <c r="S140">
        <v>0</v>
      </c>
      <c r="T140">
        <v>0</v>
      </c>
      <c r="V140">
        <v>0</v>
      </c>
      <c r="Y140" s="1">
        <v>44883</v>
      </c>
      <c r="Z140" s="6">
        <v>0.70341435185185175</v>
      </c>
      <c r="AB140">
        <v>1</v>
      </c>
      <c r="AD140" s="3">
        <f t="shared" si="8"/>
        <v>7.1872438539998136</v>
      </c>
      <c r="AE140" s="3">
        <f t="shared" si="9"/>
        <v>17.986717550616341</v>
      </c>
      <c r="AF140" s="3">
        <f t="shared" si="10"/>
        <v>10.799473696616527</v>
      </c>
      <c r="AG140" s="3">
        <f t="shared" si="11"/>
        <v>0.77884967029929697</v>
      </c>
      <c r="AH140" s="3"/>
      <c r="AI140">
        <f>100*(AVERAGE(I140:I141))/(AVERAGE(I$51:I$52))</f>
        <v>90.26524221771966</v>
      </c>
      <c r="AK140">
        <f>ABS(100*(AD140-AD141)/(AVERAGE(AD140:AD141)))</f>
        <v>1.0781030742833693</v>
      </c>
      <c r="AO140">
        <f>100*(AVERAGE(J140:J141))/(AVERAGE(J$51:J$52))</f>
        <v>96.551577152600174</v>
      </c>
      <c r="AQ140">
        <f>ABS(100*(AE140-AE141)/(AVERAGE(AE140:AE141)))</f>
        <v>0.39103712727886258</v>
      </c>
      <c r="AU140">
        <f>100*(((AVERAGE(J140:J141))-(AVERAGE(I140:I141)))/((AVERAGE(J$51:J$52))-(AVERAGE($I$51:I52))))</f>
        <v>101.96794159657196</v>
      </c>
      <c r="AW140">
        <f>ABS(100*(AF140-AF141)/(AVERAGE(AF140:AF141)))</f>
        <v>1.3808626248522473</v>
      </c>
      <c r="BA140">
        <f>100*(AVERAGE(L140:L141))/(AVERAGE(L$51:L$52))</f>
        <v>97.8380024360536</v>
      </c>
      <c r="BC140">
        <f>ABS(100*(AG140-AG141)/(AVERAGE(AG140:AG141)))</f>
        <v>0.8914715524051734</v>
      </c>
      <c r="BG140" s="3">
        <f>AVERAGE(AD140:AD141)</f>
        <v>7.2261967788128878</v>
      </c>
      <c r="BH140" s="3">
        <f>AVERAGE(AE140:AE141)</f>
        <v>17.95161880338194</v>
      </c>
      <c r="BI140" s="3">
        <f>AVERAGE(AF140:AF141)</f>
        <v>10.725422024569054</v>
      </c>
      <c r="BJ140" s="3">
        <f>AVERAGE(AG140:AG141)</f>
        <v>0.78233682542060423</v>
      </c>
    </row>
    <row r="141" spans="1:62" x14ac:dyDescent="0.35">
      <c r="A141">
        <v>117</v>
      </c>
      <c r="B141">
        <v>1</v>
      </c>
      <c r="C141" t="s">
        <v>71</v>
      </c>
      <c r="D141" t="s">
        <v>27</v>
      </c>
      <c r="G141">
        <v>0.3</v>
      </c>
      <c r="H141">
        <v>0.3</v>
      </c>
      <c r="I141">
        <v>4928</v>
      </c>
      <c r="J141">
        <v>11303</v>
      </c>
      <c r="L141">
        <v>4841</v>
      </c>
      <c r="M141">
        <v>6.9930000000000003</v>
      </c>
      <c r="N141">
        <v>16.423999999999999</v>
      </c>
      <c r="O141">
        <v>9.4309999999999992</v>
      </c>
      <c r="Q141">
        <v>0.65</v>
      </c>
      <c r="R141">
        <v>1</v>
      </c>
      <c r="S141">
        <v>0</v>
      </c>
      <c r="T141">
        <v>0</v>
      </c>
      <c r="V141">
        <v>0</v>
      </c>
      <c r="Y141" s="1">
        <v>44883</v>
      </c>
      <c r="Z141" s="6">
        <v>0.71174768518518527</v>
      </c>
      <c r="AB141">
        <v>1</v>
      </c>
      <c r="AD141" s="3">
        <f t="shared" si="8"/>
        <v>7.2651497036259611</v>
      </c>
      <c r="AE141" s="3">
        <f t="shared" si="9"/>
        <v>17.916520056147544</v>
      </c>
      <c r="AF141" s="3">
        <f t="shared" si="10"/>
        <v>10.651370352521582</v>
      </c>
      <c r="AG141" s="3">
        <f t="shared" si="11"/>
        <v>0.78582398054191138</v>
      </c>
      <c r="AH141" s="3"/>
      <c r="BG141" s="3"/>
      <c r="BH141" s="3"/>
      <c r="BI141" s="3"/>
      <c r="BJ141" s="3"/>
    </row>
    <row r="142" spans="1:62" x14ac:dyDescent="0.35">
      <c r="A142">
        <v>118</v>
      </c>
      <c r="B142">
        <v>6</v>
      </c>
      <c r="R142">
        <v>1</v>
      </c>
    </row>
  </sheetData>
  <conditionalFormatting sqref="BC37:BD38 AK40:AL41 AW40:AX41 AQ40:AR41 AK43:AL44 AL42 AQ43:AR44 AR42 AW43:AX44 AX42 BD42 BC40:BD41 BD39 BD36">
    <cfRule type="cellIs" dxfId="902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901" priority="329" operator="between">
      <formula>80</formula>
      <formula>120</formula>
    </cfRule>
  </conditionalFormatting>
  <conditionalFormatting sqref="BC44">
    <cfRule type="cellIs" dxfId="900" priority="328" operator="greaterThan">
      <formula>20</formula>
    </cfRule>
  </conditionalFormatting>
  <conditionalFormatting sqref="AL48 AX48 BD48 BC53:BD53 AW53:AX53 AK53:AL53">
    <cfRule type="cellIs" dxfId="899" priority="327" operator="greaterThan">
      <formula>20</formula>
    </cfRule>
  </conditionalFormatting>
  <conditionalFormatting sqref="AK53">
    <cfRule type="cellIs" dxfId="898" priority="325" operator="greaterThan">
      <formula>20</formula>
    </cfRule>
  </conditionalFormatting>
  <conditionalFormatting sqref="BC53">
    <cfRule type="cellIs" dxfId="897" priority="322" operator="greaterThan">
      <formula>20</formula>
    </cfRule>
  </conditionalFormatting>
  <conditionalFormatting sqref="AM35:AN40 AY35:AZ40">
    <cfRule type="cellIs" dxfId="896" priority="320" operator="between">
      <formula>80</formula>
      <formula>120</formula>
    </cfRule>
  </conditionalFormatting>
  <conditionalFormatting sqref="AR48 AQ53:AR53">
    <cfRule type="cellIs" dxfId="895" priority="326" operator="greaterThan">
      <formula>20</formula>
    </cfRule>
  </conditionalFormatting>
  <conditionalFormatting sqref="AQ35:AR35 AQ40:AR40 AR39 AQ37:AR38 AR36">
    <cfRule type="cellIs" dxfId="894" priority="319" operator="greaterThan">
      <formula>20</formula>
    </cfRule>
  </conditionalFormatting>
  <conditionalFormatting sqref="AS35:AT40">
    <cfRule type="cellIs" dxfId="893" priority="318" operator="between">
      <formula>80</formula>
      <formula>120</formula>
    </cfRule>
  </conditionalFormatting>
  <conditionalFormatting sqref="AQ53">
    <cfRule type="cellIs" dxfId="892" priority="324" operator="greaterThan">
      <formula>20</formula>
    </cfRule>
  </conditionalFormatting>
  <conditionalFormatting sqref="AW53">
    <cfRule type="cellIs" dxfId="891" priority="323" operator="greaterThan">
      <formula>20</formula>
    </cfRule>
  </conditionalFormatting>
  <conditionalFormatting sqref="AK35:AL35 AW35:AX35 AK40:AL40 AL39 AK37:AL38 AL36 AW40:AX40 AX39 AW37:AX38 AX36">
    <cfRule type="cellIs" dxfId="890" priority="321" operator="greaterThan">
      <formula>20</formula>
    </cfRule>
  </conditionalFormatting>
  <conditionalFormatting sqref="BC53">
    <cfRule type="cellIs" dxfId="889" priority="316" operator="greaterThan">
      <formula>20</formula>
    </cfRule>
  </conditionalFormatting>
  <conditionalFormatting sqref="AW53">
    <cfRule type="cellIs" dxfId="888" priority="317" operator="greaterThan">
      <formula>20</formula>
    </cfRule>
  </conditionalFormatting>
  <conditionalFormatting sqref="BE85">
    <cfRule type="cellIs" dxfId="887" priority="212" operator="between">
      <formula>80</formula>
      <formula>120</formula>
    </cfRule>
  </conditionalFormatting>
  <conditionalFormatting sqref="AK49">
    <cfRule type="cellIs" dxfId="886" priority="315" operator="greaterThan">
      <formula>20</formula>
    </cfRule>
  </conditionalFormatting>
  <conditionalFormatting sqref="AQ49">
    <cfRule type="cellIs" dxfId="885" priority="314" operator="greaterThan">
      <formula>20</formula>
    </cfRule>
  </conditionalFormatting>
  <conditionalFormatting sqref="AW49">
    <cfRule type="cellIs" dxfId="884" priority="313" operator="greaterThan">
      <formula>20</formula>
    </cfRule>
  </conditionalFormatting>
  <conditionalFormatting sqref="BC49">
    <cfRule type="cellIs" dxfId="883" priority="312" operator="greaterThan">
      <formula>20</formula>
    </cfRule>
  </conditionalFormatting>
  <conditionalFormatting sqref="AK46">
    <cfRule type="cellIs" dxfId="882" priority="311" operator="greaterThan">
      <formula>20</formula>
    </cfRule>
  </conditionalFormatting>
  <conditionalFormatting sqref="AQ46">
    <cfRule type="cellIs" dxfId="881" priority="310" operator="greaterThan">
      <formula>20</formula>
    </cfRule>
  </conditionalFormatting>
  <conditionalFormatting sqref="AW46">
    <cfRule type="cellIs" dxfId="880" priority="309" operator="greaterThan">
      <formula>20</formula>
    </cfRule>
  </conditionalFormatting>
  <conditionalFormatting sqref="BC46">
    <cfRule type="cellIs" dxfId="879" priority="308" operator="greaterThan">
      <formula>20</formula>
    </cfRule>
  </conditionalFormatting>
  <conditionalFormatting sqref="AK47">
    <cfRule type="cellIs" dxfId="878" priority="307" operator="greaterThan">
      <formula>20</formula>
    </cfRule>
  </conditionalFormatting>
  <conditionalFormatting sqref="AQ47">
    <cfRule type="cellIs" dxfId="877" priority="306" operator="greaterThan">
      <formula>20</formula>
    </cfRule>
  </conditionalFormatting>
  <conditionalFormatting sqref="AW47">
    <cfRule type="cellIs" dxfId="876" priority="305" operator="greaterThan">
      <formula>20</formula>
    </cfRule>
  </conditionalFormatting>
  <conditionalFormatting sqref="BC47">
    <cfRule type="cellIs" dxfId="875" priority="304" operator="greaterThan">
      <formula>20</formula>
    </cfRule>
  </conditionalFormatting>
  <conditionalFormatting sqref="AW90">
    <cfRule type="cellIs" dxfId="874" priority="206" operator="greaterThan">
      <formula>20</formula>
    </cfRule>
  </conditionalFormatting>
  <conditionalFormatting sqref="BC90">
    <cfRule type="cellIs" dxfId="873" priority="205" operator="greaterThan">
      <formula>20</formula>
    </cfRule>
  </conditionalFormatting>
  <conditionalFormatting sqref="AK96 AK93">
    <cfRule type="cellIs" dxfId="872" priority="204" operator="greaterThan">
      <formula>20</formula>
    </cfRule>
  </conditionalFormatting>
  <conditionalFormatting sqref="AQ96 AQ93">
    <cfRule type="cellIs" dxfId="871" priority="203" operator="greaterThan">
      <formula>20</formula>
    </cfRule>
  </conditionalFormatting>
  <conditionalFormatting sqref="AK52">
    <cfRule type="cellIs" dxfId="870" priority="303" operator="greaterThan">
      <formula>20</formula>
    </cfRule>
  </conditionalFormatting>
  <conditionalFormatting sqref="AQ52">
    <cfRule type="cellIs" dxfId="869" priority="302" operator="greaterThan">
      <formula>20</formula>
    </cfRule>
  </conditionalFormatting>
  <conditionalFormatting sqref="AW52">
    <cfRule type="cellIs" dxfId="868" priority="301" operator="greaterThan">
      <formula>20</formula>
    </cfRule>
  </conditionalFormatting>
  <conditionalFormatting sqref="BC52">
    <cfRule type="cellIs" dxfId="867" priority="300" operator="greaterThan">
      <formula>20</formula>
    </cfRule>
  </conditionalFormatting>
  <conditionalFormatting sqref="AK87 AK84 AK81 AK78 AK75 AK72 AK69 AK66 AK63 AK60 AK57">
    <cfRule type="cellIs" dxfId="866" priority="299" operator="greaterThan">
      <formula>20</formula>
    </cfRule>
  </conditionalFormatting>
  <conditionalFormatting sqref="AQ87 AQ84 AQ81 AQ78 AQ75 AQ72 AQ69 AQ66 AQ63 AQ60 AQ57">
    <cfRule type="cellIs" dxfId="865" priority="298" operator="greaterThan">
      <formula>20</formula>
    </cfRule>
  </conditionalFormatting>
  <conditionalFormatting sqref="AW87 AW84 AW81 AW78 AW75 AW72 AW69 AW66 AW63 AW60 AW57">
    <cfRule type="cellIs" dxfId="864" priority="297" operator="greaterThan">
      <formula>20</formula>
    </cfRule>
  </conditionalFormatting>
  <conditionalFormatting sqref="BC87 BC84 BC81 BC78 BC75 BC72 BC69 BC66 BC63 BC60 BC57">
    <cfRule type="cellIs" dxfId="863" priority="296" operator="greaterThan">
      <formula>20</formula>
    </cfRule>
  </conditionalFormatting>
  <conditionalFormatting sqref="AK94">
    <cfRule type="cellIs" dxfId="862" priority="295" operator="greaterThan">
      <formula>20</formula>
    </cfRule>
  </conditionalFormatting>
  <conditionalFormatting sqref="AQ94">
    <cfRule type="cellIs" dxfId="861" priority="294" operator="greaterThan">
      <formula>20</formula>
    </cfRule>
  </conditionalFormatting>
  <conditionalFormatting sqref="AW94">
    <cfRule type="cellIs" dxfId="860" priority="293" operator="greaterThan">
      <formula>20</formula>
    </cfRule>
  </conditionalFormatting>
  <conditionalFormatting sqref="BC97 BC94">
    <cfRule type="cellIs" dxfId="859" priority="292" operator="greaterThan">
      <formula>20</formula>
    </cfRule>
  </conditionalFormatting>
  <conditionalFormatting sqref="AM88:AN88">
    <cfRule type="cellIs" dxfId="858" priority="291" operator="between">
      <formula>80</formula>
      <formula>120</formula>
    </cfRule>
  </conditionalFormatting>
  <conditionalFormatting sqref="AL87">
    <cfRule type="cellIs" dxfId="857" priority="290" operator="greaterThan">
      <formula>20</formula>
    </cfRule>
  </conditionalFormatting>
  <conditionalFormatting sqref="AM87:AN87">
    <cfRule type="cellIs" dxfId="856" priority="289" operator="between">
      <formula>80</formula>
      <formula>120</formula>
    </cfRule>
  </conditionalFormatting>
  <conditionalFormatting sqref="AM87:AN87">
    <cfRule type="cellIs" dxfId="855" priority="288" operator="between">
      <formula>80</formula>
      <formula>120</formula>
    </cfRule>
  </conditionalFormatting>
  <conditionalFormatting sqref="AR85">
    <cfRule type="cellIs" dxfId="854" priority="227" operator="greaterThan">
      <formula>20</formula>
    </cfRule>
  </conditionalFormatting>
  <conditionalFormatting sqref="AM89:AN89">
    <cfRule type="cellIs" dxfId="853" priority="287" operator="between">
      <formula>80</formula>
      <formula>120</formula>
    </cfRule>
  </conditionalFormatting>
  <conditionalFormatting sqref="AK88 AK85 AK82 AK79 AK76 AK73 AK70 AK67 AK64 AK61 AK58 AK54">
    <cfRule type="cellIs" dxfId="852" priority="242" operator="greaterThan">
      <formula>20</formula>
    </cfRule>
  </conditionalFormatting>
  <conditionalFormatting sqref="AQ88 AQ85 AQ82 AQ79 AQ76 AQ73 AQ70 AQ67 AQ64 AQ61 AQ58 AQ54">
    <cfRule type="cellIs" dxfId="851" priority="241" operator="greaterThan">
      <formula>20</formula>
    </cfRule>
  </conditionalFormatting>
  <conditionalFormatting sqref="AW88 AW85 AW82 AW79 AW76 AW73 AW70 AW67 AW64 AW61 AW58 AW54">
    <cfRule type="cellIs" dxfId="850" priority="240" operator="greaterThan">
      <formula>20</formula>
    </cfRule>
  </conditionalFormatting>
  <conditionalFormatting sqref="BC88 BC85 BC82 BC79 BC76 BC73 BC70 BC67 BC64 BC61 BC58 BC54">
    <cfRule type="cellIs" dxfId="849" priority="239" operator="greaterThan">
      <formula>20</formula>
    </cfRule>
  </conditionalFormatting>
  <conditionalFormatting sqref="AQ95 AQ92">
    <cfRule type="cellIs" dxfId="848" priority="237" operator="greaterThan">
      <formula>20</formula>
    </cfRule>
  </conditionalFormatting>
  <conditionalFormatting sqref="AW95 AW92">
    <cfRule type="cellIs" dxfId="847" priority="236" operator="greaterThan">
      <formula>20</formula>
    </cfRule>
  </conditionalFormatting>
  <conditionalFormatting sqref="AS88:AT88">
    <cfRule type="cellIs" dxfId="846" priority="286" operator="between">
      <formula>80</formula>
      <formula>120</formula>
    </cfRule>
  </conditionalFormatting>
  <conditionalFormatting sqref="AS88:AT88">
    <cfRule type="cellIs" dxfId="845" priority="285" operator="between">
      <formula>80</formula>
      <formula>120</formula>
    </cfRule>
  </conditionalFormatting>
  <conditionalFormatting sqref="AR87">
    <cfRule type="cellIs" dxfId="844" priority="284" operator="greaterThan">
      <formula>20</formula>
    </cfRule>
  </conditionalFormatting>
  <conditionalFormatting sqref="AS87:AT87">
    <cfRule type="cellIs" dxfId="843" priority="283" operator="between">
      <formula>80</formula>
      <formula>120</formula>
    </cfRule>
  </conditionalFormatting>
  <conditionalFormatting sqref="AS87:AT87">
    <cfRule type="cellIs" dxfId="842" priority="282" operator="between">
      <formula>80</formula>
      <formula>120</formula>
    </cfRule>
  </conditionalFormatting>
  <conditionalFormatting sqref="AS87:AT87">
    <cfRule type="cellIs" dxfId="841" priority="281" operator="between">
      <formula>80</formula>
      <formula>120</formula>
    </cfRule>
  </conditionalFormatting>
  <conditionalFormatting sqref="AS89:AT89">
    <cfRule type="cellIs" dxfId="840" priority="280" operator="between">
      <formula>80</formula>
      <formula>120</formula>
    </cfRule>
  </conditionalFormatting>
  <conditionalFormatting sqref="AS89:AT89">
    <cfRule type="cellIs" dxfId="839" priority="279" operator="between">
      <formula>80</formula>
      <formula>120</formula>
    </cfRule>
  </conditionalFormatting>
  <conditionalFormatting sqref="AY88:AZ88">
    <cfRule type="cellIs" dxfId="838" priority="278" operator="between">
      <formula>80</formula>
      <formula>120</formula>
    </cfRule>
  </conditionalFormatting>
  <conditionalFormatting sqref="AX87">
    <cfRule type="cellIs" dxfId="837" priority="277" operator="greaterThan">
      <formula>20</formula>
    </cfRule>
  </conditionalFormatting>
  <conditionalFormatting sqref="AY87:AZ87">
    <cfRule type="cellIs" dxfId="836" priority="276" operator="between">
      <formula>80</formula>
      <formula>120</formula>
    </cfRule>
  </conditionalFormatting>
  <conditionalFormatting sqref="AY87:AZ87">
    <cfRule type="cellIs" dxfId="835" priority="274" operator="between">
      <formula>80</formula>
      <formula>120</formula>
    </cfRule>
  </conditionalFormatting>
  <conditionalFormatting sqref="AY87:AZ87">
    <cfRule type="cellIs" dxfId="834" priority="275" operator="between">
      <formula>80</formula>
      <formula>120</formula>
    </cfRule>
  </conditionalFormatting>
  <conditionalFormatting sqref="AY89:AZ89">
    <cfRule type="cellIs" dxfId="833" priority="273" operator="between">
      <formula>80</formula>
      <formula>120</formula>
    </cfRule>
  </conditionalFormatting>
  <conditionalFormatting sqref="BE88">
    <cfRule type="cellIs" dxfId="832" priority="272" operator="between">
      <formula>80</formula>
      <formula>120</formula>
    </cfRule>
  </conditionalFormatting>
  <conditionalFormatting sqref="BD87">
    <cfRule type="cellIs" dxfId="831" priority="271" operator="greaterThan">
      <formula>20</formula>
    </cfRule>
  </conditionalFormatting>
  <conditionalFormatting sqref="BE87">
    <cfRule type="cellIs" dxfId="830" priority="270" operator="between">
      <formula>80</formula>
      <formula>120</formula>
    </cfRule>
  </conditionalFormatting>
  <conditionalFormatting sqref="BE87">
    <cfRule type="cellIs" dxfId="829" priority="269" operator="between">
      <formula>80</formula>
      <formula>120</formula>
    </cfRule>
  </conditionalFormatting>
  <conditionalFormatting sqref="BE87">
    <cfRule type="cellIs" dxfId="828" priority="267" operator="between">
      <formula>80</formula>
      <formula>120</formula>
    </cfRule>
  </conditionalFormatting>
  <conditionalFormatting sqref="BE87">
    <cfRule type="cellIs" dxfId="827" priority="268" operator="between">
      <formula>80</formula>
      <formula>120</formula>
    </cfRule>
  </conditionalFormatting>
  <conditionalFormatting sqref="BE89">
    <cfRule type="cellIs" dxfId="826" priority="266" operator="between">
      <formula>80</formula>
      <formula>120</formula>
    </cfRule>
  </conditionalFormatting>
  <conditionalFormatting sqref="AW96 AW93">
    <cfRule type="cellIs" dxfId="825" priority="202" operator="greaterThan">
      <formula>20</formula>
    </cfRule>
  </conditionalFormatting>
  <conditionalFormatting sqref="AQ94 AQ91">
    <cfRule type="cellIs" dxfId="824" priority="199" operator="greaterThan">
      <formula>20</formula>
    </cfRule>
  </conditionalFormatting>
  <conditionalFormatting sqref="AS98:AT99">
    <cfRule type="cellIs" dxfId="823" priority="195" operator="between">
      <formula>80</formula>
      <formula>120</formula>
    </cfRule>
  </conditionalFormatting>
  <conditionalFormatting sqref="BE98:BE99">
    <cfRule type="cellIs" dxfId="822" priority="192" operator="between">
      <formula>80</formula>
      <formula>120</formula>
    </cfRule>
  </conditionalFormatting>
  <conditionalFormatting sqref="AS100:AT100 AY100:AZ100 BE100 AM100:AN100">
    <cfRule type="cellIs" dxfId="821" priority="191" operator="between">
      <formula>80</formula>
      <formula>120</formula>
    </cfRule>
  </conditionalFormatting>
  <conditionalFormatting sqref="BC100:BD100 AW100:AX100 AK100:AL100">
    <cfRule type="cellIs" dxfId="820" priority="190" operator="greaterThan">
      <formula>20</formula>
    </cfRule>
  </conditionalFormatting>
  <conditionalFormatting sqref="BC43">
    <cfRule type="cellIs" dxfId="819" priority="265" operator="greaterThan">
      <formula>20</formula>
    </cfRule>
  </conditionalFormatting>
  <conditionalFormatting sqref="AK47:AL47 AW47:AX47 BC47:BD47">
    <cfRule type="cellIs" dxfId="818" priority="264" operator="greaterThan">
      <formula>20</formula>
    </cfRule>
  </conditionalFormatting>
  <conditionalFormatting sqref="AQ47:AR47">
    <cfRule type="cellIs" dxfId="817" priority="263" operator="greaterThan">
      <formula>20</formula>
    </cfRule>
  </conditionalFormatting>
  <conditionalFormatting sqref="AQ47">
    <cfRule type="cellIs" dxfId="816" priority="261" operator="greaterThan">
      <formula>20</formula>
    </cfRule>
  </conditionalFormatting>
  <conditionalFormatting sqref="BC47 BC49">
    <cfRule type="cellIs" dxfId="815" priority="259" operator="greaterThan">
      <formula>20</formula>
    </cfRule>
  </conditionalFormatting>
  <conditionalFormatting sqref="AK47">
    <cfRule type="cellIs" dxfId="814" priority="262" operator="greaterThan">
      <formula>20</formula>
    </cfRule>
  </conditionalFormatting>
  <conditionalFormatting sqref="AW47 AW49">
    <cfRule type="cellIs" dxfId="813" priority="260" operator="greaterThan">
      <formula>20</formula>
    </cfRule>
  </conditionalFormatting>
  <conditionalFormatting sqref="AK49:AL49 AW49:AX49 BC49:BD49">
    <cfRule type="cellIs" dxfId="812" priority="258" operator="greaterThan">
      <formula>20</formula>
    </cfRule>
  </conditionalFormatting>
  <conditionalFormatting sqref="AM49:AN49 BE49 AY49:AZ49">
    <cfRule type="cellIs" dxfId="811" priority="257" operator="between">
      <formula>80</formula>
      <formula>120</formula>
    </cfRule>
  </conditionalFormatting>
  <conditionalFormatting sqref="AQ49:AR49">
    <cfRule type="cellIs" dxfId="810" priority="256" operator="greaterThan">
      <formula>20</formula>
    </cfRule>
  </conditionalFormatting>
  <conditionalFormatting sqref="AS49:AT49">
    <cfRule type="cellIs" dxfId="809" priority="255" operator="between">
      <formula>80</formula>
      <formula>120</formula>
    </cfRule>
  </conditionalFormatting>
  <conditionalFormatting sqref="AK46">
    <cfRule type="cellIs" dxfId="808" priority="254" operator="greaterThan">
      <formula>20</formula>
    </cfRule>
  </conditionalFormatting>
  <conditionalFormatting sqref="AQ46">
    <cfRule type="cellIs" dxfId="807" priority="253" operator="greaterThan">
      <formula>20</formula>
    </cfRule>
  </conditionalFormatting>
  <conditionalFormatting sqref="AW46">
    <cfRule type="cellIs" dxfId="806" priority="252" operator="greaterThan">
      <formula>20</formula>
    </cfRule>
  </conditionalFormatting>
  <conditionalFormatting sqref="BC46">
    <cfRule type="cellIs" dxfId="805" priority="251" operator="greaterThan">
      <formula>20</formula>
    </cfRule>
  </conditionalFormatting>
  <conditionalFormatting sqref="AK50">
    <cfRule type="cellIs" dxfId="804" priority="250" operator="greaterThan">
      <formula>20</formula>
    </cfRule>
  </conditionalFormatting>
  <conditionalFormatting sqref="AQ50">
    <cfRule type="cellIs" dxfId="803" priority="249" operator="greaterThan">
      <formula>20</formula>
    </cfRule>
  </conditionalFormatting>
  <conditionalFormatting sqref="AW50">
    <cfRule type="cellIs" dxfId="802" priority="248" operator="greaterThan">
      <formula>20</formula>
    </cfRule>
  </conditionalFormatting>
  <conditionalFormatting sqref="BC50">
    <cfRule type="cellIs" dxfId="801" priority="247" operator="greaterThan">
      <formula>20</formula>
    </cfRule>
  </conditionalFormatting>
  <conditionalFormatting sqref="AK51">
    <cfRule type="cellIs" dxfId="800" priority="246" operator="greaterThan">
      <formula>20</formula>
    </cfRule>
  </conditionalFormatting>
  <conditionalFormatting sqref="AQ51">
    <cfRule type="cellIs" dxfId="799" priority="245" operator="greaterThan">
      <formula>20</formula>
    </cfRule>
  </conditionalFormatting>
  <conditionalFormatting sqref="AW51">
    <cfRule type="cellIs" dxfId="798" priority="244" operator="greaterThan">
      <formula>20</formula>
    </cfRule>
  </conditionalFormatting>
  <conditionalFormatting sqref="BC51">
    <cfRule type="cellIs" dxfId="797" priority="243" operator="greaterThan">
      <formula>20</formula>
    </cfRule>
  </conditionalFormatting>
  <conditionalFormatting sqref="AK95 AK92">
    <cfRule type="cellIs" dxfId="796" priority="238" operator="greaterThan">
      <formula>20</formula>
    </cfRule>
  </conditionalFormatting>
  <conditionalFormatting sqref="BC95 BC92">
    <cfRule type="cellIs" dxfId="795" priority="235" operator="greaterThan">
      <formula>20</formula>
    </cfRule>
  </conditionalFormatting>
  <conditionalFormatting sqref="AM86:AN86">
    <cfRule type="cellIs" dxfId="794" priority="234" operator="between">
      <formula>80</formula>
      <formula>120</formula>
    </cfRule>
  </conditionalFormatting>
  <conditionalFormatting sqref="AL85">
    <cfRule type="cellIs" dxfId="793" priority="233" operator="greaterThan">
      <formula>20</formula>
    </cfRule>
  </conditionalFormatting>
  <conditionalFormatting sqref="AM85:AN85">
    <cfRule type="cellIs" dxfId="792" priority="232" operator="between">
      <formula>80</formula>
      <formula>120</formula>
    </cfRule>
  </conditionalFormatting>
  <conditionalFormatting sqref="AM85:AN85">
    <cfRule type="cellIs" dxfId="791" priority="231" operator="between">
      <formula>80</formula>
      <formula>120</formula>
    </cfRule>
  </conditionalFormatting>
  <conditionalFormatting sqref="AM87:AN88">
    <cfRule type="cellIs" dxfId="790" priority="230" operator="between">
      <formula>80</formula>
      <formula>120</formula>
    </cfRule>
  </conditionalFormatting>
  <conditionalFormatting sqref="AS86:AT86">
    <cfRule type="cellIs" dxfId="789" priority="229" operator="between">
      <formula>80</formula>
      <formula>120</formula>
    </cfRule>
  </conditionalFormatting>
  <conditionalFormatting sqref="AS86:AT86">
    <cfRule type="cellIs" dxfId="788" priority="228" operator="between">
      <formula>80</formula>
      <formula>120</formula>
    </cfRule>
  </conditionalFormatting>
  <conditionalFormatting sqref="AS85:AT85">
    <cfRule type="cellIs" dxfId="787" priority="226" operator="between">
      <formula>80</formula>
      <formula>120</formula>
    </cfRule>
  </conditionalFormatting>
  <conditionalFormatting sqref="AS85:AT85">
    <cfRule type="cellIs" dxfId="786" priority="225" operator="between">
      <formula>80</formula>
      <formula>120</formula>
    </cfRule>
  </conditionalFormatting>
  <conditionalFormatting sqref="AS85:AT85">
    <cfRule type="cellIs" dxfId="785" priority="224" operator="between">
      <formula>80</formula>
      <formula>120</formula>
    </cfRule>
  </conditionalFormatting>
  <conditionalFormatting sqref="AS87:AT88">
    <cfRule type="cellIs" dxfId="784" priority="223" operator="between">
      <formula>80</formula>
      <formula>120</formula>
    </cfRule>
  </conditionalFormatting>
  <conditionalFormatting sqref="AS87:AT88">
    <cfRule type="cellIs" dxfId="783" priority="222" operator="between">
      <formula>80</formula>
      <formula>120</formula>
    </cfRule>
  </conditionalFormatting>
  <conditionalFormatting sqref="BD85">
    <cfRule type="cellIs" dxfId="782" priority="214" operator="greaterThan">
      <formula>20</formula>
    </cfRule>
  </conditionalFormatting>
  <conditionalFormatting sqref="AY86:AZ86">
    <cfRule type="cellIs" dxfId="781" priority="221" operator="between">
      <formula>80</formula>
      <formula>120</formula>
    </cfRule>
  </conditionalFormatting>
  <conditionalFormatting sqref="AX85">
    <cfRule type="cellIs" dxfId="780" priority="220" operator="greaterThan">
      <formula>20</formula>
    </cfRule>
  </conditionalFormatting>
  <conditionalFormatting sqref="AY85:AZ85">
    <cfRule type="cellIs" dxfId="779" priority="219" operator="between">
      <formula>80</formula>
      <formula>120</formula>
    </cfRule>
  </conditionalFormatting>
  <conditionalFormatting sqref="AY85:AZ85">
    <cfRule type="cellIs" dxfId="778" priority="217" operator="between">
      <formula>80</formula>
      <formula>120</formula>
    </cfRule>
  </conditionalFormatting>
  <conditionalFormatting sqref="AY85:AZ85">
    <cfRule type="cellIs" dxfId="777" priority="218" operator="between">
      <formula>80</formula>
      <formula>120</formula>
    </cfRule>
  </conditionalFormatting>
  <conditionalFormatting sqref="AY87:AZ88">
    <cfRule type="cellIs" dxfId="776" priority="216" operator="between">
      <formula>80</formula>
      <formula>120</formula>
    </cfRule>
  </conditionalFormatting>
  <conditionalFormatting sqref="AK90">
    <cfRule type="cellIs" dxfId="775" priority="208" operator="greaterThan">
      <formula>20</formula>
    </cfRule>
  </conditionalFormatting>
  <conditionalFormatting sqref="BE86">
    <cfRule type="cellIs" dxfId="774" priority="215" operator="between">
      <formula>80</formula>
      <formula>120</formula>
    </cfRule>
  </conditionalFormatting>
  <conditionalFormatting sqref="BE85">
    <cfRule type="cellIs" dxfId="773" priority="213" operator="between">
      <formula>80</formula>
      <formula>120</formula>
    </cfRule>
  </conditionalFormatting>
  <conditionalFormatting sqref="BE85">
    <cfRule type="cellIs" dxfId="772" priority="210" operator="between">
      <formula>80</formula>
      <formula>120</formula>
    </cfRule>
  </conditionalFormatting>
  <conditionalFormatting sqref="BE85">
    <cfRule type="cellIs" dxfId="771" priority="211" operator="between">
      <formula>80</formula>
      <formula>120</formula>
    </cfRule>
  </conditionalFormatting>
  <conditionalFormatting sqref="AK94 AK91">
    <cfRule type="cellIs" dxfId="770" priority="200" operator="greaterThan">
      <formula>20</formula>
    </cfRule>
  </conditionalFormatting>
  <conditionalFormatting sqref="BE87:BE88">
    <cfRule type="cellIs" dxfId="769" priority="209" operator="between">
      <formula>80</formula>
      <formula>120</formula>
    </cfRule>
  </conditionalFormatting>
  <conditionalFormatting sqref="AW94 AW91">
    <cfRule type="cellIs" dxfId="768" priority="198" operator="greaterThan">
      <formula>20</formula>
    </cfRule>
  </conditionalFormatting>
  <conditionalFormatting sqref="AQ90">
    <cfRule type="cellIs" dxfId="767" priority="207" operator="greaterThan">
      <formula>20</formula>
    </cfRule>
  </conditionalFormatting>
  <conditionalFormatting sqref="BC96 BC93">
    <cfRule type="cellIs" dxfId="766" priority="201" operator="greaterThan">
      <formula>20</formula>
    </cfRule>
  </conditionalFormatting>
  <conditionalFormatting sqref="BC97 BC94 BC91">
    <cfRule type="cellIs" dxfId="765" priority="197" operator="greaterThan">
      <formula>20</formula>
    </cfRule>
  </conditionalFormatting>
  <conditionalFormatting sqref="AM98:AN99">
    <cfRule type="cellIs" dxfId="764" priority="196" operator="between">
      <formula>80</formula>
      <formula>120</formula>
    </cfRule>
  </conditionalFormatting>
  <conditionalFormatting sqref="AS98:AT99">
    <cfRule type="cellIs" dxfId="763" priority="194" operator="between">
      <formula>80</formula>
      <formula>120</formula>
    </cfRule>
  </conditionalFormatting>
  <conditionalFormatting sqref="AY98:AZ99">
    <cfRule type="cellIs" dxfId="762" priority="193" operator="between">
      <formula>80</formula>
      <formula>120</formula>
    </cfRule>
  </conditionalFormatting>
  <conditionalFormatting sqref="AK100">
    <cfRule type="cellIs" dxfId="761" priority="188" operator="greaterThan">
      <formula>20</formula>
    </cfRule>
  </conditionalFormatting>
  <conditionalFormatting sqref="BC100">
    <cfRule type="cellIs" dxfId="760" priority="185" operator="greaterThan">
      <formula>20</formula>
    </cfRule>
  </conditionalFormatting>
  <conditionalFormatting sqref="AQ100:AR100">
    <cfRule type="cellIs" dxfId="759" priority="189" operator="greaterThan">
      <formula>20</formula>
    </cfRule>
  </conditionalFormatting>
  <conditionalFormatting sqref="AQ100">
    <cfRule type="cellIs" dxfId="758" priority="187" operator="greaterThan">
      <formula>20</formula>
    </cfRule>
  </conditionalFormatting>
  <conditionalFormatting sqref="AW100">
    <cfRule type="cellIs" dxfId="757" priority="186" operator="greaterThan">
      <formula>20</formula>
    </cfRule>
  </conditionalFormatting>
  <conditionalFormatting sqref="BC100">
    <cfRule type="cellIs" dxfId="756" priority="183" operator="greaterThan">
      <formula>20</formula>
    </cfRule>
  </conditionalFormatting>
  <conditionalFormatting sqref="AW100">
    <cfRule type="cellIs" dxfId="755" priority="184" operator="greaterThan">
      <formula>20</formula>
    </cfRule>
  </conditionalFormatting>
  <conditionalFormatting sqref="AK133 AK130 AK127 AK124 AK121 AK118 AK115 AK112 AK109 AK106 AK103">
    <cfRule type="cellIs" dxfId="754" priority="182" operator="greaterThan">
      <formula>20</formula>
    </cfRule>
  </conditionalFormatting>
  <conditionalFormatting sqref="AQ133 AQ130 AQ127 AQ124 AQ121 AQ118 AQ115 AQ112 AQ109 AQ106 AQ103">
    <cfRule type="cellIs" dxfId="753" priority="181" operator="greaterThan">
      <formula>20</formula>
    </cfRule>
  </conditionalFormatting>
  <conditionalFormatting sqref="AW133 AW130 AW127 AW124 AW121 AW118 AW115 AW112 AW109 AW106 AW103">
    <cfRule type="cellIs" dxfId="752" priority="180" operator="greaterThan">
      <formula>20</formula>
    </cfRule>
  </conditionalFormatting>
  <conditionalFormatting sqref="BC133 BC130 BC127 BC124 BC121 BC118 BC115 BC112 BC109 BC106 BC103">
    <cfRule type="cellIs" dxfId="751" priority="179" operator="greaterThan">
      <formula>20</formula>
    </cfRule>
  </conditionalFormatting>
  <conditionalFormatting sqref="AX133">
    <cfRule type="cellIs" dxfId="750" priority="164" operator="greaterThan">
      <formula>20</formula>
    </cfRule>
  </conditionalFormatting>
  <conditionalFormatting sqref="AM134:AN134">
    <cfRule type="cellIs" dxfId="749" priority="178" operator="between">
      <formula>80</formula>
      <formula>120</formula>
    </cfRule>
  </conditionalFormatting>
  <conditionalFormatting sqref="AL133">
    <cfRule type="cellIs" dxfId="748" priority="177" operator="greaterThan">
      <formula>20</formula>
    </cfRule>
  </conditionalFormatting>
  <conditionalFormatting sqref="AM133:AN133">
    <cfRule type="cellIs" dxfId="747" priority="176" operator="between">
      <formula>80</formula>
      <formula>120</formula>
    </cfRule>
  </conditionalFormatting>
  <conditionalFormatting sqref="AM133:AN133">
    <cfRule type="cellIs" dxfId="746" priority="175" operator="between">
      <formula>80</formula>
      <formula>120</formula>
    </cfRule>
  </conditionalFormatting>
  <conditionalFormatting sqref="AM135:AN135">
    <cfRule type="cellIs" dxfId="745" priority="174" operator="between">
      <formula>80</formula>
      <formula>120</formula>
    </cfRule>
  </conditionalFormatting>
  <conditionalFormatting sqref="AS134:AT134">
    <cfRule type="cellIs" dxfId="744" priority="173" operator="between">
      <formula>80</formula>
      <formula>120</formula>
    </cfRule>
  </conditionalFormatting>
  <conditionalFormatting sqref="AS134:AT134">
    <cfRule type="cellIs" dxfId="743" priority="172" operator="between">
      <formula>80</formula>
      <formula>120</formula>
    </cfRule>
  </conditionalFormatting>
  <conditionalFormatting sqref="AR133">
    <cfRule type="cellIs" dxfId="742" priority="171" operator="greaterThan">
      <formula>20</formula>
    </cfRule>
  </conditionalFormatting>
  <conditionalFormatting sqref="AS133:AT133">
    <cfRule type="cellIs" dxfId="741" priority="170" operator="between">
      <formula>80</formula>
      <formula>120</formula>
    </cfRule>
  </conditionalFormatting>
  <conditionalFormatting sqref="AS133:AT133">
    <cfRule type="cellIs" dxfId="740" priority="169" operator="between">
      <formula>80</formula>
      <formula>120</formula>
    </cfRule>
  </conditionalFormatting>
  <conditionalFormatting sqref="AS133:AT133">
    <cfRule type="cellIs" dxfId="739" priority="168" operator="between">
      <formula>80</formula>
      <formula>120</formula>
    </cfRule>
  </conditionalFormatting>
  <conditionalFormatting sqref="AS135:AT135">
    <cfRule type="cellIs" dxfId="738" priority="167" operator="between">
      <formula>80</formula>
      <formula>120</formula>
    </cfRule>
  </conditionalFormatting>
  <conditionalFormatting sqref="AS135:AT135">
    <cfRule type="cellIs" dxfId="737" priority="166" operator="between">
      <formula>80</formula>
      <formula>120</formula>
    </cfRule>
  </conditionalFormatting>
  <conditionalFormatting sqref="AY134:AZ134">
    <cfRule type="cellIs" dxfId="736" priority="165" operator="between">
      <formula>80</formula>
      <formula>120</formula>
    </cfRule>
  </conditionalFormatting>
  <conditionalFormatting sqref="AY133:AZ133">
    <cfRule type="cellIs" dxfId="735" priority="163" operator="between">
      <formula>80</formula>
      <formula>120</formula>
    </cfRule>
  </conditionalFormatting>
  <conditionalFormatting sqref="AY133:AZ133">
    <cfRule type="cellIs" dxfId="734" priority="161" operator="between">
      <formula>80</formula>
      <formula>120</formula>
    </cfRule>
  </conditionalFormatting>
  <conditionalFormatting sqref="AY133:AZ133">
    <cfRule type="cellIs" dxfId="733" priority="162" operator="between">
      <formula>80</formula>
      <formula>120</formula>
    </cfRule>
  </conditionalFormatting>
  <conditionalFormatting sqref="AY135:AZ135">
    <cfRule type="cellIs" dxfId="732" priority="160" operator="between">
      <formula>80</formula>
      <formula>120</formula>
    </cfRule>
  </conditionalFormatting>
  <conditionalFormatting sqref="BE134">
    <cfRule type="cellIs" dxfId="731" priority="159" operator="between">
      <formula>80</formula>
      <formula>120</formula>
    </cfRule>
  </conditionalFormatting>
  <conditionalFormatting sqref="BD133">
    <cfRule type="cellIs" dxfId="730" priority="158" operator="greaterThan">
      <formula>20</formula>
    </cfRule>
  </conditionalFormatting>
  <conditionalFormatting sqref="BE133">
    <cfRule type="cellIs" dxfId="729" priority="157" operator="between">
      <formula>80</formula>
      <formula>120</formula>
    </cfRule>
  </conditionalFormatting>
  <conditionalFormatting sqref="BE133">
    <cfRule type="cellIs" dxfId="728" priority="156" operator="between">
      <formula>80</formula>
      <formula>120</formula>
    </cfRule>
  </conditionalFormatting>
  <conditionalFormatting sqref="BE133">
    <cfRule type="cellIs" dxfId="727" priority="154" operator="between">
      <formula>80</formula>
      <formula>120</formula>
    </cfRule>
  </conditionalFormatting>
  <conditionalFormatting sqref="BE133">
    <cfRule type="cellIs" dxfId="726" priority="155" operator="between">
      <formula>80</formula>
      <formula>120</formula>
    </cfRule>
  </conditionalFormatting>
  <conditionalFormatting sqref="BE135">
    <cfRule type="cellIs" dxfId="725" priority="153" operator="between">
      <formula>80</formula>
      <formula>120</formula>
    </cfRule>
  </conditionalFormatting>
  <conditionalFormatting sqref="AK134 AK131 AK128 AK125 AK122 AK119 AK116 AK113 AK110 AK107 AK104 AK101">
    <cfRule type="cellIs" dxfId="724" priority="152" operator="greaterThan">
      <formula>20</formula>
    </cfRule>
  </conditionalFormatting>
  <conditionalFormatting sqref="AQ134 AQ131 AQ128 AQ125 AQ122 AQ119 AQ116 AQ113 AQ110 AQ107 AQ104 AQ101">
    <cfRule type="cellIs" dxfId="723" priority="151" operator="greaterThan">
      <formula>20</formula>
    </cfRule>
  </conditionalFormatting>
  <conditionalFormatting sqref="AW134 AW131 AW128 AW125 AW122 AW119 AW116 AW113 AW110 AW107 AW104 AW101">
    <cfRule type="cellIs" dxfId="722" priority="150" operator="greaterThan">
      <formula>20</formula>
    </cfRule>
  </conditionalFormatting>
  <conditionalFormatting sqref="BC134 BC131 BC128 BC125 BC122 BC119 BC116 BC113 BC110 BC107 BC104 BC101">
    <cfRule type="cellIs" dxfId="721" priority="149" operator="greaterThan">
      <formula>20</formula>
    </cfRule>
  </conditionalFormatting>
  <conditionalFormatting sqref="AK141 AK138">
    <cfRule type="cellIs" dxfId="720" priority="148" operator="greaterThan">
      <formula>20</formula>
    </cfRule>
  </conditionalFormatting>
  <conditionalFormatting sqref="AQ141 AQ138">
    <cfRule type="cellIs" dxfId="719" priority="147" operator="greaterThan">
      <formula>20</formula>
    </cfRule>
  </conditionalFormatting>
  <conditionalFormatting sqref="AW141 AW138">
    <cfRule type="cellIs" dxfId="718" priority="146" operator="greaterThan">
      <formula>20</formula>
    </cfRule>
  </conditionalFormatting>
  <conditionalFormatting sqref="BC141 BC138">
    <cfRule type="cellIs" dxfId="717" priority="145" operator="greaterThan">
      <formula>20</formula>
    </cfRule>
  </conditionalFormatting>
  <conditionalFormatting sqref="AL134">
    <cfRule type="cellIs" dxfId="716" priority="137" operator="lessThan">
      <formula>20</formula>
    </cfRule>
  </conditionalFormatting>
  <conditionalFormatting sqref="AM132:AN132">
    <cfRule type="cellIs" dxfId="715" priority="144" operator="between">
      <formula>80</formula>
      <formula>120</formula>
    </cfRule>
  </conditionalFormatting>
  <conditionalFormatting sqref="AL131">
    <cfRule type="cellIs" dxfId="714" priority="143" operator="greaterThan">
      <formula>20</formula>
    </cfRule>
  </conditionalFormatting>
  <conditionalFormatting sqref="AM131:AN131">
    <cfRule type="cellIs" dxfId="713" priority="142" operator="between">
      <formula>80</formula>
      <formula>120</formula>
    </cfRule>
  </conditionalFormatting>
  <conditionalFormatting sqref="AM131:AN131">
    <cfRule type="cellIs" dxfId="712" priority="141" operator="between">
      <formula>80</formula>
      <formula>120</formula>
    </cfRule>
  </conditionalFormatting>
  <conditionalFormatting sqref="AL134">
    <cfRule type="cellIs" dxfId="711" priority="140" operator="greaterThan">
      <formula>20</formula>
    </cfRule>
  </conditionalFormatting>
  <conditionalFormatting sqref="AM133:AN134">
    <cfRule type="cellIs" dxfId="710" priority="139" operator="between">
      <formula>80</formula>
      <formula>120</formula>
    </cfRule>
  </conditionalFormatting>
  <conditionalFormatting sqref="AL134">
    <cfRule type="cellIs" dxfId="709" priority="138" operator="greaterThan">
      <formula>20</formula>
    </cfRule>
  </conditionalFormatting>
  <conditionalFormatting sqref="AS132:AT132">
    <cfRule type="cellIs" dxfId="708" priority="136" operator="between">
      <formula>80</formula>
      <formula>120</formula>
    </cfRule>
  </conditionalFormatting>
  <conditionalFormatting sqref="AS132:AT132">
    <cfRule type="cellIs" dxfId="707" priority="135" operator="between">
      <formula>80</formula>
      <formula>120</formula>
    </cfRule>
  </conditionalFormatting>
  <conditionalFormatting sqref="AR131">
    <cfRule type="cellIs" dxfId="706" priority="134" operator="greaterThan">
      <formula>20</formula>
    </cfRule>
  </conditionalFormatting>
  <conditionalFormatting sqref="AS131:AT131">
    <cfRule type="cellIs" dxfId="705" priority="133" operator="between">
      <formula>80</formula>
      <formula>120</formula>
    </cfRule>
  </conditionalFormatting>
  <conditionalFormatting sqref="AS131:AT131">
    <cfRule type="cellIs" dxfId="704" priority="132" operator="between">
      <formula>80</formula>
      <formula>120</formula>
    </cfRule>
  </conditionalFormatting>
  <conditionalFormatting sqref="AS131:AT131">
    <cfRule type="cellIs" dxfId="703" priority="131" operator="between">
      <formula>80</formula>
      <formula>120</formula>
    </cfRule>
  </conditionalFormatting>
  <conditionalFormatting sqref="AR134">
    <cfRule type="cellIs" dxfId="702" priority="130" operator="greaterThan">
      <formula>20</formula>
    </cfRule>
  </conditionalFormatting>
  <conditionalFormatting sqref="AS133:AT134">
    <cfRule type="cellIs" dxfId="701" priority="129" operator="between">
      <formula>80</formula>
      <formula>120</formula>
    </cfRule>
  </conditionalFormatting>
  <conditionalFormatting sqref="AS133:AT134">
    <cfRule type="cellIs" dxfId="700" priority="128" operator="between">
      <formula>80</formula>
      <formula>120</formula>
    </cfRule>
  </conditionalFormatting>
  <conditionalFormatting sqref="AR134">
    <cfRule type="cellIs" dxfId="699" priority="127" operator="greaterThan">
      <formula>20</formula>
    </cfRule>
  </conditionalFormatting>
  <conditionalFormatting sqref="AR134">
    <cfRule type="cellIs" dxfId="698" priority="126" operator="lessThan">
      <formula>20</formula>
    </cfRule>
  </conditionalFormatting>
  <conditionalFormatting sqref="AY132:AZ132">
    <cfRule type="cellIs" dxfId="697" priority="125" operator="between">
      <formula>80</formula>
      <formula>120</formula>
    </cfRule>
  </conditionalFormatting>
  <conditionalFormatting sqref="AX131">
    <cfRule type="cellIs" dxfId="696" priority="124" operator="greaterThan">
      <formula>20</formula>
    </cfRule>
  </conditionalFormatting>
  <conditionalFormatting sqref="AY131:AZ131">
    <cfRule type="cellIs" dxfId="695" priority="123" operator="between">
      <formula>80</formula>
      <formula>120</formula>
    </cfRule>
  </conditionalFormatting>
  <conditionalFormatting sqref="AY131:AZ131">
    <cfRule type="cellIs" dxfId="694" priority="121" operator="between">
      <formula>80</formula>
      <formula>120</formula>
    </cfRule>
  </conditionalFormatting>
  <conditionalFormatting sqref="AY131:AZ131">
    <cfRule type="cellIs" dxfId="693" priority="122" operator="between">
      <formula>80</formula>
      <formula>120</formula>
    </cfRule>
  </conditionalFormatting>
  <conditionalFormatting sqref="AX134">
    <cfRule type="cellIs" dxfId="692" priority="120" operator="greaterThan">
      <formula>20</formula>
    </cfRule>
  </conditionalFormatting>
  <conditionalFormatting sqref="AY133:AZ134">
    <cfRule type="cellIs" dxfId="691" priority="119" operator="between">
      <formula>80</formula>
      <formula>120</formula>
    </cfRule>
  </conditionalFormatting>
  <conditionalFormatting sqref="AX134">
    <cfRule type="cellIs" dxfId="690" priority="118" operator="greaterThan">
      <formula>20</formula>
    </cfRule>
  </conditionalFormatting>
  <conditionalFormatting sqref="AX134">
    <cfRule type="cellIs" dxfId="689" priority="117" operator="lessThan">
      <formula>20</formula>
    </cfRule>
  </conditionalFormatting>
  <conditionalFormatting sqref="BE132">
    <cfRule type="cellIs" dxfId="688" priority="116" operator="between">
      <formula>80</formula>
      <formula>120</formula>
    </cfRule>
  </conditionalFormatting>
  <conditionalFormatting sqref="BD131">
    <cfRule type="cellIs" dxfId="687" priority="115" operator="greaterThan">
      <formula>20</formula>
    </cfRule>
  </conditionalFormatting>
  <conditionalFormatting sqref="BE131">
    <cfRule type="cellIs" dxfId="686" priority="114" operator="between">
      <formula>80</formula>
      <formula>120</formula>
    </cfRule>
  </conditionalFormatting>
  <conditionalFormatting sqref="BE131">
    <cfRule type="cellIs" dxfId="685" priority="113" operator="between">
      <formula>80</formula>
      <formula>120</formula>
    </cfRule>
  </conditionalFormatting>
  <conditionalFormatting sqref="BE131">
    <cfRule type="cellIs" dxfId="684" priority="111" operator="between">
      <formula>80</formula>
      <formula>120</formula>
    </cfRule>
  </conditionalFormatting>
  <conditionalFormatting sqref="BE131">
    <cfRule type="cellIs" dxfId="683" priority="112" operator="between">
      <formula>80</formula>
      <formula>120</formula>
    </cfRule>
  </conditionalFormatting>
  <conditionalFormatting sqref="BD134">
    <cfRule type="cellIs" dxfId="682" priority="110" operator="greaterThan">
      <formula>20</formula>
    </cfRule>
  </conditionalFormatting>
  <conditionalFormatting sqref="BE133:BE134">
    <cfRule type="cellIs" dxfId="681" priority="109" operator="between">
      <formula>80</formula>
      <formula>120</formula>
    </cfRule>
  </conditionalFormatting>
  <conditionalFormatting sqref="BD134">
    <cfRule type="cellIs" dxfId="680" priority="108" operator="greaterThan">
      <formula>20</formula>
    </cfRule>
  </conditionalFormatting>
  <conditionalFormatting sqref="BD134">
    <cfRule type="cellIs" dxfId="679" priority="107" operator="lessThan">
      <formula>20</formula>
    </cfRule>
  </conditionalFormatting>
  <conditionalFormatting sqref="AK136">
    <cfRule type="cellIs" dxfId="678" priority="106" operator="greaterThan">
      <formula>20</formula>
    </cfRule>
  </conditionalFormatting>
  <conditionalFormatting sqref="AQ136">
    <cfRule type="cellIs" dxfId="677" priority="105" operator="greaterThan">
      <formula>20</formula>
    </cfRule>
  </conditionalFormatting>
  <conditionalFormatting sqref="AW136">
    <cfRule type="cellIs" dxfId="676" priority="104" operator="greaterThan">
      <formula>20</formula>
    </cfRule>
  </conditionalFormatting>
  <conditionalFormatting sqref="BC136">
    <cfRule type="cellIs" dxfId="675" priority="103" operator="greaterThan">
      <formula>20</formula>
    </cfRule>
  </conditionalFormatting>
  <conditionalFormatting sqref="AK139">
    <cfRule type="cellIs" dxfId="674" priority="102" operator="greaterThan">
      <formula>20</formula>
    </cfRule>
  </conditionalFormatting>
  <conditionalFormatting sqref="AQ139">
    <cfRule type="cellIs" dxfId="673" priority="101" operator="greaterThan">
      <formula>20</formula>
    </cfRule>
  </conditionalFormatting>
  <conditionalFormatting sqref="AW139">
    <cfRule type="cellIs" dxfId="672" priority="100" operator="greaterThan">
      <formula>20</formula>
    </cfRule>
  </conditionalFormatting>
  <conditionalFormatting sqref="BC139">
    <cfRule type="cellIs" dxfId="671" priority="99" operator="greaterThan">
      <formula>20</formula>
    </cfRule>
  </conditionalFormatting>
  <conditionalFormatting sqref="AK137">
    <cfRule type="cellIs" dxfId="670" priority="98" operator="greaterThan">
      <formula>20</formula>
    </cfRule>
  </conditionalFormatting>
  <conditionalFormatting sqref="AQ137">
    <cfRule type="cellIs" dxfId="669" priority="97" operator="greaterThan">
      <formula>20</formula>
    </cfRule>
  </conditionalFormatting>
  <conditionalFormatting sqref="AW137">
    <cfRule type="cellIs" dxfId="668" priority="96" operator="greaterThan">
      <formula>20</formula>
    </cfRule>
  </conditionalFormatting>
  <conditionalFormatting sqref="BC137">
    <cfRule type="cellIs" dxfId="667" priority="95" operator="greaterThan">
      <formula>20</formula>
    </cfRule>
  </conditionalFormatting>
  <conditionalFormatting sqref="AM91:AN91">
    <cfRule type="cellIs" dxfId="666" priority="94" operator="between">
      <formula>80</formula>
      <formula>120</formula>
    </cfRule>
  </conditionalFormatting>
  <conditionalFormatting sqref="AL90">
    <cfRule type="cellIs" dxfId="665" priority="93" operator="greaterThan">
      <formula>20</formula>
    </cfRule>
  </conditionalFormatting>
  <conditionalFormatting sqref="AM90:AN90">
    <cfRule type="cellIs" dxfId="664" priority="92" operator="between">
      <formula>80</formula>
      <formula>120</formula>
    </cfRule>
  </conditionalFormatting>
  <conditionalFormatting sqref="AM90:AN90">
    <cfRule type="cellIs" dxfId="663" priority="91" operator="between">
      <formula>80</formula>
      <formula>120</formula>
    </cfRule>
  </conditionalFormatting>
  <conditionalFormatting sqref="AL91">
    <cfRule type="cellIs" dxfId="662" priority="84" operator="lessThan">
      <formula>20</formula>
    </cfRule>
  </conditionalFormatting>
  <conditionalFormatting sqref="AM89:AN89">
    <cfRule type="cellIs" dxfId="661" priority="90" operator="between">
      <formula>80</formula>
      <formula>120</formula>
    </cfRule>
  </conditionalFormatting>
  <conditionalFormatting sqref="AM88:AN88">
    <cfRule type="cellIs" dxfId="660" priority="89" operator="between">
      <formula>80</formula>
      <formula>120</formula>
    </cfRule>
  </conditionalFormatting>
  <conditionalFormatting sqref="AM88:AN88">
    <cfRule type="cellIs" dxfId="659" priority="88" operator="between">
      <formula>80</formula>
      <formula>120</formula>
    </cfRule>
  </conditionalFormatting>
  <conditionalFormatting sqref="AL91">
    <cfRule type="cellIs" dxfId="658" priority="87" operator="greaterThan">
      <formula>20</formula>
    </cfRule>
  </conditionalFormatting>
  <conditionalFormatting sqref="AM90:AN91">
    <cfRule type="cellIs" dxfId="657" priority="86" operator="between">
      <formula>80</formula>
      <formula>120</formula>
    </cfRule>
  </conditionalFormatting>
  <conditionalFormatting sqref="AL91">
    <cfRule type="cellIs" dxfId="656" priority="85" operator="greaterThan">
      <formula>20</formula>
    </cfRule>
  </conditionalFormatting>
  <conditionalFormatting sqref="AS91:AT91">
    <cfRule type="cellIs" dxfId="655" priority="83" operator="between">
      <formula>80</formula>
      <formula>120</formula>
    </cfRule>
  </conditionalFormatting>
  <conditionalFormatting sqref="AS91:AT91">
    <cfRule type="cellIs" dxfId="654" priority="82" operator="between">
      <formula>80</formula>
      <formula>120</formula>
    </cfRule>
  </conditionalFormatting>
  <conditionalFormatting sqref="AR90">
    <cfRule type="cellIs" dxfId="653" priority="81" operator="greaterThan">
      <formula>20</formula>
    </cfRule>
  </conditionalFormatting>
  <conditionalFormatting sqref="AS90:AT90">
    <cfRule type="cellIs" dxfId="652" priority="80" operator="between">
      <formula>80</formula>
      <formula>120</formula>
    </cfRule>
  </conditionalFormatting>
  <conditionalFormatting sqref="AS90:AT90">
    <cfRule type="cellIs" dxfId="651" priority="79" operator="between">
      <formula>80</formula>
      <formula>120</formula>
    </cfRule>
  </conditionalFormatting>
  <conditionalFormatting sqref="AS90:AT90">
    <cfRule type="cellIs" dxfId="650" priority="78" operator="between">
      <formula>80</formula>
      <formula>120</formula>
    </cfRule>
  </conditionalFormatting>
  <conditionalFormatting sqref="AS89:AT89">
    <cfRule type="cellIs" dxfId="649" priority="77" operator="between">
      <formula>80</formula>
      <formula>120</formula>
    </cfRule>
  </conditionalFormatting>
  <conditionalFormatting sqref="AS89:AT89">
    <cfRule type="cellIs" dxfId="648" priority="76" operator="between">
      <formula>80</formula>
      <formula>120</formula>
    </cfRule>
  </conditionalFormatting>
  <conditionalFormatting sqref="AS88:AT88">
    <cfRule type="cellIs" dxfId="647" priority="75" operator="between">
      <formula>80</formula>
      <formula>120</formula>
    </cfRule>
  </conditionalFormatting>
  <conditionalFormatting sqref="AS88:AT88">
    <cfRule type="cellIs" dxfId="646" priority="74" operator="between">
      <formula>80</formula>
      <formula>120</formula>
    </cfRule>
  </conditionalFormatting>
  <conditionalFormatting sqref="AS88:AT88">
    <cfRule type="cellIs" dxfId="645" priority="73" operator="between">
      <formula>80</formula>
      <formula>120</formula>
    </cfRule>
  </conditionalFormatting>
  <conditionalFormatting sqref="AR91">
    <cfRule type="cellIs" dxfId="644" priority="72" operator="greaterThan">
      <formula>20</formula>
    </cfRule>
  </conditionalFormatting>
  <conditionalFormatting sqref="AS90:AT91">
    <cfRule type="cellIs" dxfId="643" priority="71" operator="between">
      <formula>80</formula>
      <formula>120</formula>
    </cfRule>
  </conditionalFormatting>
  <conditionalFormatting sqref="AS90:AT91">
    <cfRule type="cellIs" dxfId="642" priority="70" operator="between">
      <formula>80</formula>
      <formula>120</formula>
    </cfRule>
  </conditionalFormatting>
  <conditionalFormatting sqref="AR91">
    <cfRule type="cellIs" dxfId="641" priority="69" operator="greaterThan">
      <formula>20</formula>
    </cfRule>
  </conditionalFormatting>
  <conditionalFormatting sqref="AR91">
    <cfRule type="cellIs" dxfId="640" priority="68" operator="lessThan">
      <formula>20</formula>
    </cfRule>
  </conditionalFormatting>
  <conditionalFormatting sqref="AY91:AZ91">
    <cfRule type="cellIs" dxfId="639" priority="67" operator="between">
      <formula>80</formula>
      <formula>120</formula>
    </cfRule>
  </conditionalFormatting>
  <conditionalFormatting sqref="AX90">
    <cfRule type="cellIs" dxfId="638" priority="66" operator="greaterThan">
      <formula>20</formula>
    </cfRule>
  </conditionalFormatting>
  <conditionalFormatting sqref="AY90:AZ90">
    <cfRule type="cellIs" dxfId="637" priority="65" operator="between">
      <formula>80</formula>
      <formula>120</formula>
    </cfRule>
  </conditionalFormatting>
  <conditionalFormatting sqref="AY90:AZ90">
    <cfRule type="cellIs" dxfId="636" priority="63" operator="between">
      <formula>80</formula>
      <formula>120</formula>
    </cfRule>
  </conditionalFormatting>
  <conditionalFormatting sqref="AY90:AZ90">
    <cfRule type="cellIs" dxfId="635" priority="64" operator="between">
      <formula>80</formula>
      <formula>120</formula>
    </cfRule>
  </conditionalFormatting>
  <conditionalFormatting sqref="AY89:AZ89">
    <cfRule type="cellIs" dxfId="634" priority="62" operator="between">
      <formula>80</formula>
      <formula>120</formula>
    </cfRule>
  </conditionalFormatting>
  <conditionalFormatting sqref="AY88:AZ88">
    <cfRule type="cellIs" dxfId="633" priority="61" operator="between">
      <formula>80</formula>
      <formula>120</formula>
    </cfRule>
  </conditionalFormatting>
  <conditionalFormatting sqref="AY88:AZ88">
    <cfRule type="cellIs" dxfId="632" priority="59" operator="between">
      <formula>80</formula>
      <formula>120</formula>
    </cfRule>
  </conditionalFormatting>
  <conditionalFormatting sqref="AY88:AZ88">
    <cfRule type="cellIs" dxfId="631" priority="60" operator="between">
      <formula>80</formula>
      <formula>120</formula>
    </cfRule>
  </conditionalFormatting>
  <conditionalFormatting sqref="AX91">
    <cfRule type="cellIs" dxfId="630" priority="58" operator="greaterThan">
      <formula>20</formula>
    </cfRule>
  </conditionalFormatting>
  <conditionalFormatting sqref="AY90:AZ91">
    <cfRule type="cellIs" dxfId="629" priority="57" operator="between">
      <formula>80</formula>
      <formula>120</formula>
    </cfRule>
  </conditionalFormatting>
  <conditionalFormatting sqref="AX91">
    <cfRule type="cellIs" dxfId="628" priority="56" operator="greaterThan">
      <formula>20</formula>
    </cfRule>
  </conditionalFormatting>
  <conditionalFormatting sqref="AX91">
    <cfRule type="cellIs" dxfId="627" priority="55" operator="lessThan">
      <formula>20</formula>
    </cfRule>
  </conditionalFormatting>
  <conditionalFormatting sqref="BE88">
    <cfRule type="cellIs" dxfId="626" priority="46" operator="between">
      <formula>80</formula>
      <formula>120</formula>
    </cfRule>
  </conditionalFormatting>
  <conditionalFormatting sqref="BE91">
    <cfRule type="cellIs" dxfId="625" priority="54" operator="between">
      <formula>80</formula>
      <formula>120</formula>
    </cfRule>
  </conditionalFormatting>
  <conditionalFormatting sqref="BD90">
    <cfRule type="cellIs" dxfId="624" priority="53" operator="greaterThan">
      <formula>20</formula>
    </cfRule>
  </conditionalFormatting>
  <conditionalFormatting sqref="BE90">
    <cfRule type="cellIs" dxfId="623" priority="52" operator="between">
      <formula>80</formula>
      <formula>120</formula>
    </cfRule>
  </conditionalFormatting>
  <conditionalFormatting sqref="BE90">
    <cfRule type="cellIs" dxfId="622" priority="51" operator="between">
      <formula>80</formula>
      <formula>120</formula>
    </cfRule>
  </conditionalFormatting>
  <conditionalFormatting sqref="BE90">
    <cfRule type="cellIs" dxfId="621" priority="49" operator="between">
      <formula>80</formula>
      <formula>120</formula>
    </cfRule>
  </conditionalFormatting>
  <conditionalFormatting sqref="BE90">
    <cfRule type="cellIs" dxfId="620" priority="50" operator="between">
      <formula>80</formula>
      <formula>120</formula>
    </cfRule>
  </conditionalFormatting>
  <conditionalFormatting sqref="BE89">
    <cfRule type="cellIs" dxfId="619" priority="48" operator="between">
      <formula>80</formula>
      <formula>120</formula>
    </cfRule>
  </conditionalFormatting>
  <conditionalFormatting sqref="BE88">
    <cfRule type="cellIs" dxfId="618" priority="47" operator="between">
      <formula>80</formula>
      <formula>120</formula>
    </cfRule>
  </conditionalFormatting>
  <conditionalFormatting sqref="BE88">
    <cfRule type="cellIs" dxfId="617" priority="44" operator="between">
      <formula>80</formula>
      <formula>120</formula>
    </cfRule>
  </conditionalFormatting>
  <conditionalFormatting sqref="BE88">
    <cfRule type="cellIs" dxfId="616" priority="45" operator="between">
      <formula>80</formula>
      <formula>120</formula>
    </cfRule>
  </conditionalFormatting>
  <conditionalFormatting sqref="BD91">
    <cfRule type="cellIs" dxfId="615" priority="43" operator="greaterThan">
      <formula>20</formula>
    </cfRule>
  </conditionalFormatting>
  <conditionalFormatting sqref="BE90:BE91">
    <cfRule type="cellIs" dxfId="614" priority="42" operator="between">
      <formula>80</formula>
      <formula>120</formula>
    </cfRule>
  </conditionalFormatting>
  <conditionalFormatting sqref="BD91">
    <cfRule type="cellIs" dxfId="613" priority="41" operator="greaterThan">
      <formula>20</formula>
    </cfRule>
  </conditionalFormatting>
  <conditionalFormatting sqref="BD91">
    <cfRule type="cellIs" dxfId="612" priority="40" operator="lessThan">
      <formula>20</formula>
    </cfRule>
  </conditionalFormatting>
  <conditionalFormatting sqref="AK26 AK33 AK36 AK39 AK42 AK45 AK48">
    <cfRule type="cellIs" dxfId="611" priority="39" operator="greaterThan">
      <formula>20</formula>
    </cfRule>
  </conditionalFormatting>
  <conditionalFormatting sqref="AQ26 AQ33 AQ36 AQ39 AQ42 AQ45 AQ48">
    <cfRule type="cellIs" dxfId="610" priority="38" operator="greaterThan">
      <formula>20</formula>
    </cfRule>
  </conditionalFormatting>
  <conditionalFormatting sqref="AW26 AW33 AW36 AW39 AW42 AW45 AW48">
    <cfRule type="cellIs" dxfId="609" priority="37" operator="greaterThan">
      <formula>20</formula>
    </cfRule>
  </conditionalFormatting>
  <conditionalFormatting sqref="BC26 BC33 BC36 BC39 BC42 BC45 BC48">
    <cfRule type="cellIs" dxfId="608" priority="36" operator="greaterThan">
      <formula>20</formula>
    </cfRule>
  </conditionalFormatting>
  <conditionalFormatting sqref="AJ36 AJ39 AJ42 AJ45 AJ48">
    <cfRule type="cellIs" dxfId="607" priority="35" operator="lessThan">
      <formula>20.1</formula>
    </cfRule>
  </conditionalFormatting>
  <conditionalFormatting sqref="AP36 AP39 AP42 AP45 AP48">
    <cfRule type="cellIs" dxfId="606" priority="34" operator="lessThan">
      <formula>20.1</formula>
    </cfRule>
  </conditionalFormatting>
  <conditionalFormatting sqref="AV36 AV39 AV42 AV45 AV48">
    <cfRule type="cellIs" dxfId="605" priority="33" operator="lessThan">
      <formula>20.1</formula>
    </cfRule>
  </conditionalFormatting>
  <conditionalFormatting sqref="BB36 BB39 BB42 BB45 BB48">
    <cfRule type="cellIs" dxfId="604" priority="32" operator="lessThan">
      <formula>20.1</formula>
    </cfRule>
  </conditionalFormatting>
  <conditionalFormatting sqref="AI26">
    <cfRule type="cellIs" dxfId="603" priority="31" operator="between">
      <formula>80</formula>
      <formula>120</formula>
    </cfRule>
  </conditionalFormatting>
  <conditionalFormatting sqref="AO26">
    <cfRule type="cellIs" dxfId="602" priority="30" operator="between">
      <formula>80</formula>
      <formula>120</formula>
    </cfRule>
  </conditionalFormatting>
  <conditionalFormatting sqref="AU26">
    <cfRule type="cellIs" dxfId="601" priority="29" operator="between">
      <formula>80</formula>
      <formula>120</formula>
    </cfRule>
  </conditionalFormatting>
  <conditionalFormatting sqref="BA26">
    <cfRule type="cellIs" dxfId="600" priority="28" operator="between">
      <formula>80</formula>
      <formula>120</formula>
    </cfRule>
  </conditionalFormatting>
  <conditionalFormatting sqref="BC140">
    <cfRule type="cellIs" dxfId="599" priority="27" operator="greaterThan">
      <formula>20</formula>
    </cfRule>
  </conditionalFormatting>
  <conditionalFormatting sqref="BA97">
    <cfRule type="cellIs" dxfId="598" priority="17" operator="between">
      <formula>80</formula>
      <formula>120</formula>
    </cfRule>
  </conditionalFormatting>
  <conditionalFormatting sqref="AK97">
    <cfRule type="cellIs" dxfId="597" priority="22" operator="greaterThan">
      <formula>20</formula>
    </cfRule>
  </conditionalFormatting>
  <conditionalFormatting sqref="AQ97">
    <cfRule type="cellIs" dxfId="596" priority="21" operator="greaterThan">
      <formula>20</formula>
    </cfRule>
  </conditionalFormatting>
  <conditionalFormatting sqref="AO97">
    <cfRule type="cellIs" dxfId="595" priority="19" operator="between">
      <formula>80</formula>
      <formula>120</formula>
    </cfRule>
  </conditionalFormatting>
  <conditionalFormatting sqref="AU97">
    <cfRule type="cellIs" dxfId="594" priority="18" operator="between">
      <formula>80</formula>
      <formula>120</formula>
    </cfRule>
  </conditionalFormatting>
  <conditionalFormatting sqref="AO140">
    <cfRule type="cellIs" dxfId="593" priority="12" operator="between">
      <formula>80</formula>
      <formula>120</formula>
    </cfRule>
  </conditionalFormatting>
  <conditionalFormatting sqref="AO51">
    <cfRule type="cellIs" dxfId="592" priority="26" operator="between">
      <formula>80</formula>
      <formula>120</formula>
    </cfRule>
  </conditionalFormatting>
  <conditionalFormatting sqref="AU51">
    <cfRule type="cellIs" dxfId="591" priority="25" operator="between">
      <formula>80</formula>
      <formula>120</formula>
    </cfRule>
  </conditionalFormatting>
  <conditionalFormatting sqref="AI140">
    <cfRule type="cellIs" dxfId="590" priority="9" operator="between">
      <formula>80</formula>
      <formula>120</formula>
    </cfRule>
  </conditionalFormatting>
  <conditionalFormatting sqref="BA51">
    <cfRule type="cellIs" dxfId="589" priority="24" operator="between">
      <formula>80</formula>
      <formula>120</formula>
    </cfRule>
  </conditionalFormatting>
  <conditionalFormatting sqref="AI51">
    <cfRule type="cellIs" dxfId="588" priority="23" operator="between">
      <formula>80</formula>
      <formula>120</formula>
    </cfRule>
  </conditionalFormatting>
  <conditionalFormatting sqref="AU140">
    <cfRule type="cellIs" dxfId="587" priority="11" operator="between">
      <formula>80</formula>
      <formula>120</formula>
    </cfRule>
  </conditionalFormatting>
  <conditionalFormatting sqref="BA140">
    <cfRule type="cellIs" dxfId="586" priority="10" operator="between">
      <formula>80</formula>
      <formula>120</formula>
    </cfRule>
  </conditionalFormatting>
  <conditionalFormatting sqref="AW97">
    <cfRule type="cellIs" dxfId="585" priority="20" operator="greaterThan">
      <formula>20</formula>
    </cfRule>
  </conditionalFormatting>
  <conditionalFormatting sqref="AI97">
    <cfRule type="cellIs" dxfId="584" priority="16" operator="between">
      <formula>80</formula>
      <formula>120</formula>
    </cfRule>
  </conditionalFormatting>
  <conditionalFormatting sqref="AK140">
    <cfRule type="cellIs" dxfId="583" priority="15" operator="greaterThan">
      <formula>20</formula>
    </cfRule>
  </conditionalFormatting>
  <conditionalFormatting sqref="AQ140">
    <cfRule type="cellIs" dxfId="582" priority="14" operator="greaterThan">
      <formula>20</formula>
    </cfRule>
  </conditionalFormatting>
  <conditionalFormatting sqref="AW140">
    <cfRule type="cellIs" dxfId="581" priority="13" operator="greaterThan">
      <formula>20</formula>
    </cfRule>
  </conditionalFormatting>
  <conditionalFormatting sqref="AK29">
    <cfRule type="cellIs" dxfId="580" priority="8" operator="greaterThan">
      <formula>20</formula>
    </cfRule>
  </conditionalFormatting>
  <conditionalFormatting sqref="AQ29">
    <cfRule type="cellIs" dxfId="579" priority="7" operator="greaterThan">
      <formula>20</formula>
    </cfRule>
  </conditionalFormatting>
  <conditionalFormatting sqref="AW29">
    <cfRule type="cellIs" dxfId="578" priority="6" operator="greaterThan">
      <formula>20</formula>
    </cfRule>
  </conditionalFormatting>
  <conditionalFormatting sqref="BC29">
    <cfRule type="cellIs" dxfId="577" priority="5" operator="greaterThan">
      <formula>20</formula>
    </cfRule>
  </conditionalFormatting>
  <conditionalFormatting sqref="AI29">
    <cfRule type="cellIs" dxfId="576" priority="4" operator="between">
      <formula>80</formula>
      <formula>120</formula>
    </cfRule>
  </conditionalFormatting>
  <conditionalFormatting sqref="AO29">
    <cfRule type="cellIs" dxfId="575" priority="3" operator="between">
      <formula>80</formula>
      <formula>120</formula>
    </cfRule>
  </conditionalFormatting>
  <conditionalFormatting sqref="AU29">
    <cfRule type="cellIs" dxfId="574" priority="2" operator="between">
      <formula>80</formula>
      <formula>120</formula>
    </cfRule>
  </conditionalFormatting>
  <conditionalFormatting sqref="BA29">
    <cfRule type="cellIs" dxfId="573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2E4-EFFD-4D5A-BE3A-A1AC2F1A6F19}">
  <dimension ref="A1:BJ142"/>
  <sheetViews>
    <sheetView topLeftCell="A33" zoomScaleNormal="100" workbookViewId="0">
      <selection activeCell="A53" sqref="A53:XFD5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3.7477981801731231E-3</v>
      </c>
      <c r="N14" s="3">
        <f>((H14*$H$21)+$H$22)*1000/L14</f>
        <v>0.10043689872720439</v>
      </c>
      <c r="O14" s="3">
        <f>N14-M14</f>
        <v>9.6689100547031268E-2</v>
      </c>
      <c r="P14" s="3">
        <f>((J14*$J$21)+$J$22)*1000/L14</f>
        <v>2.1315910387722289E-3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1239.8</v>
      </c>
      <c r="G15">
        <f>6*H36/1000</f>
        <v>1.2000000000000001E-3</v>
      </c>
      <c r="H15" s="2">
        <f>AVERAGE(J36:J37) - (B16*H36/0.5)</f>
        <v>2267.1</v>
      </c>
      <c r="I15">
        <f>0.3*H36/1000</f>
        <v>5.9999999999999995E-5</v>
      </c>
      <c r="J15" s="2">
        <f>AVERAGE(L36:L37) - (C16*H36/0.5)</f>
        <v>1178.7</v>
      </c>
      <c r="L15">
        <v>0.2</v>
      </c>
      <c r="M15" s="3">
        <f t="shared" ref="M15:M19" si="0">((F15*$F$21)+$F$22)*1000/L15</f>
        <v>2.9792568627941893</v>
      </c>
      <c r="N15" s="3">
        <f t="shared" ref="N15:N19" si="1">((H15*$H$21)+$H$22)*1000/L15</f>
        <v>5.6771070590376969</v>
      </c>
      <c r="O15" s="3">
        <f t="shared" ref="O15:O19" si="2">N15-M15</f>
        <v>2.6978501962435075</v>
      </c>
      <c r="P15" s="3">
        <f t="shared" ref="P15:P19" si="3">((J15*$J$21)+$J$22)*1000/L15</f>
        <v>0.3072963295621603</v>
      </c>
    </row>
    <row r="16" spans="1:16" x14ac:dyDescent="0.35">
      <c r="A16">
        <f>AVERAGE(I33:I34)</f>
        <v>78</v>
      </c>
      <c r="B16">
        <f>AVERAGE(J33:J34)</f>
        <v>171</v>
      </c>
      <c r="C16">
        <f>AVERAGE(L33:L34)</f>
        <v>284.5</v>
      </c>
      <c r="E16">
        <f>3*G39/1000</f>
        <v>1.7999999999999997E-3</v>
      </c>
      <c r="F16" s="2">
        <f>AVERAGE(I39:I40) - (A16*G39/0.5)</f>
        <v>3929.9</v>
      </c>
      <c r="G16">
        <f>6*H39/1000</f>
        <v>3.5999999999999995E-3</v>
      </c>
      <c r="H16" s="2">
        <f>AVERAGE(J39:J40) - (B16*H39/0.5)</f>
        <v>7809.3</v>
      </c>
      <c r="I16">
        <f>0.3*H39/1000</f>
        <v>1.7999999999999998E-4</v>
      </c>
      <c r="J16" s="2">
        <f>AVERAGE(L39:L40) - (C16*H39/0.5)</f>
        <v>3278.1</v>
      </c>
      <c r="L16">
        <v>0.6</v>
      </c>
      <c r="M16" s="3">
        <f t="shared" si="0"/>
        <v>3.1410917528052047</v>
      </c>
      <c r="N16" s="3">
        <f t="shared" si="1"/>
        <v>6.3138853904148196</v>
      </c>
      <c r="O16" s="3">
        <f t="shared" si="2"/>
        <v>3.1727936376096149</v>
      </c>
      <c r="P16" s="3">
        <f t="shared" si="3"/>
        <v>0.28171161516097437</v>
      </c>
    </row>
    <row r="17" spans="1:62" x14ac:dyDescent="0.35">
      <c r="E17">
        <f>9*G42/1000</f>
        <v>2.9970000000000005E-3</v>
      </c>
      <c r="F17" s="2">
        <f>AVERAGE(I42:I43) - (A16*G42/0.5)</f>
        <v>5982.5519999999997</v>
      </c>
      <c r="G17">
        <f>18*H42/1000</f>
        <v>5.9940000000000011E-3</v>
      </c>
      <c r="H17" s="2">
        <f>AVERAGE(J42:J43) - (B16*H42/0.5)</f>
        <v>11866.114</v>
      </c>
      <c r="I17">
        <f>0.9*H42/1000</f>
        <v>2.9970000000000002E-4</v>
      </c>
      <c r="J17" s="2">
        <f>AVERAGE(L42:L43) - (C16*H42/0.5)</f>
        <v>6046.0230000000001</v>
      </c>
      <c r="L17">
        <v>0.33300000000000002</v>
      </c>
      <c r="M17" s="3">
        <f t="shared" si="0"/>
        <v>8.6128014979344112</v>
      </c>
      <c r="N17" s="3">
        <f t="shared" si="1"/>
        <v>17.207881842474603</v>
      </c>
      <c r="O17" s="3">
        <f t="shared" si="2"/>
        <v>8.5950803445401913</v>
      </c>
      <c r="P17" s="3">
        <f t="shared" si="3"/>
        <v>0.93347754531032723</v>
      </c>
    </row>
    <row r="18" spans="1:62" x14ac:dyDescent="0.35">
      <c r="E18">
        <f>9*G45/1000</f>
        <v>4.2030000000000001E-3</v>
      </c>
      <c r="F18" s="2">
        <f>AVERAGE(I45:I46) - (A16*G45/0.5)</f>
        <v>8838.6479999999992</v>
      </c>
      <c r="G18">
        <f>18*H45/1000</f>
        <v>8.4060000000000003E-3</v>
      </c>
      <c r="H18" s="2">
        <f>AVERAGE(J45:J46) - (B16*H45/0.5)</f>
        <v>17547.786</v>
      </c>
      <c r="I18">
        <f>0.9*H45/1000</f>
        <v>4.2030000000000002E-4</v>
      </c>
      <c r="J18" s="2">
        <f>AVERAGE(L45:L46) - (B16*H45/0.5)</f>
        <v>8226.7860000000001</v>
      </c>
      <c r="L18">
        <v>0.46700000000000003</v>
      </c>
      <c r="M18" s="3">
        <f t="shared" si="0"/>
        <v>9.0715071264369875</v>
      </c>
      <c r="N18" s="3">
        <f t="shared" si="1"/>
        <v>18.093996072942915</v>
      </c>
      <c r="O18" s="3">
        <f t="shared" si="2"/>
        <v>9.022488946505927</v>
      </c>
      <c r="P18" s="3">
        <f t="shared" si="3"/>
        <v>0.90489197150133138</v>
      </c>
    </row>
    <row r="19" spans="1:62" x14ac:dyDescent="0.35">
      <c r="E19">
        <f>9*G48/1000</f>
        <v>5.3999999999999994E-3</v>
      </c>
      <c r="F19" s="2">
        <f>AVERAGE(I48:I49) - (A16*G48/0.5)</f>
        <v>11294.9</v>
      </c>
      <c r="G19">
        <f>18*H48/1000</f>
        <v>1.0799999999999999E-2</v>
      </c>
      <c r="H19" s="2">
        <f>AVERAGE(J48:J49) - (B16*H48/0.5)</f>
        <v>22553.3</v>
      </c>
      <c r="I19">
        <f>0.9*H48/1000</f>
        <v>5.4000000000000001E-4</v>
      </c>
      <c r="J19" s="2">
        <f>AVERAGE(L48:L49) - (C16*H48/0.5)</f>
        <v>10421.1</v>
      </c>
      <c r="L19">
        <v>0.6</v>
      </c>
      <c r="M19" s="3">
        <f t="shared" si="0"/>
        <v>9.0219382496828651</v>
      </c>
      <c r="N19" s="3">
        <f t="shared" si="1"/>
        <v>18.076513474952641</v>
      </c>
      <c r="O19" s="3">
        <f t="shared" si="2"/>
        <v>9.054575225269776</v>
      </c>
      <c r="P19" s="3">
        <f t="shared" si="3"/>
        <v>0.89169232698689449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4.7909136430775238E-7</v>
      </c>
      <c r="G21" s="5"/>
      <c r="H21" s="5">
        <f>SLOPE(G13:G19,H13:H19)</f>
        <v>4.7867450154114829E-7</v>
      </c>
      <c r="I21" s="5"/>
      <c r="J21" s="5">
        <f>SLOPE(I13:I19,J13:J19)</f>
        <v>5.123735504627635E-8</v>
      </c>
    </row>
    <row r="22" spans="1:62" x14ac:dyDescent="0.35">
      <c r="D22" t="s">
        <v>34</v>
      </c>
      <c r="F22" s="5">
        <f>INTERCEPT(E13:E19,F13:F19)</f>
        <v>1.8738990900865615E-6</v>
      </c>
      <c r="G22" s="5"/>
      <c r="H22" s="5">
        <f>INTERCEPT(G13:G19,H13:H19)</f>
        <v>5.0218449363602195E-5</v>
      </c>
      <c r="I22" s="5"/>
      <c r="J22" s="5">
        <f>INTERCEPT(I13:I19,J13:J19)</f>
        <v>1.0657955193861144E-6</v>
      </c>
    </row>
    <row r="23" spans="1:62" x14ac:dyDescent="0.35">
      <c r="D23" t="s">
        <v>35</v>
      </c>
      <c r="F23" s="4">
        <f>RSQ(E13:E19,F13:F19)</f>
        <v>0.99885424121652944</v>
      </c>
      <c r="G23" s="4"/>
      <c r="H23" s="4">
        <f>RSQ(G13:G19,H13:H19)</f>
        <v>0.9986788281428296</v>
      </c>
      <c r="I23" s="4"/>
      <c r="J23" s="4">
        <f>RSQ(I13:I19,J13:J19)</f>
        <v>0.99873093590016104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7869</v>
      </c>
      <c r="J25">
        <v>10658</v>
      </c>
      <c r="L25">
        <v>3590</v>
      </c>
      <c r="M25">
        <v>10.753</v>
      </c>
      <c r="N25">
        <v>15.513</v>
      </c>
      <c r="O25">
        <v>4.76</v>
      </c>
      <c r="Q25">
        <v>0.432</v>
      </c>
      <c r="R25">
        <v>1</v>
      </c>
      <c r="S25">
        <v>0</v>
      </c>
      <c r="T25">
        <v>0</v>
      </c>
      <c r="V25">
        <v>0</v>
      </c>
      <c r="Y25" s="1">
        <v>44886</v>
      </c>
      <c r="Z25" s="6">
        <v>0.4912731481481481</v>
      </c>
      <c r="AB25">
        <v>1</v>
      </c>
      <c r="AD25" s="3">
        <f t="shared" ref="AD25:AD89" si="4">((I25*$F$21)+$F$22)*1000/G25</f>
        <v>12.572812816092634</v>
      </c>
      <c r="AE25" s="3">
        <f t="shared" ref="AE25:AE89" si="5">((J25*$H$21)+$H$22)*1000/H25</f>
        <v>17.173104289297203</v>
      </c>
      <c r="AF25" s="3">
        <f t="shared" ref="AF25:AF89" si="6">AE25-AD25</f>
        <v>4.6002914732045692</v>
      </c>
      <c r="AG25" s="3">
        <f t="shared" ref="AG25:AG89" si="7">((L25*$J$21)+$J$22)*1000/H25</f>
        <v>0.61669300045172737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7239</v>
      </c>
      <c r="J26">
        <v>10716</v>
      </c>
      <c r="L26">
        <v>3640</v>
      </c>
      <c r="M26">
        <v>9.9469999999999992</v>
      </c>
      <c r="N26">
        <v>15.595000000000001</v>
      </c>
      <c r="O26">
        <v>5.6479999999999997</v>
      </c>
      <c r="Q26">
        <v>0.441</v>
      </c>
      <c r="R26">
        <v>1</v>
      </c>
      <c r="S26">
        <v>0</v>
      </c>
      <c r="T26">
        <v>0</v>
      </c>
      <c r="V26">
        <v>0</v>
      </c>
      <c r="Y26" s="1">
        <v>44886</v>
      </c>
      <c r="Z26" s="6">
        <v>0.49814814814814817</v>
      </c>
      <c r="AB26">
        <v>1</v>
      </c>
      <c r="AD26" s="3">
        <f t="shared" si="4"/>
        <v>11.566720951046355</v>
      </c>
      <c r="AE26" s="3">
        <f t="shared" si="5"/>
        <v>17.265648026261825</v>
      </c>
      <c r="AF26" s="3">
        <f t="shared" si="6"/>
        <v>5.6989270752154706</v>
      </c>
      <c r="AG26" s="3">
        <f t="shared" si="7"/>
        <v>0.6252325596261068</v>
      </c>
      <c r="AH26" s="3"/>
      <c r="AK26">
        <f>ABS(100*(AD26-AD27)/(AVERAGE(AD26:AD27)))</f>
        <v>0.59545146859461628</v>
      </c>
      <c r="AQ26">
        <f>ABS(100*(AE26-AE27)/(AVERAGE(AE26:AE27)))</f>
        <v>0.4334029568687689</v>
      </c>
      <c r="AW26">
        <f>ABS(100*(AF26-AF27)/(AVERAGE(AF26:AF27)))</f>
        <v>2.4894840099886602</v>
      </c>
      <c r="BC26">
        <f>ABS(100*(AG26-AG27)/(AVERAGE(AG26:AG27)))</f>
        <v>2.9099566764448994</v>
      </c>
      <c r="BG26" s="3">
        <f>AVERAGE(AD26:AD27)</f>
        <v>11.532386069937633</v>
      </c>
      <c r="BH26" s="3">
        <f>AVERAGE(AE26:AE27)</f>
        <v>17.303144195549216</v>
      </c>
      <c r="BI26" s="3">
        <f>AVERAGE(AF26:AF27)</f>
        <v>5.7707581256115814</v>
      </c>
      <c r="BJ26" s="3">
        <f>AVERAGE(AG26:AG27)</f>
        <v>0.61626602249300844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7196</v>
      </c>
      <c r="J27">
        <v>10763</v>
      </c>
      <c r="L27">
        <v>3535</v>
      </c>
      <c r="M27">
        <v>9.8919999999999995</v>
      </c>
      <c r="N27">
        <v>15.662000000000001</v>
      </c>
      <c r="O27">
        <v>5.77</v>
      </c>
      <c r="Q27">
        <v>0.42299999999999999</v>
      </c>
      <c r="R27">
        <v>1</v>
      </c>
      <c r="S27">
        <v>0</v>
      </c>
      <c r="T27">
        <v>0</v>
      </c>
      <c r="V27">
        <v>0</v>
      </c>
      <c r="Y27" s="1">
        <v>44886</v>
      </c>
      <c r="Z27" s="6">
        <v>0.50556712962962969</v>
      </c>
      <c r="AB27">
        <v>1</v>
      </c>
      <c r="AD27" s="3">
        <f t="shared" si="4"/>
        <v>11.49805118882891</v>
      </c>
      <c r="AE27" s="3">
        <f t="shared" si="5"/>
        <v>17.340640364836602</v>
      </c>
      <c r="AF27" s="3">
        <f t="shared" si="6"/>
        <v>5.8425891760076922</v>
      </c>
      <c r="AG27" s="3">
        <f t="shared" si="7"/>
        <v>0.60729948535991007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3217</v>
      </c>
      <c r="J28">
        <v>963</v>
      </c>
      <c r="L28">
        <v>534</v>
      </c>
      <c r="M28">
        <v>2.883</v>
      </c>
      <c r="N28">
        <v>1.095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44886</v>
      </c>
      <c r="Z28" s="6">
        <v>0.51818287037037036</v>
      </c>
      <c r="AB28">
        <v>1</v>
      </c>
      <c r="AD28" s="3">
        <f t="shared" si="4"/>
        <v>3.0862216361362518</v>
      </c>
      <c r="AE28" s="3">
        <f t="shared" si="5"/>
        <v>1.0223639886954559</v>
      </c>
      <c r="AF28" s="3">
        <f t="shared" si="6"/>
        <v>-2.0638576474407957</v>
      </c>
      <c r="AG28" s="3">
        <f t="shared" si="7"/>
        <v>5.6853086228195376E-2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696</v>
      </c>
      <c r="J29">
        <v>995</v>
      </c>
      <c r="L29">
        <v>523</v>
      </c>
      <c r="M29">
        <v>0.94899999999999995</v>
      </c>
      <c r="N29">
        <v>1.1220000000000001</v>
      </c>
      <c r="O29">
        <v>0.17299999999999999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44886</v>
      </c>
      <c r="Z29" s="6">
        <v>0.52454861111111117</v>
      </c>
      <c r="AB29">
        <v>1</v>
      </c>
      <c r="AD29" s="3">
        <f t="shared" si="4"/>
        <v>0.67064297729656452</v>
      </c>
      <c r="AE29" s="3">
        <f t="shared" si="5"/>
        <v>1.0529991567940897</v>
      </c>
      <c r="AF29" s="3">
        <f t="shared" si="6"/>
        <v>0.38235617949752521</v>
      </c>
      <c r="AG29" s="3">
        <f t="shared" si="7"/>
        <v>5.5725864417177286E-2</v>
      </c>
      <c r="AH29" s="3"/>
      <c r="AK29">
        <f>ABS(100*(AD29-AD30)/(AVERAGE(AD29:AD30)))</f>
        <v>1.2941980113940961</v>
      </c>
      <c r="AQ29">
        <f>ABS(100*(AE29-AE30)/(AVERAGE(AE29:AE30)))</f>
        <v>1.0850778059902926</v>
      </c>
      <c r="AW29">
        <f>ABS(100*(AF29-AF30)/(AVERAGE(AF29:AF30)))</f>
        <v>5.1251816164822142</v>
      </c>
      <c r="BC29">
        <f>ABS(100*(AG29-AG30)/(AVERAGE(AG29:AG30)))</f>
        <v>0.55015472491090367</v>
      </c>
      <c r="BG29" s="3">
        <f>AVERAGE(AD29:AD30)</f>
        <v>0.66633115501779472</v>
      </c>
      <c r="BH29" s="3">
        <f>AVERAGE(AE29:AE30)</f>
        <v>1.0587432508125834</v>
      </c>
      <c r="BI29" s="3">
        <f>AVERAGE(AF29:AF30)</f>
        <v>0.39241209579478875</v>
      </c>
      <c r="BJ29" s="3">
        <f>AVERAGE(AG29:AG30)</f>
        <v>5.5879576482316118E-2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687</v>
      </c>
      <c r="J30">
        <v>1007</v>
      </c>
      <c r="L30">
        <v>526</v>
      </c>
      <c r="M30">
        <v>0.94199999999999995</v>
      </c>
      <c r="N30">
        <v>1.1319999999999999</v>
      </c>
      <c r="O30">
        <v>0.19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44886</v>
      </c>
      <c r="Z30" s="6">
        <v>0.53134259259259264</v>
      </c>
      <c r="AB30">
        <v>1</v>
      </c>
      <c r="AD30" s="3">
        <f t="shared" si="4"/>
        <v>0.66201933273902491</v>
      </c>
      <c r="AE30" s="3">
        <f t="shared" si="5"/>
        <v>1.0644873448310772</v>
      </c>
      <c r="AF30" s="3">
        <f t="shared" si="6"/>
        <v>0.4024680120920523</v>
      </c>
      <c r="AG30" s="3">
        <f t="shared" si="7"/>
        <v>5.603328854745495E-2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44886</v>
      </c>
      <c r="Z31" s="6">
        <v>0.53524305555555551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93</v>
      </c>
      <c r="J32">
        <v>187</v>
      </c>
      <c r="L32">
        <v>276</v>
      </c>
      <c r="M32">
        <v>0.48599999999999999</v>
      </c>
      <c r="N32">
        <v>0.437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44886</v>
      </c>
      <c r="Z32" s="6">
        <v>0.54594907407407411</v>
      </c>
      <c r="AB32">
        <v>1</v>
      </c>
      <c r="AD32" s="3">
        <f t="shared" si="4"/>
        <v>9.2858791941415067E-2</v>
      </c>
      <c r="AE32" s="3">
        <f t="shared" si="5"/>
        <v>0.27946116230359386</v>
      </c>
      <c r="AF32" s="3">
        <f t="shared" si="6"/>
        <v>0.1866023703621788</v>
      </c>
      <c r="AG32" s="3">
        <f t="shared" si="7"/>
        <v>3.0414611024316772E-2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78</v>
      </c>
      <c r="J33">
        <v>167</v>
      </c>
      <c r="L33">
        <v>319</v>
      </c>
      <c r="M33">
        <v>0.47499999999999998</v>
      </c>
      <c r="N33">
        <v>0.42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44886</v>
      </c>
      <c r="Z33" s="6">
        <v>0.55159722222222218</v>
      </c>
      <c r="AB33">
        <v>1</v>
      </c>
      <c r="AD33" s="3">
        <f t="shared" si="4"/>
        <v>7.8486051012182492E-2</v>
      </c>
      <c r="AE33" s="3">
        <f t="shared" si="5"/>
        <v>0.26031418224194791</v>
      </c>
      <c r="AF33" s="3">
        <f t="shared" si="6"/>
        <v>0.18182813122976543</v>
      </c>
      <c r="AG33" s="3">
        <f t="shared" si="7"/>
        <v>3.4821023558296541E-2</v>
      </c>
      <c r="AH33" s="3"/>
      <c r="AK33">
        <f>ABS(100*(AD33-AD34)/(AVERAGE(AD33:AD34)))</f>
        <v>0</v>
      </c>
      <c r="AQ33">
        <f>ABS(100*(AE33-AE34)/(AVERAGE(AE33:AE34)))</f>
        <v>2.8994806821635826</v>
      </c>
      <c r="AW33">
        <f>ABS(100*(AF33-AF34)/(AVERAGE(AF33:AF34)))</f>
        <v>4.1252256983211142</v>
      </c>
      <c r="BC33">
        <f>ABS(100*(AG33-AG34)/(AVERAGE(AG33:AG34)))</f>
        <v>22.600636032263385</v>
      </c>
      <c r="BG33" s="3">
        <f>AVERAGE(AD33:AD34)</f>
        <v>7.8486051012182492E-2</v>
      </c>
      <c r="BH33" s="3">
        <f>AVERAGE(AE33:AE34)</f>
        <v>0.26414357825427714</v>
      </c>
      <c r="BI33" s="3">
        <f>AVERAGE(AF33:AF34)</f>
        <v>0.18565752724209464</v>
      </c>
      <c r="BJ33" s="3">
        <f>AVERAGE(AG33:AG34)</f>
        <v>3.1285646060103471E-2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78</v>
      </c>
      <c r="J34">
        <v>175</v>
      </c>
      <c r="L34">
        <v>250</v>
      </c>
      <c r="M34">
        <v>0.47499999999999998</v>
      </c>
      <c r="N34">
        <v>0.42699999999999999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44886</v>
      </c>
      <c r="Z34" s="6">
        <v>0.55765046296296295</v>
      </c>
      <c r="AB34">
        <v>1</v>
      </c>
      <c r="AD34" s="3">
        <f t="shared" si="4"/>
        <v>7.8486051012182492E-2</v>
      </c>
      <c r="AE34" s="3">
        <f t="shared" si="5"/>
        <v>0.26797297426660632</v>
      </c>
      <c r="AF34" s="3">
        <f t="shared" si="6"/>
        <v>0.18948692325442384</v>
      </c>
      <c r="AG34" s="3">
        <f t="shared" si="7"/>
        <v>2.7750268561910405E-2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670</v>
      </c>
      <c r="J35">
        <v>2273</v>
      </c>
      <c r="L35">
        <v>1314</v>
      </c>
      <c r="M35">
        <v>2.3210000000000002</v>
      </c>
      <c r="N35">
        <v>5.5110000000000001</v>
      </c>
      <c r="O35">
        <v>3.19</v>
      </c>
      <c r="Q35">
        <v>5.3999999999999999E-2</v>
      </c>
      <c r="R35">
        <v>1</v>
      </c>
      <c r="S35">
        <v>0</v>
      </c>
      <c r="T35">
        <v>0</v>
      </c>
      <c r="V35">
        <v>0</v>
      </c>
      <c r="Y35" s="1">
        <v>44886</v>
      </c>
      <c r="Z35" s="6">
        <v>0.56901620370370376</v>
      </c>
      <c r="AB35">
        <v>1</v>
      </c>
      <c r="AD35" s="3">
        <f t="shared" si="4"/>
        <v>1.6143255658814031</v>
      </c>
      <c r="AE35" s="3">
        <f t="shared" si="5"/>
        <v>5.6912279568331607</v>
      </c>
      <c r="AF35" s="3">
        <f t="shared" si="6"/>
        <v>4.0769023909517577</v>
      </c>
      <c r="AG35" s="3">
        <f t="shared" si="7"/>
        <v>0.34195840025096624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1264</v>
      </c>
      <c r="J36">
        <v>2336</v>
      </c>
      <c r="L36">
        <v>1297</v>
      </c>
      <c r="M36">
        <v>3.4609999999999999</v>
      </c>
      <c r="N36">
        <v>5.6429999999999998</v>
      </c>
      <c r="O36">
        <v>2.1819999999999999</v>
      </c>
      <c r="Q36">
        <v>4.9000000000000002E-2</v>
      </c>
      <c r="R36">
        <v>1</v>
      </c>
      <c r="S36">
        <v>0</v>
      </c>
      <c r="T36">
        <v>0</v>
      </c>
      <c r="V36">
        <v>0</v>
      </c>
      <c r="Y36" s="1">
        <v>44886</v>
      </c>
      <c r="Z36" s="6">
        <v>0.57526620370370374</v>
      </c>
      <c r="AB36">
        <v>1</v>
      </c>
      <c r="AD36" s="3">
        <f t="shared" si="4"/>
        <v>3.0372269178754276</v>
      </c>
      <c r="AE36" s="3">
        <f t="shared" si="5"/>
        <v>5.8420104248186231</v>
      </c>
      <c r="AF36" s="3">
        <f t="shared" si="6"/>
        <v>2.8047835069431954</v>
      </c>
      <c r="AG36" s="3">
        <f t="shared" si="7"/>
        <v>0.33760322507203266</v>
      </c>
      <c r="AH36" s="3"/>
      <c r="AJ36">
        <f>ABS(100*((AVERAGE(AD36:AD37))-3)/3)</f>
        <v>1.7998371875399617</v>
      </c>
      <c r="AK36">
        <f>ABS(100*(AD36-AD37)/(AVERAGE(AD36:AD37)))</f>
        <v>1.0981155578785682</v>
      </c>
      <c r="AP36">
        <f>ABS(100*((AVERAGE(AE36:AE37))-6)/6)</f>
        <v>2.653104357253818</v>
      </c>
      <c r="AQ36">
        <f>ABS(100*(AE36-AE37)/(AVERAGE(AE36:AE37)))</f>
        <v>4.0976696310355644E-2</v>
      </c>
      <c r="AV36">
        <f>ABS(100*((AVERAGE(AF36:AF37))-3)/3)</f>
        <v>7.1060459020476268</v>
      </c>
      <c r="AW36">
        <f>ABS(100*(AF36-AF37)/(AVERAGE(AF36:AF37)))</f>
        <v>1.2892754380750404</v>
      </c>
      <c r="BB36">
        <f>ABS(100*((AVERAGE(AG36:AG37))-0.3)/0.3)</f>
        <v>12.15012819449716</v>
      </c>
      <c r="BC36">
        <f>ABS(100*(AG36-AG37)/(AVERAGE(AG36:AG37)))</f>
        <v>0.68529598500435895</v>
      </c>
      <c r="BG36" s="3">
        <f>AVERAGE(AD36:AD37)</f>
        <v>3.0539951156261989</v>
      </c>
      <c r="BH36" s="3">
        <f>AVERAGE(AE36:AE37)</f>
        <v>5.8408137385647709</v>
      </c>
      <c r="BI36" s="3">
        <f>AVERAGE(AF36:AF37)</f>
        <v>2.7868186229385712</v>
      </c>
      <c r="BJ36" s="3">
        <f>AVERAGE(AG36:AG37)</f>
        <v>0.33645038458349147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1278</v>
      </c>
      <c r="J37">
        <v>2335</v>
      </c>
      <c r="L37">
        <v>1288</v>
      </c>
      <c r="M37">
        <v>3.4889999999999999</v>
      </c>
      <c r="N37">
        <v>5.641</v>
      </c>
      <c r="O37">
        <v>2.153</v>
      </c>
      <c r="Q37">
        <v>4.7E-2</v>
      </c>
      <c r="R37">
        <v>1</v>
      </c>
      <c r="S37">
        <v>0</v>
      </c>
      <c r="T37">
        <v>0</v>
      </c>
      <c r="V37">
        <v>0</v>
      </c>
      <c r="Y37" s="1">
        <v>44886</v>
      </c>
      <c r="Z37" s="6">
        <v>0.58193287037037034</v>
      </c>
      <c r="AB37">
        <v>1</v>
      </c>
      <c r="AD37" s="3">
        <f t="shared" si="4"/>
        <v>3.0707633133769705</v>
      </c>
      <c r="AE37" s="3">
        <f t="shared" si="5"/>
        <v>5.8396170523109179</v>
      </c>
      <c r="AF37" s="3">
        <f t="shared" si="6"/>
        <v>2.7688537389339474</v>
      </c>
      <c r="AG37" s="3">
        <f t="shared" si="7"/>
        <v>0.33529754409495027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4089</v>
      </c>
      <c r="J38">
        <v>7962</v>
      </c>
      <c r="L38">
        <v>3579</v>
      </c>
      <c r="M38">
        <v>2.96</v>
      </c>
      <c r="N38">
        <v>5.8529999999999998</v>
      </c>
      <c r="O38">
        <v>2.8929999999999998</v>
      </c>
      <c r="Q38">
        <v>0.215</v>
      </c>
      <c r="R38">
        <v>1</v>
      </c>
      <c r="S38">
        <v>0</v>
      </c>
      <c r="T38">
        <v>0</v>
      </c>
      <c r="V38">
        <v>0</v>
      </c>
      <c r="Y38" s="1">
        <v>44886</v>
      </c>
      <c r="Z38" s="6">
        <v>0.5950347222222222</v>
      </c>
      <c r="AB38">
        <v>1</v>
      </c>
      <c r="AD38" s="3">
        <f t="shared" si="4"/>
        <v>3.2681308129074766</v>
      </c>
      <c r="AE38" s="3">
        <f t="shared" si="5"/>
        <v>6.4357080510570421</v>
      </c>
      <c r="AF38" s="3">
        <f t="shared" si="6"/>
        <v>3.1675772381495655</v>
      </c>
      <c r="AG38" s="3">
        <f t="shared" si="7"/>
        <v>0.30740714871668195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4001</v>
      </c>
      <c r="J39">
        <v>8020</v>
      </c>
      <c r="L39">
        <v>3593</v>
      </c>
      <c r="M39">
        <v>2.9039999999999999</v>
      </c>
      <c r="N39">
        <v>5.8940000000000001</v>
      </c>
      <c r="O39">
        <v>2.99</v>
      </c>
      <c r="Q39">
        <v>0.216</v>
      </c>
      <c r="R39">
        <v>1</v>
      </c>
      <c r="S39">
        <v>0</v>
      </c>
      <c r="T39">
        <v>0</v>
      </c>
      <c r="V39">
        <v>0</v>
      </c>
      <c r="Y39" s="1">
        <v>44886</v>
      </c>
      <c r="Z39" s="6">
        <v>0.60241898148148143</v>
      </c>
      <c r="AB39">
        <v>1</v>
      </c>
      <c r="AD39" s="3">
        <f t="shared" si="4"/>
        <v>3.1978640794756732</v>
      </c>
      <c r="AE39" s="3">
        <f t="shared" si="5"/>
        <v>6.481979919539353</v>
      </c>
      <c r="AF39" s="3">
        <f t="shared" si="6"/>
        <v>3.2841158400636798</v>
      </c>
      <c r="AG39" s="3">
        <f t="shared" si="7"/>
        <v>0.30860268700109511</v>
      </c>
      <c r="AH39" s="3"/>
      <c r="AJ39">
        <f>ABS(100*((AVERAGE(AD39:AD40))-3)/3)</f>
        <v>7.1943335212404591</v>
      </c>
      <c r="AK39">
        <f>ABS(100*(AD39-AD40)/(AVERAGE(AD39:AD40)))</f>
        <v>1.1173430268420466</v>
      </c>
      <c r="AP39">
        <f>ABS(100*((AVERAGE(AE39:AE40))-6)/6)</f>
        <v>7.9598678323648642</v>
      </c>
      <c r="AQ39">
        <f>ABS(100*(AE39-AE40)/(AVERAGE(AE39:AE40)))</f>
        <v>0.13547779946878033</v>
      </c>
      <c r="AV39">
        <f>ABS(100*((AVERAGE(AF39:AF40))-3)/3)</f>
        <v>8.7254021434892692</v>
      </c>
      <c r="AW39">
        <f>ABS(100*(AF39-AF40)/(AVERAGE(AF39:AF40)))</f>
        <v>1.3706564316037433</v>
      </c>
      <c r="BB39">
        <f>ABS(100*((AVERAGE(AG39:AG40))-0.3)/0.3)</f>
        <v>3.6218900607685551</v>
      </c>
      <c r="BC39">
        <f>ABS(100*(AG39-AG40)/(AVERAGE(AG39:AG40)))</f>
        <v>1.4559235054056805</v>
      </c>
      <c r="BG39" s="3">
        <f>AVERAGE(AD39:AD40)</f>
        <v>3.2158300056372138</v>
      </c>
      <c r="BH39" s="3">
        <f>AVERAGE(AE39:AE40)</f>
        <v>6.4775920699418919</v>
      </c>
      <c r="BI39" s="3">
        <f>AVERAGE(AF39:AF40)</f>
        <v>3.2617620643046781</v>
      </c>
      <c r="BJ39" s="3">
        <f>AVERAGE(AG39:AG40)</f>
        <v>0.31086567018230565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4046</v>
      </c>
      <c r="J40">
        <v>8009</v>
      </c>
      <c r="L40">
        <v>3646</v>
      </c>
      <c r="M40">
        <v>2.9319999999999999</v>
      </c>
      <c r="N40">
        <v>5.8869999999999996</v>
      </c>
      <c r="O40">
        <v>2.9540000000000002</v>
      </c>
      <c r="Q40">
        <v>0.221</v>
      </c>
      <c r="R40">
        <v>1</v>
      </c>
      <c r="S40">
        <v>0</v>
      </c>
      <c r="T40">
        <v>0</v>
      </c>
      <c r="V40">
        <v>0</v>
      </c>
      <c r="Y40" s="1">
        <v>44886</v>
      </c>
      <c r="Z40" s="6">
        <v>0.61011574074074071</v>
      </c>
      <c r="AB40">
        <v>1</v>
      </c>
      <c r="AD40" s="3">
        <f t="shared" si="4"/>
        <v>3.2337959317987548</v>
      </c>
      <c r="AE40" s="3">
        <f t="shared" si="5"/>
        <v>6.4732042203444315</v>
      </c>
      <c r="AF40" s="3">
        <f t="shared" si="6"/>
        <v>3.2394082885456768</v>
      </c>
      <c r="AG40" s="3">
        <f t="shared" si="7"/>
        <v>0.3131286533635162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4901</v>
      </c>
      <c r="J41">
        <v>11877</v>
      </c>
      <c r="L41">
        <v>6197</v>
      </c>
      <c r="M41">
        <v>6.2679999999999998</v>
      </c>
      <c r="N41">
        <v>15.526999999999999</v>
      </c>
      <c r="O41">
        <v>9.2579999999999991</v>
      </c>
      <c r="Q41">
        <v>0.79900000000000004</v>
      </c>
      <c r="R41">
        <v>1</v>
      </c>
      <c r="S41">
        <v>0</v>
      </c>
      <c r="T41">
        <v>0</v>
      </c>
      <c r="V41">
        <v>0</v>
      </c>
      <c r="Y41" s="1">
        <v>44886</v>
      </c>
      <c r="Z41" s="6">
        <v>0.62334490740740744</v>
      </c>
      <c r="AB41">
        <v>1</v>
      </c>
      <c r="AD41" s="3">
        <f t="shared" si="4"/>
        <v>7.0567587854726153</v>
      </c>
      <c r="AE41" s="3">
        <f t="shared" si="5"/>
        <v>17.223530042546006</v>
      </c>
      <c r="AF41" s="3">
        <f t="shared" si="6"/>
        <v>10.166771257073391</v>
      </c>
      <c r="AG41" s="3">
        <f t="shared" si="7"/>
        <v>0.95670776198546725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5983</v>
      </c>
      <c r="J42">
        <v>12037</v>
      </c>
      <c r="L42">
        <v>6233</v>
      </c>
      <c r="M42">
        <v>7.5149999999999997</v>
      </c>
      <c r="N42">
        <v>15.73</v>
      </c>
      <c r="O42">
        <v>8.2149999999999999</v>
      </c>
      <c r="Q42">
        <v>0.80500000000000005</v>
      </c>
      <c r="R42">
        <v>1</v>
      </c>
      <c r="S42">
        <v>0</v>
      </c>
      <c r="T42">
        <v>0</v>
      </c>
      <c r="V42">
        <v>0</v>
      </c>
      <c r="Y42" s="1">
        <v>44886</v>
      </c>
      <c r="Z42" s="6">
        <v>0.63057870370370372</v>
      </c>
      <c r="AB42">
        <v>1</v>
      </c>
      <c r="AD42" s="3">
        <f t="shared" si="4"/>
        <v>8.6134460412713789</v>
      </c>
      <c r="AE42" s="3">
        <f t="shared" si="5"/>
        <v>17.453523797040251</v>
      </c>
      <c r="AF42" s="3">
        <f t="shared" si="6"/>
        <v>8.8400777557688723</v>
      </c>
      <c r="AG42" s="3">
        <f t="shared" si="7"/>
        <v>0.96224693550398377</v>
      </c>
      <c r="AH42" s="3"/>
      <c r="AJ42">
        <f>ABS(100*((AVERAGE(AD42:AD43))-9)/9)</f>
        <v>3.4717805470397503</v>
      </c>
      <c r="AK42">
        <f>ABS(100*(AD42-AD43)/(AVERAGE(AD42:AD43)))</f>
        <v>1.7057466583334153</v>
      </c>
      <c r="AP42">
        <f>ABS(100*((AVERAGE(AE42:AE43))-18)/18)</f>
        <v>3.4911748777684632</v>
      </c>
      <c r="AQ42">
        <f>ABS(100*(AE42-AE43)/(AVERAGE(AE42:AE43)))</f>
        <v>0.94332507283143396</v>
      </c>
      <c r="AV42">
        <f>ABS(100*((AVERAGE(AF42:AF43))-9)/9)</f>
        <v>3.5105692084971767</v>
      </c>
      <c r="AW42">
        <f>ABS(100*(AF42-AF43)/(AVERAGE(AF42:AF43)))</f>
        <v>3.5934617283689705</v>
      </c>
      <c r="BB42">
        <f>ABS(100*((AVERAGE(AG42:AG43))-0.9)/0.9)</f>
        <v>6.9590667035176095</v>
      </c>
      <c r="BC42">
        <f>ABS(100*(AG42-AG43)/(AVERAGE(AG42:AG43)))</f>
        <v>7.9919426609766669E-2</v>
      </c>
      <c r="BG42" s="3">
        <f>AVERAGE(AD42:AD43)</f>
        <v>8.6875397507664225</v>
      </c>
      <c r="BH42" s="3">
        <f>AVERAGE(AE42:AE43)</f>
        <v>17.371588522001677</v>
      </c>
      <c r="BI42" s="3">
        <f>AVERAGE(AF42:AF43)</f>
        <v>8.6840487712352541</v>
      </c>
      <c r="BJ42" s="3">
        <f>AVERAGE(AG42:AG43)</f>
        <v>0.96263160033165851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6086</v>
      </c>
      <c r="J43">
        <v>11923</v>
      </c>
      <c r="L43">
        <v>6238</v>
      </c>
      <c r="M43">
        <v>7.6340000000000003</v>
      </c>
      <c r="N43">
        <v>15.585000000000001</v>
      </c>
      <c r="O43">
        <v>7.9509999999999996</v>
      </c>
      <c r="Q43">
        <v>0.80500000000000005</v>
      </c>
      <c r="R43">
        <v>1</v>
      </c>
      <c r="S43">
        <v>0</v>
      </c>
      <c r="T43">
        <v>0</v>
      </c>
      <c r="V43">
        <v>0</v>
      </c>
      <c r="Y43" s="1">
        <v>44886</v>
      </c>
      <c r="Z43" s="6">
        <v>0.63826388888888885</v>
      </c>
      <c r="AB43">
        <v>1</v>
      </c>
      <c r="AD43" s="3">
        <f t="shared" si="4"/>
        <v>8.7616334602614643</v>
      </c>
      <c r="AE43" s="3">
        <f t="shared" si="5"/>
        <v>17.289653246963102</v>
      </c>
      <c r="AF43" s="3">
        <f t="shared" si="6"/>
        <v>8.5280197867016376</v>
      </c>
      <c r="AG43" s="3">
        <f t="shared" si="7"/>
        <v>0.96301626515933325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8982</v>
      </c>
      <c r="J44">
        <v>17597</v>
      </c>
      <c r="L44">
        <v>8310</v>
      </c>
      <c r="M44">
        <v>7.8220000000000001</v>
      </c>
      <c r="N44">
        <v>16.259</v>
      </c>
      <c r="O44">
        <v>8.4369999999999994</v>
      </c>
      <c r="Q44">
        <v>0.80600000000000005</v>
      </c>
      <c r="R44">
        <v>1</v>
      </c>
      <c r="S44">
        <v>0</v>
      </c>
      <c r="T44">
        <v>0</v>
      </c>
      <c r="V44">
        <v>0</v>
      </c>
      <c r="Y44" s="1">
        <v>44886</v>
      </c>
      <c r="Z44" s="6">
        <v>0.65260416666666665</v>
      </c>
      <c r="AB44">
        <v>1</v>
      </c>
      <c r="AD44" s="3">
        <f t="shared" si="4"/>
        <v>9.2185707351227357</v>
      </c>
      <c r="AE44" s="3">
        <f t="shared" si="5"/>
        <v>18.144440370413676</v>
      </c>
      <c r="AF44" s="3">
        <f t="shared" si="6"/>
        <v>8.9258696352909404</v>
      </c>
      <c r="AG44" s="3">
        <f t="shared" si="7"/>
        <v>0.91402187570437377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8870</v>
      </c>
      <c r="J45">
        <v>17742</v>
      </c>
      <c r="L45">
        <v>8448</v>
      </c>
      <c r="M45">
        <v>7.73</v>
      </c>
      <c r="N45">
        <v>16.390999999999998</v>
      </c>
      <c r="O45">
        <v>8.6609999999999996</v>
      </c>
      <c r="Q45">
        <v>0.82199999999999995</v>
      </c>
      <c r="R45">
        <v>1</v>
      </c>
      <c r="S45">
        <v>0</v>
      </c>
      <c r="T45">
        <v>0</v>
      </c>
      <c r="V45">
        <v>0</v>
      </c>
      <c r="Y45" s="1">
        <v>44886</v>
      </c>
      <c r="Z45" s="6">
        <v>0.66048611111111111</v>
      </c>
      <c r="AB45">
        <v>1</v>
      </c>
      <c r="AD45" s="3">
        <f t="shared" si="4"/>
        <v>9.1036708790146683</v>
      </c>
      <c r="AE45" s="3">
        <f t="shared" si="5"/>
        <v>18.293065215645942</v>
      </c>
      <c r="AF45" s="3">
        <f t="shared" si="6"/>
        <v>9.189394336631274</v>
      </c>
      <c r="AG45" s="3">
        <f t="shared" si="7"/>
        <v>0.92916267869449398</v>
      </c>
      <c r="AH45" s="3"/>
      <c r="AJ45">
        <f>ABS(100*((AVERAGE(AD45:AD46))-9)/9)</f>
        <v>1.6249486585444117</v>
      </c>
      <c r="AK45">
        <f>ABS(100*(AD45-AD46)/(AVERAGE(AD45:AD46)))</f>
        <v>0.93097218561027373</v>
      </c>
      <c r="AP45">
        <f>ABS(100*((AVERAGE(AE45:AE46))-18)/18)</f>
        <v>1.4316819581666036</v>
      </c>
      <c r="AQ45">
        <f>ABS(100*(AE45-AE46)/(AVERAGE(AE45:AE46)))</f>
        <v>0.38737034615341109</v>
      </c>
      <c r="AV45">
        <f>ABS(100*((AVERAGE(AF45:AF46))-9)/9)</f>
        <v>1.2384152577887955</v>
      </c>
      <c r="AW45">
        <f>ABS(100*(AF45-AF46)/(AVERAGE(AF45:AF46)))</f>
        <v>1.7107463765239816</v>
      </c>
      <c r="BB45">
        <f>ABS(100*((AVERAGE(AG45:AG46))-0.9)/0.9)</f>
        <v>2.4905718807953039</v>
      </c>
      <c r="BC45">
        <f>ABS(100*(AG45-AG46)/(AVERAGE(AG45:AG46)))</f>
        <v>1.463014086404419</v>
      </c>
      <c r="BG45" s="3">
        <f>AVERAGE(AD45:AD46)</f>
        <v>9.1462453792689971</v>
      </c>
      <c r="BH45" s="3">
        <f>AVERAGE(AE45:AE46)</f>
        <v>18.257702752469989</v>
      </c>
      <c r="BI45" s="3">
        <f>AVERAGE(AF45:AF46)</f>
        <v>9.1114573732009916</v>
      </c>
      <c r="BJ45" s="3">
        <f>AVERAGE(AG45:AG46)</f>
        <v>0.92241514692715776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8953</v>
      </c>
      <c r="J46">
        <v>17673</v>
      </c>
      <c r="L46">
        <v>8325</v>
      </c>
      <c r="M46">
        <v>7.798</v>
      </c>
      <c r="N46">
        <v>16.327999999999999</v>
      </c>
      <c r="O46">
        <v>8.5299999999999994</v>
      </c>
      <c r="Q46">
        <v>0.80800000000000005</v>
      </c>
      <c r="R46">
        <v>1</v>
      </c>
      <c r="S46">
        <v>0</v>
      </c>
      <c r="T46">
        <v>0</v>
      </c>
      <c r="V46">
        <v>0</v>
      </c>
      <c r="Y46" s="1">
        <v>44886</v>
      </c>
      <c r="Z46" s="6">
        <v>0.66861111111111116</v>
      </c>
      <c r="AB46">
        <v>1</v>
      </c>
      <c r="AD46" s="3">
        <f t="shared" si="4"/>
        <v>9.1888198795233276</v>
      </c>
      <c r="AE46" s="3">
        <f t="shared" si="5"/>
        <v>18.222340289294038</v>
      </c>
      <c r="AF46" s="3">
        <f t="shared" si="6"/>
        <v>9.0335204097707109</v>
      </c>
      <c r="AG46" s="3">
        <f t="shared" si="7"/>
        <v>0.91566761515982165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11590</v>
      </c>
      <c r="J47">
        <v>22756</v>
      </c>
      <c r="L47">
        <v>10648</v>
      </c>
      <c r="M47">
        <v>7.7560000000000002</v>
      </c>
      <c r="N47">
        <v>16.297000000000001</v>
      </c>
      <c r="O47">
        <v>8.5419999999999998</v>
      </c>
      <c r="Q47">
        <v>0.83099999999999996</v>
      </c>
      <c r="R47">
        <v>1</v>
      </c>
      <c r="S47">
        <v>0</v>
      </c>
      <c r="T47">
        <v>0</v>
      </c>
      <c r="V47">
        <v>0</v>
      </c>
      <c r="Y47" s="1">
        <v>44886</v>
      </c>
      <c r="Z47" s="6">
        <v>0.68344907407407407</v>
      </c>
      <c r="AB47">
        <v>1</v>
      </c>
      <c r="AD47" s="3">
        <f t="shared" si="4"/>
        <v>9.2575713523615626</v>
      </c>
      <c r="AE47" s="3">
        <f t="shared" si="5"/>
        <v>18.238225677389959</v>
      </c>
      <c r="AF47" s="3">
        <f t="shared" si="6"/>
        <v>8.9806543250283966</v>
      </c>
      <c r="AG47" s="3">
        <f t="shared" si="7"/>
        <v>0.91106858675356117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11362</v>
      </c>
      <c r="J48">
        <v>22784</v>
      </c>
      <c r="L48">
        <v>10829</v>
      </c>
      <c r="M48">
        <v>7.61</v>
      </c>
      <c r="N48">
        <v>16.317</v>
      </c>
      <c r="O48">
        <v>8.7070000000000007</v>
      </c>
      <c r="Q48">
        <v>0.84699999999999998</v>
      </c>
      <c r="R48">
        <v>1</v>
      </c>
      <c r="S48">
        <v>0</v>
      </c>
      <c r="T48">
        <v>0</v>
      </c>
      <c r="V48">
        <v>0</v>
      </c>
      <c r="Y48" s="1">
        <v>44886</v>
      </c>
      <c r="Z48" s="6">
        <v>0.6919791666666667</v>
      </c>
      <c r="AB48">
        <v>1</v>
      </c>
      <c r="AD48" s="3">
        <f t="shared" si="4"/>
        <v>9.0755166339246163</v>
      </c>
      <c r="AE48" s="3">
        <f t="shared" si="5"/>
        <v>18.260563820795209</v>
      </c>
      <c r="AF48" s="3">
        <f t="shared" si="6"/>
        <v>9.1850471868705927</v>
      </c>
      <c r="AG48" s="3">
        <f t="shared" si="7"/>
        <v>0.92652518885918789</v>
      </c>
      <c r="AH48" s="3"/>
      <c r="AJ48">
        <f>ABS(100*((AVERAGE(AD48:AD49))-9)/9)</f>
        <v>1.0741833612763843</v>
      </c>
      <c r="AK48">
        <f>ABS(100*(AD48-AD49)/(AVERAGE(AD48:AD49)))</f>
        <v>0.46522196506401953</v>
      </c>
      <c r="AP48">
        <f>ABS(100*((AVERAGE(AE48:AE49))-18)/18)</f>
        <v>1.3345564137761556</v>
      </c>
      <c r="AQ48">
        <f>ABS(100*(AE48-AE49)/(AVERAGE(AE48:AE49)))</f>
        <v>0.22306382426535232</v>
      </c>
      <c r="AV48">
        <f>ABS(100*((AVERAGE(AF48:AF49))-9)/9)</f>
        <v>1.594929466275927</v>
      </c>
      <c r="AW48">
        <f>ABS(100*(AF48-AF49)/(AVERAGE(AF48:AF49)))</f>
        <v>0.90782166051869218</v>
      </c>
      <c r="BB48">
        <f>ABS(100*((AVERAGE(AG48:AG49))-0.9)/0.9)</f>
        <v>2.3162646675806142</v>
      </c>
      <c r="BC48">
        <f>ABS(100*(AG48-AG49)/(AVERAGE(AG48:AG49)))</f>
        <v>1.2333885351382334</v>
      </c>
      <c r="BG48" s="3">
        <f>AVERAGE(AD48:AD49)</f>
        <v>9.0966765025148746</v>
      </c>
      <c r="BH48" s="3">
        <f>AVERAGE(AE48:AE49)</f>
        <v>18.240220154479708</v>
      </c>
      <c r="BI48" s="3">
        <f>AVERAGE(AF48:AF49)</f>
        <v>9.1435436519648334</v>
      </c>
      <c r="BJ48" s="3">
        <f>AVERAGE(AG48:AG49)</f>
        <v>0.92084638200822555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11415</v>
      </c>
      <c r="J49">
        <v>22733</v>
      </c>
      <c r="L49">
        <v>10696</v>
      </c>
      <c r="M49">
        <v>7.6440000000000001</v>
      </c>
      <c r="N49">
        <v>16.280999999999999</v>
      </c>
      <c r="O49">
        <v>8.6379999999999999</v>
      </c>
      <c r="Q49">
        <v>0.83599999999999997</v>
      </c>
      <c r="R49">
        <v>1</v>
      </c>
      <c r="S49">
        <v>0</v>
      </c>
      <c r="T49">
        <v>0</v>
      </c>
      <c r="V49">
        <v>0</v>
      </c>
      <c r="Y49" s="1">
        <v>44886</v>
      </c>
      <c r="Z49" s="6">
        <v>0.70075231481481481</v>
      </c>
      <c r="AB49">
        <v>1</v>
      </c>
      <c r="AD49" s="3">
        <f t="shared" si="4"/>
        <v>9.1178363711051329</v>
      </c>
      <c r="AE49" s="3">
        <f t="shared" si="5"/>
        <v>18.219876488164207</v>
      </c>
      <c r="AF49" s="3">
        <f t="shared" si="6"/>
        <v>9.1020401170590741</v>
      </c>
      <c r="AG49" s="3">
        <f t="shared" si="7"/>
        <v>0.91516757515726321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6420</v>
      </c>
      <c r="J50">
        <v>9406</v>
      </c>
      <c r="L50">
        <v>3254</v>
      </c>
      <c r="M50">
        <v>8.9</v>
      </c>
      <c r="N50">
        <v>13.744999999999999</v>
      </c>
      <c r="O50">
        <v>4.8449999999999998</v>
      </c>
      <c r="Q50">
        <v>0.374</v>
      </c>
      <c r="R50">
        <v>1</v>
      </c>
      <c r="S50">
        <v>0</v>
      </c>
      <c r="T50">
        <v>0</v>
      </c>
      <c r="V50">
        <v>0</v>
      </c>
      <c r="Y50" s="1">
        <v>44886</v>
      </c>
      <c r="Z50" s="6">
        <v>0.71398148148148144</v>
      </c>
      <c r="AB50">
        <v>1</v>
      </c>
      <c r="AD50" s="3">
        <f t="shared" si="4"/>
        <v>10.25880152648619</v>
      </c>
      <c r="AE50" s="3">
        <f t="shared" si="5"/>
        <v>15.175436036198809</v>
      </c>
      <c r="AF50" s="3">
        <f t="shared" si="6"/>
        <v>4.916634509712619</v>
      </c>
      <c r="AG50" s="3">
        <f t="shared" si="7"/>
        <v>0.55930716279989789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6973</v>
      </c>
      <c r="J51">
        <v>9321</v>
      </c>
      <c r="L51">
        <v>3329</v>
      </c>
      <c r="M51">
        <v>9.6080000000000005</v>
      </c>
      <c r="N51">
        <v>13.625999999999999</v>
      </c>
      <c r="O51">
        <v>4.0179999999999998</v>
      </c>
      <c r="Q51">
        <v>0.38700000000000001</v>
      </c>
      <c r="R51">
        <v>1</v>
      </c>
      <c r="S51">
        <v>0</v>
      </c>
      <c r="T51">
        <v>0</v>
      </c>
      <c r="V51">
        <v>0</v>
      </c>
      <c r="Y51" s="1">
        <v>44886</v>
      </c>
      <c r="Z51" s="6">
        <v>0.72098379629629628</v>
      </c>
      <c r="AB51">
        <v>1</v>
      </c>
      <c r="AD51" s="3">
        <f t="shared" si="4"/>
        <v>11.141926608026814</v>
      </c>
      <c r="AE51" s="3">
        <f t="shared" si="5"/>
        <v>15.039811594095482</v>
      </c>
      <c r="AF51" s="3">
        <f t="shared" si="6"/>
        <v>3.897884986068668</v>
      </c>
      <c r="AG51" s="3">
        <f t="shared" si="7"/>
        <v>0.57211650156146698</v>
      </c>
      <c r="AH51" s="3"/>
      <c r="AI51">
        <f>100*(AVERAGE(I51:I52))/(AVERAGE(I$51:I$52))</f>
        <v>100</v>
      </c>
      <c r="AK51">
        <f>ABS(100*(AD51-AD52)/(AVERAGE(AD51:AD52)))</f>
        <v>1.5219593066705293</v>
      </c>
      <c r="AO51">
        <f>100*(AVERAGE(J51:J52))/(AVERAGE(J$51:J$52))</f>
        <v>100</v>
      </c>
      <c r="AQ51">
        <f>ABS(100*(AE51-AE52)/(AVERAGE(AE51:AE52)))</f>
        <v>0.68129234718611109</v>
      </c>
      <c r="AU51">
        <f>100*(((AVERAGE(J51:J52))-(AVERAGE(I51:I52)))/((AVERAGE(J$51:J$52))-(AVERAGE($I$51:I52))))</f>
        <v>100</v>
      </c>
      <c r="AW51">
        <f>ABS(100*(AF51-AF52)/(AVERAGE(AF51:AF52)))</f>
        <v>7.25777603868812</v>
      </c>
      <c r="BA51">
        <f>100*(AVERAGE(L51:L52))/(AVERAGE(L$51:L$52))</f>
        <v>100</v>
      </c>
      <c r="BC51">
        <f>ABS(100*(AG51-AG52)/(AVERAGE(AG51:AG52)))</f>
        <v>5.8059144678600596</v>
      </c>
      <c r="BG51" s="3">
        <f>AVERAGE(AD51:AD52)</f>
        <v>11.227364567995028</v>
      </c>
      <c r="BH51" s="3">
        <f>AVERAGE(AE51:AE52)</f>
        <v>14.988752980597761</v>
      </c>
      <c r="BI51" s="3">
        <f>AVERAGE(AF51:AF52)</f>
        <v>3.7613884126027317</v>
      </c>
      <c r="BJ51" s="3">
        <f>AVERAGE(AG51:AG52)</f>
        <v>0.55597673472188991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7080</v>
      </c>
      <c r="J52">
        <v>9257</v>
      </c>
      <c r="L52">
        <v>3140</v>
      </c>
      <c r="M52">
        <v>9.7439999999999998</v>
      </c>
      <c r="N52">
        <v>13.535</v>
      </c>
      <c r="O52">
        <v>3.7919999999999998</v>
      </c>
      <c r="Q52">
        <v>0.35399999999999998</v>
      </c>
      <c r="R52">
        <v>1</v>
      </c>
      <c r="S52">
        <v>0</v>
      </c>
      <c r="T52">
        <v>0</v>
      </c>
      <c r="V52">
        <v>0</v>
      </c>
      <c r="Y52" s="1">
        <v>44886</v>
      </c>
      <c r="Z52" s="6">
        <v>0.72840277777777773</v>
      </c>
      <c r="AB52">
        <v>1</v>
      </c>
      <c r="AD52" s="3">
        <f t="shared" si="4"/>
        <v>11.312802527963244</v>
      </c>
      <c r="AE52" s="3">
        <f t="shared" si="5"/>
        <v>14.93769436710004</v>
      </c>
      <c r="AF52" s="3">
        <f t="shared" si="6"/>
        <v>3.6248918391367955</v>
      </c>
      <c r="AG52" s="3">
        <f t="shared" si="7"/>
        <v>0.53983696788231283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5882</v>
      </c>
      <c r="J53">
        <v>7415</v>
      </c>
      <c r="L53">
        <v>3376</v>
      </c>
      <c r="M53">
        <v>4.9279999999999999</v>
      </c>
      <c r="N53">
        <v>6.5609999999999999</v>
      </c>
      <c r="O53">
        <v>1.633</v>
      </c>
      <c r="Q53">
        <v>0.23699999999999999</v>
      </c>
      <c r="R53">
        <v>1</v>
      </c>
      <c r="S53">
        <v>0</v>
      </c>
      <c r="T53">
        <v>0</v>
      </c>
      <c r="V53">
        <v>0</v>
      </c>
      <c r="Y53" s="1">
        <v>44886</v>
      </c>
      <c r="Z53" s="6">
        <v>0.74174768518518519</v>
      </c>
      <c r="AB53">
        <v>1</v>
      </c>
      <c r="AD53" s="3">
        <f t="shared" si="4"/>
        <v>5.6397786078965719</v>
      </c>
      <c r="AE53" s="3">
        <f t="shared" si="5"/>
        <v>7.199179756582434</v>
      </c>
      <c r="AF53" s="3">
        <f t="shared" si="6"/>
        <v>1.5594011486858621</v>
      </c>
      <c r="AG53" s="3">
        <f t="shared" si="7"/>
        <v>0.3480862123112301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3911</v>
      </c>
      <c r="J54">
        <v>7422</v>
      </c>
      <c r="L54">
        <v>3312</v>
      </c>
      <c r="M54">
        <v>3.4159999999999999</v>
      </c>
      <c r="N54">
        <v>6.5659999999999998</v>
      </c>
      <c r="O54">
        <v>3.1509999999999998</v>
      </c>
      <c r="Q54">
        <v>0.23</v>
      </c>
      <c r="R54">
        <v>1</v>
      </c>
      <c r="S54">
        <v>0</v>
      </c>
      <c r="T54">
        <v>0</v>
      </c>
      <c r="V54">
        <v>0</v>
      </c>
      <c r="Y54" s="1">
        <v>44886</v>
      </c>
      <c r="Z54" s="6">
        <v>0.74888888888888883</v>
      </c>
      <c r="AB54">
        <v>1</v>
      </c>
      <c r="AD54" s="3">
        <f t="shared" si="4"/>
        <v>3.7512004497954123</v>
      </c>
      <c r="AE54" s="3">
        <f t="shared" si="5"/>
        <v>7.2058811996040095</v>
      </c>
      <c r="AF54" s="3">
        <f t="shared" si="6"/>
        <v>3.4546807498085972</v>
      </c>
      <c r="AG54" s="3">
        <f t="shared" si="7"/>
        <v>0.3415278308653068</v>
      </c>
      <c r="AH54" s="3"/>
      <c r="AK54">
        <f>ABS(100*(AD54-AD55)/(AVERAGE(AD54:AD55)))</f>
        <v>1.0527906839712129</v>
      </c>
      <c r="AQ54">
        <f>ABS(100*(AE54-AE55)/(AVERAGE(AE54:AE55)))</f>
        <v>0.30510406691907221</v>
      </c>
      <c r="AW54">
        <f>ABS(100*(AF54-AF55)/(AVERAGE(AF54:AF55)))</f>
        <v>1.7589285953706173</v>
      </c>
      <c r="BC54">
        <f>ABS(100*(AG54-AG55)/(AVERAGE(AG54:AG55)))</f>
        <v>0.8134242372579823</v>
      </c>
      <c r="BG54" s="3">
        <f>AVERAGE(AD54:AD55)</f>
        <v>3.7315577038587948</v>
      </c>
      <c r="BH54" s="3">
        <f>AVERAGE(AE54:AE55)</f>
        <v>7.2168907131394562</v>
      </c>
      <c r="BI54" s="3">
        <f>AVERAGE(AF54:AF55)</f>
        <v>3.4853330092806614</v>
      </c>
      <c r="BJ54" s="3">
        <f>AVERAGE(AG54:AG55)</f>
        <v>0.34014442227905728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3870</v>
      </c>
      <c r="J55">
        <v>7445</v>
      </c>
      <c r="L55">
        <v>3285</v>
      </c>
      <c r="M55">
        <v>3.3839999999999999</v>
      </c>
      <c r="N55">
        <v>6.5860000000000003</v>
      </c>
      <c r="O55">
        <v>3.202</v>
      </c>
      <c r="Q55">
        <v>0.22800000000000001</v>
      </c>
      <c r="R55">
        <v>1</v>
      </c>
      <c r="S55">
        <v>0</v>
      </c>
      <c r="T55">
        <v>0</v>
      </c>
      <c r="V55">
        <v>0</v>
      </c>
      <c r="Y55" s="1">
        <v>44886</v>
      </c>
      <c r="Z55" s="6">
        <v>0.75670138888888883</v>
      </c>
      <c r="AB55">
        <v>1</v>
      </c>
      <c r="AD55" s="3">
        <f t="shared" si="4"/>
        <v>3.7119149579221768</v>
      </c>
      <c r="AE55" s="3">
        <f t="shared" si="5"/>
        <v>7.2279002266749028</v>
      </c>
      <c r="AF55" s="3">
        <f t="shared" si="6"/>
        <v>3.515985268752726</v>
      </c>
      <c r="AG55" s="3">
        <f t="shared" si="7"/>
        <v>0.33876101369280781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87</v>
      </c>
      <c r="Y56" s="1">
        <v>44886</v>
      </c>
      <c r="Z56" s="6">
        <v>0.76081018518518517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207</v>
      </c>
      <c r="D57" t="s">
        <v>27</v>
      </c>
      <c r="G57">
        <v>0.5</v>
      </c>
      <c r="H57">
        <v>0.5</v>
      </c>
      <c r="I57">
        <v>3890</v>
      </c>
      <c r="J57">
        <v>8100</v>
      </c>
      <c r="L57">
        <v>2120</v>
      </c>
      <c r="M57">
        <v>3.399</v>
      </c>
      <c r="N57">
        <v>7.14</v>
      </c>
      <c r="O57">
        <v>3.7410000000000001</v>
      </c>
      <c r="Q57">
        <v>0.106</v>
      </c>
      <c r="R57">
        <v>1</v>
      </c>
      <c r="S57">
        <v>0</v>
      </c>
      <c r="T57">
        <v>0</v>
      </c>
      <c r="V57">
        <v>0</v>
      </c>
      <c r="Y57" s="1">
        <v>44886</v>
      </c>
      <c r="Z57" s="6">
        <v>0.77387731481481481</v>
      </c>
      <c r="AB57">
        <v>1</v>
      </c>
      <c r="AD57" s="3">
        <f t="shared" si="4"/>
        <v>3.7310786124944868</v>
      </c>
      <c r="AE57" s="3">
        <f t="shared" si="5"/>
        <v>7.8549638236938071</v>
      </c>
      <c r="AF57" s="3">
        <f t="shared" si="6"/>
        <v>4.1238852111993207</v>
      </c>
      <c r="AG57" s="3">
        <f t="shared" si="7"/>
        <v>0.21937797643498397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207</v>
      </c>
      <c r="D58" t="s">
        <v>27</v>
      </c>
      <c r="G58">
        <v>0.5</v>
      </c>
      <c r="H58">
        <v>0.5</v>
      </c>
      <c r="I58">
        <v>4822</v>
      </c>
      <c r="J58">
        <v>8031</v>
      </c>
      <c r="L58">
        <v>2026</v>
      </c>
      <c r="M58">
        <v>4.1139999999999999</v>
      </c>
      <c r="N58">
        <v>7.0819999999999999</v>
      </c>
      <c r="O58">
        <v>2.968</v>
      </c>
      <c r="Q58">
        <v>9.6000000000000002E-2</v>
      </c>
      <c r="R58">
        <v>1</v>
      </c>
      <c r="S58">
        <v>0</v>
      </c>
      <c r="T58">
        <v>0</v>
      </c>
      <c r="V58">
        <v>0</v>
      </c>
      <c r="Y58" s="1">
        <v>44886</v>
      </c>
      <c r="Z58" s="6">
        <v>0.78098379629629633</v>
      </c>
      <c r="AB58">
        <v>1</v>
      </c>
      <c r="AD58" s="3">
        <f t="shared" si="4"/>
        <v>4.6241049155641374</v>
      </c>
      <c r="AE58" s="3">
        <f t="shared" si="5"/>
        <v>7.788906742481128</v>
      </c>
      <c r="AF58" s="3">
        <f t="shared" si="6"/>
        <v>3.1648018269169906</v>
      </c>
      <c r="AG58" s="3">
        <f t="shared" si="7"/>
        <v>0.209745353686284</v>
      </c>
      <c r="AH58" s="3"/>
      <c r="AK58">
        <f>ABS(100*(AD58-AD59)/(AVERAGE(AD58:AD59)))</f>
        <v>1.8680417904317212</v>
      </c>
      <c r="AQ58">
        <f>ABS(100*(AE58-AE59)/(AVERAGE(AE58:AE59)))</f>
        <v>0.85170343697133521</v>
      </c>
      <c r="AW58">
        <f>ABS(100*(AF58-AF59)/(AVERAGE(AF58:AF59)))</f>
        <v>4.9625316335055052</v>
      </c>
      <c r="BC58">
        <f>ABS(100*(AG58-AG59)/(AVERAGE(AG58:AG59)))</f>
        <v>4.5827738994468969</v>
      </c>
      <c r="BG58" s="3">
        <f>AVERAGE(AD58:AD59)</f>
        <v>4.6677022297161432</v>
      </c>
      <c r="BH58" s="3">
        <f>AVERAGE(AE58:AE59)</f>
        <v>7.7558782018747889</v>
      </c>
      <c r="BI58" s="3">
        <f>AVERAGE(AF58:AF59)</f>
        <v>3.0881759721586461</v>
      </c>
      <c r="BJ58" s="3">
        <f>AVERAGE(AG58:AG59)</f>
        <v>0.21466413977072651</v>
      </c>
    </row>
    <row r="59" spans="1:62" x14ac:dyDescent="0.35">
      <c r="A59">
        <v>35</v>
      </c>
      <c r="B59">
        <v>9</v>
      </c>
      <c r="C59" t="s">
        <v>207</v>
      </c>
      <c r="D59" t="s">
        <v>27</v>
      </c>
      <c r="G59">
        <v>0.5</v>
      </c>
      <c r="H59">
        <v>0.5</v>
      </c>
      <c r="I59">
        <v>4913</v>
      </c>
      <c r="J59">
        <v>7962</v>
      </c>
      <c r="L59">
        <v>2122</v>
      </c>
      <c r="M59">
        <v>4.1840000000000002</v>
      </c>
      <c r="N59">
        <v>7.0229999999999997</v>
      </c>
      <c r="O59">
        <v>2.839</v>
      </c>
      <c r="Q59">
        <v>0.106</v>
      </c>
      <c r="R59">
        <v>1</v>
      </c>
      <c r="S59">
        <v>0</v>
      </c>
      <c r="T59">
        <v>0</v>
      </c>
      <c r="V59">
        <v>0</v>
      </c>
      <c r="Y59" s="1">
        <v>44886</v>
      </c>
      <c r="Z59" s="6">
        <v>0.78857638888888892</v>
      </c>
      <c r="AB59">
        <v>1</v>
      </c>
      <c r="AD59" s="3">
        <f t="shared" si="4"/>
        <v>4.7112995438681482</v>
      </c>
      <c r="AE59" s="3">
        <f t="shared" si="5"/>
        <v>7.7228496612684499</v>
      </c>
      <c r="AF59" s="3">
        <f t="shared" si="6"/>
        <v>3.0115501174003017</v>
      </c>
      <c r="AG59" s="3">
        <f t="shared" si="7"/>
        <v>0.21958292585516906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208</v>
      </c>
      <c r="D60" t="s">
        <v>27</v>
      </c>
      <c r="G60">
        <v>0.5</v>
      </c>
      <c r="H60">
        <v>0.5</v>
      </c>
      <c r="I60">
        <v>6388</v>
      </c>
      <c r="J60">
        <v>9398</v>
      </c>
      <c r="L60">
        <v>11893</v>
      </c>
      <c r="M60">
        <v>5.3159999999999998</v>
      </c>
      <c r="N60">
        <v>8.2409999999999997</v>
      </c>
      <c r="O60">
        <v>2.9249999999999998</v>
      </c>
      <c r="Q60">
        <v>1.1279999999999999</v>
      </c>
      <c r="R60">
        <v>1</v>
      </c>
      <c r="S60">
        <v>0</v>
      </c>
      <c r="T60">
        <v>0</v>
      </c>
      <c r="V60">
        <v>0</v>
      </c>
      <c r="Y60" s="1">
        <v>44886</v>
      </c>
      <c r="Z60" s="6">
        <v>0.80190972222222223</v>
      </c>
      <c r="AB60">
        <v>1</v>
      </c>
      <c r="AD60" s="3">
        <f t="shared" si="4"/>
        <v>6.1246190685760178</v>
      </c>
      <c r="AE60" s="3">
        <f t="shared" si="5"/>
        <v>9.0976028296946279</v>
      </c>
      <c r="AF60" s="3">
        <f t="shared" si="6"/>
        <v>2.9729837611186101</v>
      </c>
      <c r="AG60" s="3">
        <f t="shared" si="7"/>
        <v>1.2208633181695017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208</v>
      </c>
      <c r="D61" t="s">
        <v>27</v>
      </c>
      <c r="G61">
        <v>0.5</v>
      </c>
      <c r="H61">
        <v>0.5</v>
      </c>
      <c r="I61">
        <v>6845</v>
      </c>
      <c r="J61">
        <v>9355</v>
      </c>
      <c r="L61">
        <v>11988</v>
      </c>
      <c r="M61">
        <v>5.6669999999999998</v>
      </c>
      <c r="N61">
        <v>8.2040000000000006</v>
      </c>
      <c r="O61">
        <v>2.5379999999999998</v>
      </c>
      <c r="Q61">
        <v>1.1379999999999999</v>
      </c>
      <c r="R61">
        <v>1</v>
      </c>
      <c r="S61">
        <v>0</v>
      </c>
      <c r="T61">
        <v>0</v>
      </c>
      <c r="V61">
        <v>0</v>
      </c>
      <c r="Y61" s="1">
        <v>44886</v>
      </c>
      <c r="Z61" s="6">
        <v>0.80907407407407417</v>
      </c>
      <c r="AB61">
        <v>1</v>
      </c>
      <c r="AD61" s="3">
        <f t="shared" si="4"/>
        <v>6.5625085755533039</v>
      </c>
      <c r="AE61" s="3">
        <f t="shared" si="5"/>
        <v>9.0564368225620893</v>
      </c>
      <c r="AF61" s="3">
        <f t="shared" si="6"/>
        <v>2.4939282470087853</v>
      </c>
      <c r="AG61" s="3">
        <f t="shared" si="7"/>
        <v>1.2305984156282941</v>
      </c>
      <c r="AH61" s="3"/>
      <c r="AK61">
        <f>ABS(100*(AD61-AD62)/(AVERAGE(AD61:AD62)))</f>
        <v>0.45365335648755806</v>
      </c>
      <c r="AQ61">
        <f>ABS(100*(AE61-AE62)/(AVERAGE(AE61:AE62)))</f>
        <v>0.60436340980238901</v>
      </c>
      <c r="AW61">
        <f>ABS(100*(AF61-AF62)/(AVERAGE(AF61:AF62)))</f>
        <v>1.0020258855507118</v>
      </c>
      <c r="BC61">
        <f>ABS(100*(AG61-AG62)/(AVERAGE(AG61:AG62)))</f>
        <v>1.665583878580661E-2</v>
      </c>
      <c r="BG61" s="3">
        <f>AVERAGE(AD61:AD62)</f>
        <v>6.547656743259763</v>
      </c>
      <c r="BH61" s="3">
        <f>AVERAGE(AE61:AE62)</f>
        <v>9.0291523759742436</v>
      </c>
      <c r="BI61" s="3">
        <f>AVERAGE(AF61:AF62)</f>
        <v>2.4814956327144806</v>
      </c>
      <c r="BJ61" s="3">
        <f>AVERAGE(AG61:AG62)</f>
        <v>1.2304959409182015</v>
      </c>
    </row>
    <row r="62" spans="1:62" x14ac:dyDescent="0.35">
      <c r="A62">
        <v>38</v>
      </c>
      <c r="B62">
        <v>10</v>
      </c>
      <c r="C62" t="s">
        <v>208</v>
      </c>
      <c r="D62" t="s">
        <v>27</v>
      </c>
      <c r="G62">
        <v>0.5</v>
      </c>
      <c r="H62">
        <v>0.5</v>
      </c>
      <c r="I62">
        <v>6814</v>
      </c>
      <c r="J62">
        <v>9298</v>
      </c>
      <c r="L62">
        <v>11986</v>
      </c>
      <c r="M62">
        <v>5.6420000000000003</v>
      </c>
      <c r="N62">
        <v>8.1549999999999994</v>
      </c>
      <c r="O62">
        <v>2.5129999999999999</v>
      </c>
      <c r="Q62">
        <v>1.1379999999999999</v>
      </c>
      <c r="R62">
        <v>1</v>
      </c>
      <c r="S62">
        <v>0</v>
      </c>
      <c r="T62">
        <v>0</v>
      </c>
      <c r="V62">
        <v>0</v>
      </c>
      <c r="Y62" s="1">
        <v>44886</v>
      </c>
      <c r="Z62" s="6">
        <v>0.81678240740740737</v>
      </c>
      <c r="AB62">
        <v>1</v>
      </c>
      <c r="AD62" s="3">
        <f t="shared" si="4"/>
        <v>6.5328049109662221</v>
      </c>
      <c r="AE62" s="3">
        <f t="shared" si="5"/>
        <v>9.0018679293863979</v>
      </c>
      <c r="AF62" s="3">
        <f t="shared" si="6"/>
        <v>2.4690630184201758</v>
      </c>
      <c r="AG62" s="3">
        <f t="shared" si="7"/>
        <v>1.2303934662081089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209</v>
      </c>
      <c r="D63" t="s">
        <v>27</v>
      </c>
      <c r="G63">
        <v>0.5</v>
      </c>
      <c r="H63">
        <v>0.5</v>
      </c>
      <c r="I63">
        <v>9605</v>
      </c>
      <c r="J63">
        <v>12556</v>
      </c>
      <c r="L63">
        <v>2184</v>
      </c>
      <c r="M63">
        <v>7.7839999999999998</v>
      </c>
      <c r="N63">
        <v>10.916</v>
      </c>
      <c r="O63">
        <v>3.1320000000000001</v>
      </c>
      <c r="Q63">
        <v>0.112</v>
      </c>
      <c r="R63">
        <v>1</v>
      </c>
      <c r="S63">
        <v>0</v>
      </c>
      <c r="T63">
        <v>0</v>
      </c>
      <c r="V63">
        <v>0</v>
      </c>
      <c r="Y63" s="1">
        <v>44886</v>
      </c>
      <c r="Z63" s="6">
        <v>0.83039351851851861</v>
      </c>
      <c r="AB63">
        <v>1</v>
      </c>
      <c r="AD63" s="3">
        <f t="shared" si="4"/>
        <v>9.2070929065320968</v>
      </c>
      <c r="AE63" s="3">
        <f t="shared" si="5"/>
        <v>12.120910981428521</v>
      </c>
      <c r="AF63" s="3">
        <f t="shared" si="6"/>
        <v>2.9138180748964242</v>
      </c>
      <c r="AG63" s="3">
        <f t="shared" si="7"/>
        <v>0.22593635788090732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209</v>
      </c>
      <c r="D64" t="s">
        <v>27</v>
      </c>
      <c r="G64">
        <v>0.5</v>
      </c>
      <c r="H64">
        <v>0.5</v>
      </c>
      <c r="I64">
        <v>10597</v>
      </c>
      <c r="J64">
        <v>12648</v>
      </c>
      <c r="L64">
        <v>2170</v>
      </c>
      <c r="M64">
        <v>8.5449999999999999</v>
      </c>
      <c r="N64">
        <v>10.994</v>
      </c>
      <c r="O64">
        <v>2.4489999999999998</v>
      </c>
      <c r="Q64">
        <v>0.111</v>
      </c>
      <c r="R64">
        <v>1</v>
      </c>
      <c r="S64">
        <v>0</v>
      </c>
      <c r="T64">
        <v>0</v>
      </c>
      <c r="V64">
        <v>0</v>
      </c>
      <c r="Y64" s="1">
        <v>44886</v>
      </c>
      <c r="Z64" s="6">
        <v>0.8377662037037038</v>
      </c>
      <c r="AB64">
        <v>1</v>
      </c>
      <c r="AD64" s="3">
        <f t="shared" si="4"/>
        <v>10.157610173318677</v>
      </c>
      <c r="AE64" s="3">
        <f t="shared" si="5"/>
        <v>12.208987089712091</v>
      </c>
      <c r="AF64" s="3">
        <f t="shared" si="6"/>
        <v>2.0513769163934139</v>
      </c>
      <c r="AG64" s="3">
        <f t="shared" si="7"/>
        <v>0.2245017119396116</v>
      </c>
      <c r="AH64" s="3"/>
      <c r="AK64">
        <f>ABS(100*(AD64-AD65)/(AVERAGE(AD64:AD65)))</f>
        <v>0.61128078088649862</v>
      </c>
      <c r="AQ64">
        <f>ABS(100*(AE64-AE65)/(AVERAGE(AE64:AE65)))</f>
        <v>0.82674486714986417</v>
      </c>
      <c r="AW64">
        <f>ABS(100*(AF64-AF65)/(AVERAGE(AF64:AF65)))</f>
        <v>8.2642424330160758</v>
      </c>
      <c r="BC64">
        <f>ABS(100*(AG64-AG65)/(AVERAGE(AG64:AG65)))</f>
        <v>0.36583116063119692</v>
      </c>
      <c r="BG64" s="3">
        <f>AVERAGE(AD64:AD65)</f>
        <v>10.18875111199868</v>
      </c>
      <c r="BH64" s="3">
        <f>AVERAGE(AE64:AE65)</f>
        <v>12.15872626705027</v>
      </c>
      <c r="BI64" s="3">
        <f>AVERAGE(AF64:AF65)</f>
        <v>1.96997515505159</v>
      </c>
      <c r="BJ64" s="3">
        <f>AVERAGE(AG64:AG65)</f>
        <v>0.22409181309924137</v>
      </c>
    </row>
    <row r="65" spans="1:62" x14ac:dyDescent="0.35">
      <c r="A65">
        <v>41</v>
      </c>
      <c r="B65">
        <v>11</v>
      </c>
      <c r="C65" t="s">
        <v>209</v>
      </c>
      <c r="D65" t="s">
        <v>27</v>
      </c>
      <c r="G65">
        <v>0.5</v>
      </c>
      <c r="H65">
        <v>0.5</v>
      </c>
      <c r="I65">
        <v>10662</v>
      </c>
      <c r="J65">
        <v>12543</v>
      </c>
      <c r="L65">
        <v>2162</v>
      </c>
      <c r="M65">
        <v>8.5939999999999994</v>
      </c>
      <c r="N65">
        <v>10.904</v>
      </c>
      <c r="O65">
        <v>2.31</v>
      </c>
      <c r="Q65">
        <v>0.11</v>
      </c>
      <c r="R65">
        <v>1</v>
      </c>
      <c r="S65">
        <v>0</v>
      </c>
      <c r="T65">
        <v>0</v>
      </c>
      <c r="V65">
        <v>0</v>
      </c>
      <c r="Y65" s="1">
        <v>44886</v>
      </c>
      <c r="Z65" s="6">
        <v>0.8455555555555555</v>
      </c>
      <c r="AB65">
        <v>1</v>
      </c>
      <c r="AD65" s="3">
        <f t="shared" si="4"/>
        <v>10.219892050678684</v>
      </c>
      <c r="AE65" s="3">
        <f t="shared" si="5"/>
        <v>12.10846544438845</v>
      </c>
      <c r="AF65" s="3">
        <f t="shared" si="6"/>
        <v>1.8885733937097662</v>
      </c>
      <c r="AG65" s="3">
        <f t="shared" si="7"/>
        <v>0.22368191425887116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210</v>
      </c>
      <c r="D66" t="s">
        <v>27</v>
      </c>
      <c r="G66">
        <v>0.5</v>
      </c>
      <c r="H66">
        <v>0.5</v>
      </c>
      <c r="I66">
        <v>7555</v>
      </c>
      <c r="J66">
        <v>8831</v>
      </c>
      <c r="L66">
        <v>7320</v>
      </c>
      <c r="M66">
        <v>6.2110000000000003</v>
      </c>
      <c r="N66">
        <v>7.76</v>
      </c>
      <c r="O66">
        <v>1.55</v>
      </c>
      <c r="Q66">
        <v>0.65</v>
      </c>
      <c r="R66">
        <v>1</v>
      </c>
      <c r="S66">
        <v>0</v>
      </c>
      <c r="T66">
        <v>0</v>
      </c>
      <c r="V66">
        <v>0</v>
      </c>
      <c r="Y66" s="1">
        <v>44886</v>
      </c>
      <c r="Z66" s="6">
        <v>0.85872685185185194</v>
      </c>
      <c r="AB66">
        <v>1</v>
      </c>
      <c r="AD66" s="3">
        <f t="shared" si="4"/>
        <v>7.2428183128703116</v>
      </c>
      <c r="AE66" s="3">
        <f t="shared" si="5"/>
        <v>8.5547859449469641</v>
      </c>
      <c r="AF66" s="3">
        <f t="shared" si="6"/>
        <v>1.3119676320766525</v>
      </c>
      <c r="AG66" s="3">
        <f t="shared" si="7"/>
        <v>0.75224646891625802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210</v>
      </c>
      <c r="D67" t="s">
        <v>27</v>
      </c>
      <c r="G67">
        <v>0.5</v>
      </c>
      <c r="H67">
        <v>0.5</v>
      </c>
      <c r="I67">
        <v>6675</v>
      </c>
      <c r="J67">
        <v>8919</v>
      </c>
      <c r="L67">
        <v>7421</v>
      </c>
      <c r="M67">
        <v>5.5359999999999996</v>
      </c>
      <c r="N67">
        <v>7.835</v>
      </c>
      <c r="O67">
        <v>2.2989999999999999</v>
      </c>
      <c r="Q67">
        <v>0.66</v>
      </c>
      <c r="R67">
        <v>1</v>
      </c>
      <c r="S67">
        <v>0</v>
      </c>
      <c r="T67">
        <v>0</v>
      </c>
      <c r="V67">
        <v>0</v>
      </c>
      <c r="Y67" s="1">
        <v>44886</v>
      </c>
      <c r="Z67" s="6">
        <v>0.86597222222222225</v>
      </c>
      <c r="AB67">
        <v>1</v>
      </c>
      <c r="AD67" s="3">
        <f t="shared" si="4"/>
        <v>6.3996175116886675</v>
      </c>
      <c r="AE67" s="3">
        <f t="shared" si="5"/>
        <v>8.639032657218209</v>
      </c>
      <c r="AF67" s="3">
        <f t="shared" si="6"/>
        <v>2.2394151455295415</v>
      </c>
      <c r="AG67" s="3">
        <f t="shared" si="7"/>
        <v>0.76259641463560579</v>
      </c>
      <c r="AH67" s="3"/>
      <c r="AK67">
        <f>ABS(100*(AD67-AD68)/(AVERAGE(AD67:AD68)))</f>
        <v>0.20939553704651234</v>
      </c>
      <c r="AQ67">
        <f>ABS(100*(AE67-AE68)/(AVERAGE(AE67:AE68)))</f>
        <v>9.9784781103607847E-2</v>
      </c>
      <c r="AW67">
        <f>ABS(100*(AF67-AF68)/(AVERAGE(AF67:AF68)))</f>
        <v>0.98863315589692868</v>
      </c>
      <c r="BC67">
        <f>ABS(100*(AG67-AG68)/(AVERAGE(AG67:AG68)))</f>
        <v>1.1357105811558905</v>
      </c>
      <c r="BG67" s="3">
        <f>AVERAGE(AD67:AD68)</f>
        <v>6.4063247907889753</v>
      </c>
      <c r="BH67" s="3">
        <f>AVERAGE(AE67:AE68)</f>
        <v>8.634724586704337</v>
      </c>
      <c r="BI67" s="3">
        <f>AVERAGE(AF67:AF68)</f>
        <v>2.2283997959153621</v>
      </c>
      <c r="BJ67" s="3">
        <f>AVERAGE(AG67:AG68)</f>
        <v>0.76695158981453937</v>
      </c>
    </row>
    <row r="68" spans="1:62" x14ac:dyDescent="0.35">
      <c r="A68">
        <v>44</v>
      </c>
      <c r="B68">
        <v>12</v>
      </c>
      <c r="C68" t="s">
        <v>210</v>
      </c>
      <c r="D68" t="s">
        <v>27</v>
      </c>
      <c r="G68">
        <v>0.5</v>
      </c>
      <c r="H68">
        <v>0.5</v>
      </c>
      <c r="I68">
        <v>6689</v>
      </c>
      <c r="J68">
        <v>8910</v>
      </c>
      <c r="L68">
        <v>7506</v>
      </c>
      <c r="M68">
        <v>5.5460000000000003</v>
      </c>
      <c r="N68">
        <v>7.827</v>
      </c>
      <c r="O68">
        <v>2.2810000000000001</v>
      </c>
      <c r="Q68">
        <v>0.66900000000000004</v>
      </c>
      <c r="R68">
        <v>1</v>
      </c>
      <c r="S68">
        <v>0</v>
      </c>
      <c r="T68">
        <v>0</v>
      </c>
      <c r="V68">
        <v>0</v>
      </c>
      <c r="Y68" s="1">
        <v>44886</v>
      </c>
      <c r="Z68" s="6">
        <v>0.87376157407407407</v>
      </c>
      <c r="AB68">
        <v>1</v>
      </c>
      <c r="AD68" s="3">
        <f t="shared" si="4"/>
        <v>6.413032069889284</v>
      </c>
      <c r="AE68" s="3">
        <f t="shared" si="5"/>
        <v>8.6304165161904667</v>
      </c>
      <c r="AF68" s="3">
        <f t="shared" si="6"/>
        <v>2.2173844463011827</v>
      </c>
      <c r="AG68" s="3">
        <f t="shared" si="7"/>
        <v>0.77130676499347284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211</v>
      </c>
      <c r="D69" t="s">
        <v>27</v>
      </c>
      <c r="G69">
        <v>0.5</v>
      </c>
      <c r="H69">
        <v>0.5</v>
      </c>
      <c r="I69">
        <v>8664</v>
      </c>
      <c r="J69">
        <v>11742</v>
      </c>
      <c r="L69">
        <v>1655</v>
      </c>
      <c r="M69">
        <v>7.0620000000000003</v>
      </c>
      <c r="N69">
        <v>10.226000000000001</v>
      </c>
      <c r="O69">
        <v>3.1640000000000001</v>
      </c>
      <c r="Q69">
        <v>5.7000000000000002E-2</v>
      </c>
      <c r="R69">
        <v>1</v>
      </c>
      <c r="S69">
        <v>0</v>
      </c>
      <c r="T69">
        <v>0</v>
      </c>
      <c r="V69">
        <v>0</v>
      </c>
      <c r="Y69" s="1">
        <v>44886</v>
      </c>
      <c r="Z69" s="6">
        <v>0.88723379629629628</v>
      </c>
      <c r="AB69">
        <v>1</v>
      </c>
      <c r="AD69" s="3">
        <f t="shared" si="4"/>
        <v>8.3054429589049068</v>
      </c>
      <c r="AE69" s="3">
        <f t="shared" si="5"/>
        <v>11.34162889291953</v>
      </c>
      <c r="AF69" s="3">
        <f t="shared" si="6"/>
        <v>3.0361859340146236</v>
      </c>
      <c r="AG69" s="3">
        <f t="shared" si="7"/>
        <v>0.17172723624194694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211</v>
      </c>
      <c r="D70" t="s">
        <v>27</v>
      </c>
      <c r="G70">
        <v>0.5</v>
      </c>
      <c r="H70">
        <v>0.5</v>
      </c>
      <c r="I70">
        <v>9168</v>
      </c>
      <c r="J70">
        <v>11765</v>
      </c>
      <c r="L70">
        <v>1641</v>
      </c>
      <c r="M70">
        <v>7.4480000000000004</v>
      </c>
      <c r="N70">
        <v>10.244999999999999</v>
      </c>
      <c r="O70">
        <v>2.7970000000000002</v>
      </c>
      <c r="Q70">
        <v>5.6000000000000001E-2</v>
      </c>
      <c r="R70">
        <v>1</v>
      </c>
      <c r="S70">
        <v>0</v>
      </c>
      <c r="T70">
        <v>0</v>
      </c>
      <c r="V70">
        <v>0</v>
      </c>
      <c r="Y70" s="1">
        <v>44886</v>
      </c>
      <c r="Z70" s="6">
        <v>0.89473379629629635</v>
      </c>
      <c r="AB70">
        <v>1</v>
      </c>
      <c r="AD70" s="3">
        <f t="shared" si="4"/>
        <v>8.7883670541271215</v>
      </c>
      <c r="AE70" s="3">
        <f t="shared" si="5"/>
        <v>11.363647919990424</v>
      </c>
      <c r="AF70" s="3">
        <f t="shared" si="6"/>
        <v>2.5752808658633022</v>
      </c>
      <c r="AG70" s="3">
        <f t="shared" si="7"/>
        <v>0.17029259030065122</v>
      </c>
      <c r="AH70" s="3"/>
      <c r="AK70">
        <f>ABS(100*(AD70-AD71)/(AVERAGE(AD70:AD71)))</f>
        <v>0.44602007451161957</v>
      </c>
      <c r="AQ70">
        <f>ABS(100*(AE70-AE71)/(AVERAGE(AE70:AE71)))</f>
        <v>1.6847905939944029E-2</v>
      </c>
      <c r="AW70">
        <f>ABS(100*(AF70-AF71)/(AVERAGE(AF70:AF71)))</f>
        <v>1.4617405968693638</v>
      </c>
      <c r="BC70">
        <f>ABS(100*(AG70-AG71)/(AVERAGE(AG70:AG71)))</f>
        <v>1.907258207841138</v>
      </c>
      <c r="BG70" s="3">
        <f>AVERAGE(AD70:AD71)</f>
        <v>8.8080098000637399</v>
      </c>
      <c r="BH70" s="3">
        <f>AVERAGE(AE70:AE71)</f>
        <v>11.364605268993508</v>
      </c>
      <c r="BI70" s="3">
        <f>AVERAGE(AF70:AF71)</f>
        <v>2.5565954689297676</v>
      </c>
      <c r="BJ70" s="3">
        <f>AVERAGE(AG70:AG71)</f>
        <v>0.17193218566213206</v>
      </c>
    </row>
    <row r="71" spans="1:62" x14ac:dyDescent="0.35">
      <c r="A71">
        <v>47</v>
      </c>
      <c r="B71">
        <v>13</v>
      </c>
      <c r="C71" t="s">
        <v>211</v>
      </c>
      <c r="D71" t="s">
        <v>27</v>
      </c>
      <c r="G71">
        <v>0.5</v>
      </c>
      <c r="H71">
        <v>0.5</v>
      </c>
      <c r="I71">
        <v>9209</v>
      </c>
      <c r="J71">
        <v>11767</v>
      </c>
      <c r="L71">
        <v>1673</v>
      </c>
      <c r="M71">
        <v>7.48</v>
      </c>
      <c r="N71">
        <v>10.247999999999999</v>
      </c>
      <c r="O71">
        <v>2.7679999999999998</v>
      </c>
      <c r="Q71">
        <v>5.8999999999999997E-2</v>
      </c>
      <c r="R71">
        <v>1</v>
      </c>
      <c r="S71">
        <v>0</v>
      </c>
      <c r="T71">
        <v>0</v>
      </c>
      <c r="V71">
        <v>0</v>
      </c>
      <c r="Y71" s="1">
        <v>44886</v>
      </c>
      <c r="Z71" s="6">
        <v>0.90256944444444442</v>
      </c>
      <c r="AB71">
        <v>1</v>
      </c>
      <c r="AD71" s="3">
        <f t="shared" si="4"/>
        <v>8.8276525460003565</v>
      </c>
      <c r="AE71" s="3">
        <f t="shared" si="5"/>
        <v>11.36556261799659</v>
      </c>
      <c r="AF71" s="3">
        <f t="shared" si="6"/>
        <v>2.5379100719962331</v>
      </c>
      <c r="AG71" s="3">
        <f t="shared" si="7"/>
        <v>0.1735717810236129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212</v>
      </c>
      <c r="D72" t="s">
        <v>27</v>
      </c>
      <c r="G72">
        <v>0.5</v>
      </c>
      <c r="H72">
        <v>0.5</v>
      </c>
      <c r="I72">
        <v>6011</v>
      </c>
      <c r="J72">
        <v>7930</v>
      </c>
      <c r="L72">
        <v>3875</v>
      </c>
      <c r="M72">
        <v>5.0259999999999998</v>
      </c>
      <c r="N72">
        <v>6.9960000000000004</v>
      </c>
      <c r="O72">
        <v>1.97</v>
      </c>
      <c r="Q72">
        <v>0.28899999999999998</v>
      </c>
      <c r="R72">
        <v>1</v>
      </c>
      <c r="S72">
        <v>0</v>
      </c>
      <c r="T72">
        <v>0</v>
      </c>
      <c r="V72">
        <v>0</v>
      </c>
      <c r="Y72" s="1">
        <v>44886</v>
      </c>
      <c r="Z72" s="6">
        <v>0.91576388888888882</v>
      </c>
      <c r="AB72">
        <v>1</v>
      </c>
      <c r="AD72" s="3">
        <f t="shared" si="4"/>
        <v>5.7633841798879724</v>
      </c>
      <c r="AE72" s="3">
        <f t="shared" si="5"/>
        <v>7.692214493169816</v>
      </c>
      <c r="AF72" s="3">
        <f t="shared" si="6"/>
        <v>1.9288303132818436</v>
      </c>
      <c r="AG72" s="3">
        <f t="shared" si="7"/>
        <v>0.39922109264741396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212</v>
      </c>
      <c r="D73" t="s">
        <v>27</v>
      </c>
      <c r="G73">
        <v>0.5</v>
      </c>
      <c r="H73">
        <v>0.5</v>
      </c>
      <c r="I73">
        <v>5068</v>
      </c>
      <c r="J73">
        <v>8007</v>
      </c>
      <c r="L73">
        <v>3889</v>
      </c>
      <c r="M73">
        <v>4.3029999999999999</v>
      </c>
      <c r="N73">
        <v>7.0620000000000003</v>
      </c>
      <c r="O73">
        <v>2.7589999999999999</v>
      </c>
      <c r="Q73">
        <v>0.29099999999999998</v>
      </c>
      <c r="R73">
        <v>1</v>
      </c>
      <c r="S73">
        <v>0</v>
      </c>
      <c r="T73">
        <v>0</v>
      </c>
      <c r="V73">
        <v>0</v>
      </c>
      <c r="Y73" s="1">
        <v>44886</v>
      </c>
      <c r="Z73" s="6">
        <v>0.9229398148148148</v>
      </c>
      <c r="AB73">
        <v>1</v>
      </c>
      <c r="AD73" s="3">
        <f t="shared" si="4"/>
        <v>4.8598178668035512</v>
      </c>
      <c r="AE73" s="3">
        <f t="shared" si="5"/>
        <v>7.7659303664071526</v>
      </c>
      <c r="AF73" s="3">
        <f t="shared" si="6"/>
        <v>2.9061124996036014</v>
      </c>
      <c r="AG73" s="3">
        <f t="shared" si="7"/>
        <v>0.40065573858870968</v>
      </c>
      <c r="AH73" s="3"/>
      <c r="AK73">
        <f>ABS(100*(AD73-AD74)/(AVERAGE(AD73:AD74)))</f>
        <v>0.47207746747828766</v>
      </c>
      <c r="AQ73">
        <f>ABS(100*(AE73-AE74)/(AVERAGE(AE73:AE74)))</f>
        <v>0.11100953768773976</v>
      </c>
      <c r="AW73">
        <f>ABS(100*(AF73-AF74)/(AVERAGE(AF73:AF74)))</f>
        <v>1.0937431513995401</v>
      </c>
      <c r="BC73">
        <f>ABS(100*(AG73-AG74)/(AVERAGE(AG73:AG74)))</f>
        <v>0</v>
      </c>
      <c r="BG73" s="3">
        <f>AVERAGE(AD73:AD74)</f>
        <v>4.8713160595469374</v>
      </c>
      <c r="BH73" s="3">
        <f>AVERAGE(AE73:AE74)</f>
        <v>7.7616222958932823</v>
      </c>
      <c r="BI73" s="3">
        <f>AVERAGE(AF73:AF74)</f>
        <v>2.8903062363463454</v>
      </c>
      <c r="BJ73" s="3">
        <f>AVERAGE(AG73:AG74)</f>
        <v>0.40065573858870968</v>
      </c>
    </row>
    <row r="74" spans="1:62" x14ac:dyDescent="0.35">
      <c r="A74">
        <v>50</v>
      </c>
      <c r="B74">
        <v>14</v>
      </c>
      <c r="C74" t="s">
        <v>212</v>
      </c>
      <c r="D74" t="s">
        <v>27</v>
      </c>
      <c r="G74">
        <v>0.5</v>
      </c>
      <c r="H74">
        <v>0.5</v>
      </c>
      <c r="I74">
        <v>5092</v>
      </c>
      <c r="J74">
        <v>7998</v>
      </c>
      <c r="L74">
        <v>3889</v>
      </c>
      <c r="M74">
        <v>4.3220000000000001</v>
      </c>
      <c r="N74">
        <v>7.0540000000000003</v>
      </c>
      <c r="O74">
        <v>2.7320000000000002</v>
      </c>
      <c r="Q74">
        <v>0.29099999999999998</v>
      </c>
      <c r="R74">
        <v>1</v>
      </c>
      <c r="S74">
        <v>0</v>
      </c>
      <c r="T74">
        <v>0</v>
      </c>
      <c r="V74">
        <v>0</v>
      </c>
      <c r="Y74" s="1">
        <v>44886</v>
      </c>
      <c r="Z74" s="6">
        <v>0.93055555555555547</v>
      </c>
      <c r="AB74">
        <v>1</v>
      </c>
      <c r="AD74" s="3">
        <f t="shared" si="4"/>
        <v>4.8828142522903235</v>
      </c>
      <c r="AE74" s="3">
        <f t="shared" si="5"/>
        <v>7.757314225379413</v>
      </c>
      <c r="AF74" s="3">
        <f t="shared" si="6"/>
        <v>2.8744999730890894</v>
      </c>
      <c r="AG74" s="3">
        <f t="shared" si="7"/>
        <v>0.40065573858870968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213</v>
      </c>
      <c r="D75" t="s">
        <v>27</v>
      </c>
      <c r="G75">
        <v>0.5</v>
      </c>
      <c r="H75">
        <v>0.5</v>
      </c>
      <c r="I75">
        <v>6525</v>
      </c>
      <c r="J75">
        <v>8986</v>
      </c>
      <c r="L75">
        <v>11199</v>
      </c>
      <c r="M75">
        <v>5.42</v>
      </c>
      <c r="N75">
        <v>7.891</v>
      </c>
      <c r="O75">
        <v>2.4710000000000001</v>
      </c>
      <c r="Q75">
        <v>1.0549999999999999</v>
      </c>
      <c r="R75">
        <v>1</v>
      </c>
      <c r="S75">
        <v>0</v>
      </c>
      <c r="T75">
        <v>0</v>
      </c>
      <c r="V75">
        <v>0</v>
      </c>
      <c r="Y75" s="1">
        <v>44886</v>
      </c>
      <c r="Z75" s="6">
        <v>0.94377314814814817</v>
      </c>
      <c r="AB75">
        <v>1</v>
      </c>
      <c r="AD75" s="3">
        <f t="shared" si="4"/>
        <v>6.2558901023963411</v>
      </c>
      <c r="AE75" s="3">
        <f t="shared" si="5"/>
        <v>8.7031750404247212</v>
      </c>
      <c r="AF75" s="3">
        <f t="shared" si="6"/>
        <v>2.4472849380283801</v>
      </c>
      <c r="AG75" s="3">
        <f t="shared" si="7"/>
        <v>1.1497458693652698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213</v>
      </c>
      <c r="D76" t="s">
        <v>27</v>
      </c>
      <c r="G76">
        <v>0.5</v>
      </c>
      <c r="H76">
        <v>0.5</v>
      </c>
      <c r="I76">
        <v>6980</v>
      </c>
      <c r="J76">
        <v>9030</v>
      </c>
      <c r="L76">
        <v>11476</v>
      </c>
      <c r="M76">
        <v>5.77</v>
      </c>
      <c r="N76">
        <v>7.9279999999999999</v>
      </c>
      <c r="O76">
        <v>2.1589999999999998</v>
      </c>
      <c r="Q76">
        <v>1.0840000000000001</v>
      </c>
      <c r="R76">
        <v>1</v>
      </c>
      <c r="S76">
        <v>0</v>
      </c>
      <c r="T76">
        <v>0</v>
      </c>
      <c r="V76">
        <v>0</v>
      </c>
      <c r="Y76" s="1">
        <v>44886</v>
      </c>
      <c r="Z76" s="6">
        <v>0.95096064814814818</v>
      </c>
      <c r="AB76">
        <v>1</v>
      </c>
      <c r="AD76" s="3">
        <f t="shared" si="4"/>
        <v>6.691863243916397</v>
      </c>
      <c r="AE76" s="3">
        <f t="shared" si="5"/>
        <v>8.7452983965603419</v>
      </c>
      <c r="AF76" s="3">
        <f t="shared" si="6"/>
        <v>2.0534351526439449</v>
      </c>
      <c r="AG76" s="3">
        <f t="shared" si="7"/>
        <v>1.178131364060907</v>
      </c>
      <c r="AH76" s="3"/>
      <c r="AK76">
        <f>ABS(100*(AD76-AD77)/(AVERAGE(AD76:AD77)))</f>
        <v>0.57438984973678842</v>
      </c>
      <c r="AQ76">
        <f>ABS(100*(AE76-AE77)/(AVERAGE(AE76:AE77)))</f>
        <v>1.3112353119249376</v>
      </c>
      <c r="AW76">
        <f>ABS(100*(AF76-AF77)/(AVERAGE(AF76:AF77)))</f>
        <v>3.750538386483115</v>
      </c>
      <c r="BC76">
        <f>ABS(100*(AG76-AG77)/(AVERAGE(AG76:AG77)))</f>
        <v>1.3926233355559872</v>
      </c>
      <c r="BG76" s="3">
        <f>AVERAGE(AD76:AD77)</f>
        <v>6.6726995893440861</v>
      </c>
      <c r="BH76" s="3">
        <f>AVERAGE(AE76:AE77)</f>
        <v>8.6883361308769462</v>
      </c>
      <c r="BI76" s="3">
        <f>AVERAGE(AF76:AF77)</f>
        <v>2.0156365415328596</v>
      </c>
      <c r="BJ76" s="3">
        <f>AVERAGE(AG76:AG77)</f>
        <v>1.1699846246085492</v>
      </c>
    </row>
    <row r="77" spans="1:62" x14ac:dyDescent="0.35">
      <c r="A77">
        <v>53</v>
      </c>
      <c r="B77">
        <v>15</v>
      </c>
      <c r="C77" t="s">
        <v>213</v>
      </c>
      <c r="D77" t="s">
        <v>27</v>
      </c>
      <c r="G77">
        <v>0.5</v>
      </c>
      <c r="H77">
        <v>0.5</v>
      </c>
      <c r="I77">
        <v>6940</v>
      </c>
      <c r="J77">
        <v>8911</v>
      </c>
      <c r="L77">
        <v>11317</v>
      </c>
      <c r="M77">
        <v>5.7389999999999999</v>
      </c>
      <c r="N77">
        <v>7.8280000000000003</v>
      </c>
      <c r="O77">
        <v>2.089</v>
      </c>
      <c r="Q77">
        <v>1.0680000000000001</v>
      </c>
      <c r="R77">
        <v>1</v>
      </c>
      <c r="S77">
        <v>0</v>
      </c>
      <c r="T77">
        <v>0</v>
      </c>
      <c r="V77">
        <v>0</v>
      </c>
      <c r="Y77" s="1">
        <v>44886</v>
      </c>
      <c r="Z77" s="6">
        <v>0.95849537037037036</v>
      </c>
      <c r="AB77">
        <v>1</v>
      </c>
      <c r="AD77" s="3">
        <f t="shared" si="4"/>
        <v>6.6535359347717762</v>
      </c>
      <c r="AE77" s="3">
        <f t="shared" si="5"/>
        <v>8.6313738651935505</v>
      </c>
      <c r="AF77" s="3">
        <f t="shared" si="6"/>
        <v>1.9778379304217744</v>
      </c>
      <c r="AG77" s="3">
        <f t="shared" si="7"/>
        <v>1.1618378851561912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214</v>
      </c>
      <c r="D78" t="s">
        <v>27</v>
      </c>
      <c r="G78">
        <v>0.5</v>
      </c>
      <c r="H78">
        <v>0.5</v>
      </c>
      <c r="I78">
        <v>7718</v>
      </c>
      <c r="J78">
        <v>9738</v>
      </c>
      <c r="L78">
        <v>16082</v>
      </c>
      <c r="M78">
        <v>6.3360000000000003</v>
      </c>
      <c r="N78">
        <v>8.5280000000000005</v>
      </c>
      <c r="O78">
        <v>2.1930000000000001</v>
      </c>
      <c r="Q78">
        <v>1.5660000000000001</v>
      </c>
      <c r="R78">
        <v>1</v>
      </c>
      <c r="S78">
        <v>0</v>
      </c>
      <c r="T78">
        <v>0</v>
      </c>
      <c r="V78">
        <v>0</v>
      </c>
      <c r="Y78" s="1">
        <v>44886</v>
      </c>
      <c r="Z78" s="6">
        <v>0.97185185185185186</v>
      </c>
      <c r="AB78">
        <v>1</v>
      </c>
      <c r="AD78" s="3">
        <f t="shared" si="4"/>
        <v>7.3990020976346393</v>
      </c>
      <c r="AE78" s="3">
        <f t="shared" si="5"/>
        <v>9.4231014907426083</v>
      </c>
      <c r="AF78" s="3">
        <f t="shared" si="6"/>
        <v>2.0240993931079689</v>
      </c>
      <c r="AG78" s="3">
        <f t="shared" si="7"/>
        <v>1.6501298787472047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214</v>
      </c>
      <c r="D79" t="s">
        <v>27</v>
      </c>
      <c r="G79">
        <v>0.5</v>
      </c>
      <c r="H79">
        <v>0.5</v>
      </c>
      <c r="I79">
        <v>8064</v>
      </c>
      <c r="J79">
        <v>9753</v>
      </c>
      <c r="L79">
        <v>16212</v>
      </c>
      <c r="M79">
        <v>6.601</v>
      </c>
      <c r="N79">
        <v>8.5410000000000004</v>
      </c>
      <c r="O79">
        <v>1.94</v>
      </c>
      <c r="Q79">
        <v>1.58</v>
      </c>
      <c r="R79">
        <v>1</v>
      </c>
      <c r="S79">
        <v>0</v>
      </c>
      <c r="T79">
        <v>0</v>
      </c>
      <c r="V79">
        <v>0</v>
      </c>
      <c r="Y79" s="1">
        <v>44886</v>
      </c>
      <c r="Z79" s="6">
        <v>0.97910879629629621</v>
      </c>
      <c r="AB79">
        <v>1</v>
      </c>
      <c r="AD79" s="3">
        <f t="shared" si="4"/>
        <v>7.7305333217356038</v>
      </c>
      <c r="AE79" s="3">
        <f t="shared" si="5"/>
        <v>9.4374617257888431</v>
      </c>
      <c r="AF79" s="3">
        <f t="shared" si="6"/>
        <v>1.7069284040532393</v>
      </c>
      <c r="AG79" s="3">
        <f t="shared" si="7"/>
        <v>1.6634515910592365</v>
      </c>
      <c r="AH79" s="3"/>
      <c r="AK79">
        <f>ABS(100*(AD79-AD80)/(AVERAGE(AD79:AD80)))</f>
        <v>0.54686160495650771</v>
      </c>
      <c r="AQ79">
        <f>ABS(100*(AE79-AE80)/(AVERAGE(AE79:AE80)))</f>
        <v>0</v>
      </c>
      <c r="AW79">
        <f>ABS(100*(AF79-AF80)/(AVERAGE(AF79:AF80)))</f>
        <v>2.4398052388813221</v>
      </c>
      <c r="BC79">
        <f>ABS(100*(AG79-AG80)/(AVERAGE(AG79:AG80)))</f>
        <v>2.3138561850970318</v>
      </c>
      <c r="BG79" s="3">
        <f>AVERAGE(AD79:AD80)</f>
        <v>7.7094533017060627</v>
      </c>
      <c r="BH79" s="3">
        <f>AVERAGE(AE79:AE80)</f>
        <v>9.4374617257888431</v>
      </c>
      <c r="BI79" s="3">
        <f>AVERAGE(AF79:AF80)</f>
        <v>1.7280084240827804</v>
      </c>
      <c r="BJ79" s="3">
        <f>AVERAGE(AG79:AG80)</f>
        <v>1.6829217859768215</v>
      </c>
    </row>
    <row r="80" spans="1:62" x14ac:dyDescent="0.35">
      <c r="A80">
        <v>56</v>
      </c>
      <c r="B80">
        <v>16</v>
      </c>
      <c r="C80" t="s">
        <v>214</v>
      </c>
      <c r="D80" t="s">
        <v>27</v>
      </c>
      <c r="G80">
        <v>0.5</v>
      </c>
      <c r="H80">
        <v>0.5</v>
      </c>
      <c r="I80">
        <v>8020</v>
      </c>
      <c r="J80">
        <v>9753</v>
      </c>
      <c r="L80">
        <v>16592</v>
      </c>
      <c r="M80">
        <v>6.5670000000000002</v>
      </c>
      <c r="N80">
        <v>8.5410000000000004</v>
      </c>
      <c r="O80">
        <v>1.9730000000000001</v>
      </c>
      <c r="Q80">
        <v>1.619</v>
      </c>
      <c r="R80">
        <v>1</v>
      </c>
      <c r="S80">
        <v>0</v>
      </c>
      <c r="T80">
        <v>0</v>
      </c>
      <c r="V80">
        <v>0</v>
      </c>
      <c r="Y80" s="1">
        <v>44886</v>
      </c>
      <c r="Z80" s="6">
        <v>0.98681712962962964</v>
      </c>
      <c r="AB80">
        <v>1</v>
      </c>
      <c r="AD80" s="3">
        <f t="shared" si="4"/>
        <v>7.6883732816765216</v>
      </c>
      <c r="AE80" s="3">
        <f t="shared" si="5"/>
        <v>9.4374617257888431</v>
      </c>
      <c r="AF80" s="3">
        <f t="shared" si="6"/>
        <v>1.7490884441123216</v>
      </c>
      <c r="AG80" s="3">
        <f t="shared" si="7"/>
        <v>1.7023919808944066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215</v>
      </c>
      <c r="D81" t="s">
        <v>27</v>
      </c>
      <c r="G81">
        <v>0.5</v>
      </c>
      <c r="H81">
        <v>0.5</v>
      </c>
      <c r="I81">
        <v>5579</v>
      </c>
      <c r="J81">
        <v>7908</v>
      </c>
      <c r="L81">
        <v>3777</v>
      </c>
      <c r="M81">
        <v>4.6950000000000003</v>
      </c>
      <c r="N81">
        <v>6.9779999999999998</v>
      </c>
      <c r="O81">
        <v>2.2829999999999999</v>
      </c>
      <c r="Q81">
        <v>0.27900000000000003</v>
      </c>
      <c r="R81">
        <v>1</v>
      </c>
      <c r="S81">
        <v>0</v>
      </c>
      <c r="T81">
        <v>0</v>
      </c>
      <c r="V81">
        <v>0</v>
      </c>
      <c r="Y81" s="1">
        <v>44887</v>
      </c>
      <c r="Z81" s="6">
        <v>2.3148148148148147E-5</v>
      </c>
      <c r="AB81">
        <v>1</v>
      </c>
      <c r="AD81" s="3">
        <f t="shared" si="4"/>
        <v>5.3494492411260737</v>
      </c>
      <c r="AE81" s="3">
        <f t="shared" si="5"/>
        <v>7.6711528151020056</v>
      </c>
      <c r="AF81" s="3">
        <f t="shared" si="6"/>
        <v>2.321703573975932</v>
      </c>
      <c r="AG81" s="3">
        <f t="shared" si="7"/>
        <v>0.3891785710583438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215</v>
      </c>
      <c r="D82" t="s">
        <v>27</v>
      </c>
      <c r="G82">
        <v>0.5</v>
      </c>
      <c r="H82">
        <v>0.5</v>
      </c>
      <c r="I82">
        <v>4952</v>
      </c>
      <c r="J82">
        <v>7865</v>
      </c>
      <c r="L82">
        <v>3742</v>
      </c>
      <c r="M82">
        <v>4.2140000000000004</v>
      </c>
      <c r="N82">
        <v>6.9420000000000002</v>
      </c>
      <c r="O82">
        <v>2.7280000000000002</v>
      </c>
      <c r="Q82">
        <v>0.27500000000000002</v>
      </c>
      <c r="R82">
        <v>1</v>
      </c>
      <c r="S82">
        <v>0</v>
      </c>
      <c r="T82">
        <v>0</v>
      </c>
      <c r="V82">
        <v>0</v>
      </c>
      <c r="Y82" s="1">
        <v>44887</v>
      </c>
      <c r="Z82" s="6">
        <v>7.1412037037037043E-3</v>
      </c>
      <c r="AB82">
        <v>1</v>
      </c>
      <c r="AD82" s="3">
        <f t="shared" si="4"/>
        <v>4.748668670284153</v>
      </c>
      <c r="AE82" s="3">
        <f t="shared" si="5"/>
        <v>7.6299868079694662</v>
      </c>
      <c r="AF82" s="3">
        <f t="shared" si="6"/>
        <v>2.8813181376853132</v>
      </c>
      <c r="AG82" s="3">
        <f t="shared" si="7"/>
        <v>0.38559195620510445</v>
      </c>
      <c r="AH82" s="3"/>
      <c r="AK82">
        <f>ABS(100*(AD82-AD83)/(AVERAGE(AD82:AD83)))</f>
        <v>0.18143656535164432</v>
      </c>
      <c r="AQ82">
        <f>ABS(100*(AE82-AE83)/(AVERAGE(AE82:AE83)))</f>
        <v>0.46317093332778109</v>
      </c>
      <c r="AW82">
        <f>ABS(100*(AF82-AF83)/(AVERAGE(AF82:AF83)))</f>
        <v>0.92576462703479701</v>
      </c>
      <c r="BC82">
        <f>ABS(100*(AG82-AG83)/(AVERAGE(AG82:AG83)))</f>
        <v>0.93450429402356372</v>
      </c>
      <c r="BG82" s="3">
        <f>AVERAGE(AD82:AD83)</f>
        <v>4.7529804925629229</v>
      </c>
      <c r="BH82" s="3">
        <f>AVERAGE(AE82:AE83)</f>
        <v>7.6476977645264892</v>
      </c>
      <c r="BI82" s="3">
        <f>AVERAGE(AF82:AF83)</f>
        <v>2.8947172719635659</v>
      </c>
      <c r="BJ82" s="3">
        <f>AVERAGE(AG82:AG83)</f>
        <v>0.3837986487784848</v>
      </c>
    </row>
    <row r="83" spans="1:62" x14ac:dyDescent="0.35">
      <c r="A83">
        <v>59</v>
      </c>
      <c r="B83">
        <v>17</v>
      </c>
      <c r="C83" t="s">
        <v>215</v>
      </c>
      <c r="D83" t="s">
        <v>27</v>
      </c>
      <c r="G83">
        <v>0.5</v>
      </c>
      <c r="H83">
        <v>0.5</v>
      </c>
      <c r="I83">
        <v>4961</v>
      </c>
      <c r="J83">
        <v>7902</v>
      </c>
      <c r="L83">
        <v>3707</v>
      </c>
      <c r="M83">
        <v>4.2210000000000001</v>
      </c>
      <c r="N83">
        <v>6.9729999999999999</v>
      </c>
      <c r="O83">
        <v>2.7519999999999998</v>
      </c>
      <c r="Q83">
        <v>0.27200000000000002</v>
      </c>
      <c r="R83">
        <v>1</v>
      </c>
      <c r="S83">
        <v>0</v>
      </c>
      <c r="T83">
        <v>0</v>
      </c>
      <c r="V83">
        <v>0</v>
      </c>
      <c r="Y83" s="1">
        <v>44887</v>
      </c>
      <c r="Z83" s="6">
        <v>1.4756944444444446E-2</v>
      </c>
      <c r="AB83">
        <v>1</v>
      </c>
      <c r="AD83" s="3">
        <f t="shared" si="4"/>
        <v>4.7572923148416928</v>
      </c>
      <c r="AE83" s="3">
        <f t="shared" si="5"/>
        <v>7.6654087210835113</v>
      </c>
      <c r="AF83" s="3">
        <f t="shared" si="6"/>
        <v>2.9081164062418186</v>
      </c>
      <c r="AG83" s="3">
        <f t="shared" si="7"/>
        <v>0.38200534135186509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88</v>
      </c>
      <c r="D84" t="s">
        <v>27</v>
      </c>
      <c r="G84">
        <v>0.5</v>
      </c>
      <c r="H84">
        <v>0.5</v>
      </c>
      <c r="I84">
        <v>9006</v>
      </c>
      <c r="J84">
        <v>12521</v>
      </c>
      <c r="L84">
        <v>1474</v>
      </c>
      <c r="M84">
        <v>7.3239999999999998</v>
      </c>
      <c r="N84">
        <v>10.885999999999999</v>
      </c>
      <c r="O84">
        <v>3.5619999999999998</v>
      </c>
      <c r="Q84">
        <v>3.7999999999999999E-2</v>
      </c>
      <c r="R84">
        <v>1</v>
      </c>
      <c r="S84">
        <v>0</v>
      </c>
      <c r="T84">
        <v>0</v>
      </c>
      <c r="V84">
        <v>0</v>
      </c>
      <c r="Y84" s="1">
        <v>44887</v>
      </c>
      <c r="Z84" s="6">
        <v>2.8009259259259262E-2</v>
      </c>
      <c r="AB84">
        <v>1</v>
      </c>
      <c r="AD84" s="3">
        <f t="shared" si="4"/>
        <v>8.6331414520914098</v>
      </c>
      <c r="AE84" s="3">
        <f t="shared" si="5"/>
        <v>12.087403766320639</v>
      </c>
      <c r="AF84" s="3">
        <f t="shared" si="6"/>
        <v>3.4542623142292292</v>
      </c>
      <c r="AG84" s="3">
        <f t="shared" si="7"/>
        <v>0.15317931371519491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88</v>
      </c>
      <c r="D85" t="s">
        <v>27</v>
      </c>
      <c r="G85">
        <v>0.5</v>
      </c>
      <c r="H85">
        <v>0.5</v>
      </c>
      <c r="I85">
        <v>9916</v>
      </c>
      <c r="J85">
        <v>12555</v>
      </c>
      <c r="L85">
        <v>1494</v>
      </c>
      <c r="M85">
        <v>8.0229999999999997</v>
      </c>
      <c r="N85">
        <v>10.914999999999999</v>
      </c>
      <c r="O85">
        <v>2.8929999999999998</v>
      </c>
      <c r="Q85">
        <v>0.04</v>
      </c>
      <c r="R85">
        <v>1</v>
      </c>
      <c r="S85">
        <v>0</v>
      </c>
      <c r="T85">
        <v>0</v>
      </c>
      <c r="V85">
        <v>0</v>
      </c>
      <c r="Y85" s="1">
        <v>44887</v>
      </c>
      <c r="Z85" s="6">
        <v>3.5439814814814813E-2</v>
      </c>
      <c r="AB85">
        <v>1</v>
      </c>
      <c r="AD85" s="3">
        <f t="shared" si="4"/>
        <v>9.5050877351315179</v>
      </c>
      <c r="AE85" s="3">
        <f t="shared" si="5"/>
        <v>12.119953632425437</v>
      </c>
      <c r="AF85" s="3">
        <f t="shared" si="6"/>
        <v>2.6148658972939192</v>
      </c>
      <c r="AG85" s="3">
        <f t="shared" si="7"/>
        <v>0.15522880791704596</v>
      </c>
      <c r="AH85" s="3"/>
      <c r="AK85">
        <f>ABS(100*(AD85-AD86)/(AVERAGE(AD85:AD86)))</f>
        <v>0.36356617110525336</v>
      </c>
      <c r="AQ85">
        <f>ABS(100*(AE85-AE86)/(AVERAGE(AE85:AE86)))</f>
        <v>3.9486949296734866E-2</v>
      </c>
      <c r="AW85">
        <f>ABS(100*(AF85-AF86)/(AVERAGE(AF85:AF86)))</f>
        <v>1.4910315221125148</v>
      </c>
      <c r="BC85">
        <f>ABS(100*(AG85-AG86)/(AVERAGE(AG85:AG86)))</f>
        <v>0.39687759399412376</v>
      </c>
      <c r="BG85" s="3">
        <f>AVERAGE(AD85:AD86)</f>
        <v>9.4878404460164383</v>
      </c>
      <c r="BH85" s="3">
        <f>AVERAGE(AE85:AE86)</f>
        <v>12.122347004933143</v>
      </c>
      <c r="BI85" s="3">
        <f>AVERAGE(AF85:AF86)</f>
        <v>2.634506558916704</v>
      </c>
      <c r="BJ85" s="3">
        <f>AVERAGE(AG85:AG86)</f>
        <v>0.15492138378676829</v>
      </c>
    </row>
    <row r="86" spans="1:62" x14ac:dyDescent="0.35">
      <c r="A86">
        <v>62</v>
      </c>
      <c r="B86">
        <v>18</v>
      </c>
      <c r="C86" t="s">
        <v>88</v>
      </c>
      <c r="D86" t="s">
        <v>27</v>
      </c>
      <c r="G86">
        <v>0.5</v>
      </c>
      <c r="H86">
        <v>0.5</v>
      </c>
      <c r="I86">
        <v>9880</v>
      </c>
      <c r="J86">
        <v>12560</v>
      </c>
      <c r="L86">
        <v>1488</v>
      </c>
      <c r="M86">
        <v>7.9950000000000001</v>
      </c>
      <c r="N86">
        <v>10.919</v>
      </c>
      <c r="O86">
        <v>2.9249999999999998</v>
      </c>
      <c r="Q86">
        <v>0.04</v>
      </c>
      <c r="R86">
        <v>1</v>
      </c>
      <c r="S86">
        <v>0</v>
      </c>
      <c r="T86">
        <v>0</v>
      </c>
      <c r="V86">
        <v>0</v>
      </c>
      <c r="Y86" s="1">
        <v>44887</v>
      </c>
      <c r="Z86" s="6">
        <v>4.3298611111111107E-2</v>
      </c>
      <c r="AB86">
        <v>1</v>
      </c>
      <c r="AD86" s="3">
        <f t="shared" si="4"/>
        <v>9.4705931569013604</v>
      </c>
      <c r="AE86" s="3">
        <f t="shared" si="5"/>
        <v>12.124740377440849</v>
      </c>
      <c r="AF86" s="3">
        <f t="shared" si="6"/>
        <v>2.6541472205394889</v>
      </c>
      <c r="AG86" s="3">
        <f t="shared" si="7"/>
        <v>0.15461395965649063</v>
      </c>
      <c r="AH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12233</v>
      </c>
      <c r="J87">
        <v>18398</v>
      </c>
      <c r="L87">
        <v>4101</v>
      </c>
      <c r="M87">
        <v>9.8000000000000007</v>
      </c>
      <c r="N87">
        <v>15.865</v>
      </c>
      <c r="O87">
        <v>6.0650000000000004</v>
      </c>
      <c r="Q87">
        <v>0.313</v>
      </c>
      <c r="R87">
        <v>1</v>
      </c>
      <c r="S87">
        <v>0</v>
      </c>
      <c r="T87">
        <v>0</v>
      </c>
      <c r="V87">
        <v>0</v>
      </c>
      <c r="Y87" s="1">
        <v>44887</v>
      </c>
      <c r="Z87" s="6">
        <v>5.7199074074074076E-2</v>
      </c>
      <c r="AB87">
        <v>1</v>
      </c>
      <c r="AD87" s="3">
        <f t="shared" si="4"/>
        <v>11.725197117333643</v>
      </c>
      <c r="AE87" s="3">
        <f t="shared" si="5"/>
        <v>17.713743857435293</v>
      </c>
      <c r="AF87" s="3">
        <f t="shared" si="6"/>
        <v>5.9885467401016506</v>
      </c>
      <c r="AG87" s="3">
        <f t="shared" si="7"/>
        <v>0.42238037712833088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12643</v>
      </c>
      <c r="J88">
        <v>18477</v>
      </c>
      <c r="L88">
        <v>4180</v>
      </c>
      <c r="M88">
        <v>10.114000000000001</v>
      </c>
      <c r="N88">
        <v>15.932</v>
      </c>
      <c r="O88">
        <v>5.8179999999999996</v>
      </c>
      <c r="Q88">
        <v>0.32100000000000001</v>
      </c>
      <c r="R88">
        <v>1</v>
      </c>
      <c r="S88">
        <v>0</v>
      </c>
      <c r="T88">
        <v>0</v>
      </c>
      <c r="V88">
        <v>0</v>
      </c>
      <c r="Y88" s="1">
        <v>44887</v>
      </c>
      <c r="Z88" s="6">
        <v>6.4976851851851855E-2</v>
      </c>
      <c r="AB88">
        <v>1</v>
      </c>
      <c r="AD88" s="3">
        <f t="shared" si="4"/>
        <v>12.118052036066</v>
      </c>
      <c r="AE88" s="3">
        <f t="shared" si="5"/>
        <v>17.789374428678798</v>
      </c>
      <c r="AF88" s="3">
        <f t="shared" si="6"/>
        <v>5.6713223926127974</v>
      </c>
      <c r="AG88" s="3">
        <f t="shared" si="7"/>
        <v>0.43047587922564251</v>
      </c>
      <c r="AH88" s="3"/>
      <c r="AK88">
        <f>ABS(100*(AD88-AD89)/(AVERAGE(AD88:AD89)))</f>
        <v>1.4833521550392599</v>
      </c>
      <c r="AM88">
        <f>100*((AVERAGE(AD88:AD89)*25.225)-(AVERAGE(AD70:AD71)*25))/(1000*0.075)</f>
        <v>117.01559688639024</v>
      </c>
      <c r="AQ88">
        <f>ABS(100*(AE88-AE89)/(AVERAGE(AE88:AE89)))</f>
        <v>0.25325443428232058</v>
      </c>
      <c r="AS88">
        <f>100*((AVERAGE(AE88:AE89)*25.225)-(AVERAGE(AE70:AE71)*25))/(2000*0.075)</f>
        <v>109.36955581094691</v>
      </c>
      <c r="AW88">
        <f>ABS(100*(AF88-AF89)/(AVERAGE(AF88:AF89)))</f>
        <v>4.0676627364206572</v>
      </c>
      <c r="AY88">
        <f>100*((AVERAGE(AF88:AF89)*25.225)-(AVERAGE(AF70:AF71)*25))/(1000*0.075)</f>
        <v>101.72351473550353</v>
      </c>
      <c r="BC88">
        <f>ABS(100*(AG88-AG89)/(AVERAGE(AG88:AG89)))</f>
        <v>2.6288490935914446</v>
      </c>
      <c r="BE88">
        <f>100*((AVERAGE(AG88:AG89)*25.225)-(AVERAGE(AG70:AG71)*25))/(100*0.075)</f>
        <v>85.594280310398929</v>
      </c>
      <c r="BG88" s="3">
        <f>AVERAGE(AD88:AD89)</f>
        <v>12.208600303920164</v>
      </c>
      <c r="BH88" s="3">
        <f>AVERAGE(AE88:AE89)</f>
        <v>17.766876727106364</v>
      </c>
      <c r="BI88" s="3">
        <f>AVERAGE(AF88:AF89)</f>
        <v>5.5582764231861974</v>
      </c>
      <c r="BJ88" s="3">
        <f>AVERAGE(AG88:AG89)</f>
        <v>0.42489100752559839</v>
      </c>
    </row>
    <row r="89" spans="1:62" x14ac:dyDescent="0.35">
      <c r="A89">
        <v>65</v>
      </c>
      <c r="B89">
        <v>19</v>
      </c>
      <c r="C89" t="s">
        <v>62</v>
      </c>
      <c r="D89" t="s">
        <v>27</v>
      </c>
      <c r="G89">
        <v>0.5</v>
      </c>
      <c r="H89">
        <v>0.5</v>
      </c>
      <c r="I89">
        <v>12832</v>
      </c>
      <c r="J89">
        <v>18430</v>
      </c>
      <c r="L89">
        <v>4071</v>
      </c>
      <c r="M89">
        <v>10.26</v>
      </c>
      <c r="N89">
        <v>15.891999999999999</v>
      </c>
      <c r="O89">
        <v>5.633</v>
      </c>
      <c r="Q89">
        <v>0.31</v>
      </c>
      <c r="R89">
        <v>1</v>
      </c>
      <c r="S89">
        <v>0</v>
      </c>
      <c r="T89">
        <v>0</v>
      </c>
      <c r="V89">
        <v>0</v>
      </c>
      <c r="Y89" s="1">
        <v>44887</v>
      </c>
      <c r="Z89" s="6">
        <v>7.300925925925926E-2</v>
      </c>
      <c r="AB89">
        <v>1</v>
      </c>
      <c r="AD89" s="3">
        <f t="shared" si="4"/>
        <v>12.29914857177433</v>
      </c>
      <c r="AE89" s="3">
        <f t="shared" si="5"/>
        <v>17.744379025533927</v>
      </c>
      <c r="AF89" s="3">
        <f t="shared" si="6"/>
        <v>5.4452304537595975</v>
      </c>
      <c r="AG89" s="3">
        <f t="shared" si="7"/>
        <v>0.41930613582555426</v>
      </c>
      <c r="AH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10819</v>
      </c>
      <c r="J90">
        <v>12846</v>
      </c>
      <c r="L90">
        <v>1521</v>
      </c>
      <c r="M90">
        <v>8.7149999999999999</v>
      </c>
      <c r="N90">
        <v>11.161</v>
      </c>
      <c r="O90">
        <v>2.4460000000000002</v>
      </c>
      <c r="Q90">
        <v>4.2999999999999997E-2</v>
      </c>
      <c r="R90">
        <v>1</v>
      </c>
      <c r="S90">
        <v>0</v>
      </c>
      <c r="T90">
        <v>0</v>
      </c>
      <c r="V90">
        <v>0</v>
      </c>
      <c r="Y90" s="1">
        <v>44887</v>
      </c>
      <c r="Z90" s="6">
        <v>8.6851851851851847E-2</v>
      </c>
      <c r="AB90">
        <v>1</v>
      </c>
      <c r="AD90" s="3">
        <f t="shared" ref="AD90:AD141" si="8">((I90*$F$21)+$F$22)*1000/G90</f>
        <v>10.370326739071318</v>
      </c>
      <c r="AE90" s="3">
        <f t="shared" ref="AE90:AE141" si="9">((J90*$H$21)+$H$22)*1000/H90</f>
        <v>12.398542192322386</v>
      </c>
      <c r="AF90" s="3">
        <f t="shared" ref="AF90:AF141" si="10">AE90-AD90</f>
        <v>2.0282154532510681</v>
      </c>
      <c r="AG90" s="3">
        <f t="shared" ref="AG90:AG141" si="11">((L90*$J$21)+$J$22)*1000/H90</f>
        <v>0.15799562508954487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10013</v>
      </c>
      <c r="J91">
        <v>12800</v>
      </c>
      <c r="L91">
        <v>1576</v>
      </c>
      <c r="M91">
        <v>8.0969999999999995</v>
      </c>
      <c r="N91">
        <v>11.122</v>
      </c>
      <c r="O91">
        <v>3.0249999999999999</v>
      </c>
      <c r="Q91">
        <v>4.9000000000000002E-2</v>
      </c>
      <c r="R91">
        <v>1</v>
      </c>
      <c r="S91">
        <v>0</v>
      </c>
      <c r="T91">
        <v>0</v>
      </c>
      <c r="V91">
        <v>0</v>
      </c>
      <c r="Y91" s="1">
        <v>44887</v>
      </c>
      <c r="Z91" s="6">
        <v>9.4282407407407412E-2</v>
      </c>
      <c r="AB91">
        <v>1</v>
      </c>
      <c r="AD91" s="3">
        <f t="shared" si="8"/>
        <v>9.5980314598072223</v>
      </c>
      <c r="AE91" s="3">
        <f t="shared" si="9"/>
        <v>12.354504138180602</v>
      </c>
      <c r="AF91" s="3">
        <f t="shared" si="10"/>
        <v>2.7564726783733793</v>
      </c>
      <c r="AG91" s="3">
        <f t="shared" si="11"/>
        <v>0.1636317341446353</v>
      </c>
      <c r="AH91" s="3"/>
      <c r="AK91">
        <f>ABS(100*(AD91-AD92)/(AVERAGE(AD91:AD92)))</f>
        <v>0.37864025133932305</v>
      </c>
      <c r="AL91">
        <f>ABS(100*((AVERAGE(AD91:AD92)-AVERAGE(AD85:AD86))/(AVERAGE(AD85:AD86,AD91:AD92))))</f>
        <v>1.3441788692143191</v>
      </c>
      <c r="AQ91">
        <f>ABS(100*(AE91-AE92)/(AVERAGE(AE91:AE92)))</f>
        <v>3.8737433981871718E-2</v>
      </c>
      <c r="AR91">
        <f>ABS(100*((AVERAGE(AE91:AE92)-AVERAGE(AE85:AE86))/(AVERAGE(AE85:AE86,AE91:AE92))))</f>
        <v>1.9163214420729699</v>
      </c>
      <c r="AW91">
        <f>ABS(100*(AF91-AF92)/(AVERAGE(AF91:AF92)))</f>
        <v>1.1538896466736082</v>
      </c>
      <c r="AX91">
        <f>ABS(100*((AVERAGE(AF91:AF92)-AVERAGE(AF85:AF86))/(AVERAGE(AF85:AF86,AF91:AF92))))</f>
        <v>3.9497942071840786</v>
      </c>
      <c r="BC91">
        <f>ABS(100*(AG91-AG92)/(AVERAGE(AG91:AG92)))</f>
        <v>5.8660435109472111</v>
      </c>
      <c r="BD91">
        <f>ABS(100*((AVERAGE(AG91:AG92)-AVERAGE(AG85:AG86))/(AVERAGE(AG85:AG86,AG91:AG92))))</f>
        <v>2.5790846225131343</v>
      </c>
      <c r="BG91" s="3">
        <f>AVERAGE(AD91:AD92)</f>
        <v>9.6162369316509171</v>
      </c>
      <c r="BH91" s="3">
        <f>AVERAGE(AE91:AE92)</f>
        <v>12.356897510688306</v>
      </c>
      <c r="BI91" s="3">
        <f>AVERAGE(AF91:AF92)</f>
        <v>2.7406605790373906</v>
      </c>
      <c r="BJ91" s="3">
        <f>AVERAGE(AG91:AG92)</f>
        <v>0.15896913483542413</v>
      </c>
    </row>
    <row r="92" spans="1:62" x14ac:dyDescent="0.35">
      <c r="A92">
        <v>68</v>
      </c>
      <c r="B92">
        <v>20</v>
      </c>
      <c r="C92" t="s">
        <v>63</v>
      </c>
      <c r="D92" t="s">
        <v>27</v>
      </c>
      <c r="G92">
        <v>0.5</v>
      </c>
      <c r="H92">
        <v>0.5</v>
      </c>
      <c r="I92">
        <v>10051</v>
      </c>
      <c r="J92">
        <v>12805</v>
      </c>
      <c r="L92">
        <v>1485</v>
      </c>
      <c r="M92">
        <v>8.1259999999999994</v>
      </c>
      <c r="N92">
        <v>11.127000000000001</v>
      </c>
      <c r="O92">
        <v>3.0009999999999999</v>
      </c>
      <c r="Q92">
        <v>3.9E-2</v>
      </c>
      <c r="R92">
        <v>1</v>
      </c>
      <c r="S92">
        <v>0</v>
      </c>
      <c r="T92">
        <v>0</v>
      </c>
      <c r="V92">
        <v>0</v>
      </c>
      <c r="Y92" s="1">
        <v>44887</v>
      </c>
      <c r="Z92" s="6">
        <v>0.10211805555555555</v>
      </c>
      <c r="AB92">
        <v>1</v>
      </c>
      <c r="AD92" s="3">
        <f t="shared" si="8"/>
        <v>9.6344424034946101</v>
      </c>
      <c r="AE92" s="3">
        <f t="shared" si="9"/>
        <v>12.359290883196012</v>
      </c>
      <c r="AF92" s="3">
        <f t="shared" si="10"/>
        <v>2.7248484797014019</v>
      </c>
      <c r="AG92" s="3">
        <f t="shared" si="11"/>
        <v>0.15430653552621298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2741</v>
      </c>
      <c r="J93">
        <v>744</v>
      </c>
      <c r="L93">
        <v>156</v>
      </c>
      <c r="M93">
        <v>2.5179999999999998</v>
      </c>
      <c r="N93">
        <v>0.90900000000000003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44887</v>
      </c>
      <c r="Z93" s="6">
        <v>0.11518518518518518</v>
      </c>
      <c r="AB93">
        <v>1</v>
      </c>
      <c r="AD93" s="3">
        <f t="shared" si="8"/>
        <v>2.6301266573152717</v>
      </c>
      <c r="AE93" s="3">
        <f t="shared" si="9"/>
        <v>0.81270455702043309</v>
      </c>
      <c r="AF93" s="3">
        <f t="shared" si="10"/>
        <v>-1.8174221002948387</v>
      </c>
      <c r="AG93" s="3">
        <f t="shared" si="11"/>
        <v>1.8117645813210452E-2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531</v>
      </c>
      <c r="J94">
        <v>729</v>
      </c>
      <c r="L94">
        <v>151</v>
      </c>
      <c r="M94">
        <v>0.82199999999999995</v>
      </c>
      <c r="N94">
        <v>0.89600000000000002</v>
      </c>
      <c r="O94">
        <v>7.3999999999999996E-2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44887</v>
      </c>
      <c r="Z94" s="6">
        <v>0.12146990740740742</v>
      </c>
      <c r="AB94">
        <v>1</v>
      </c>
      <c r="AD94" s="3">
        <f t="shared" si="8"/>
        <v>0.5125428270750062</v>
      </c>
      <c r="AE94" s="3">
        <f t="shared" si="9"/>
        <v>0.79834432197419858</v>
      </c>
      <c r="AF94" s="3">
        <f t="shared" si="10"/>
        <v>0.28580149489919238</v>
      </c>
      <c r="AG94" s="3">
        <f t="shared" si="11"/>
        <v>1.7605272262747686E-2</v>
      </c>
      <c r="AH94" s="3"/>
      <c r="AK94">
        <f>ABS(100*(AD94-AD95)/(AVERAGE(AD94:AD95)))</f>
        <v>5.3751947293504285</v>
      </c>
      <c r="AQ94">
        <f>ABS(100*(AE94-AE95)/(AVERAGE(AE94:AE95)))</f>
        <v>1.5468613105247435</v>
      </c>
      <c r="AW94">
        <f>ABS(100*(AF94-AF95)/(AVERAGE(AF94:AF95)))</f>
        <v>12.858435359663009</v>
      </c>
      <c r="BC94">
        <f>ABS(100*(AG94-AG95)/(AVERAGE(AG94:AG95)))</f>
        <v>20.854933133319175</v>
      </c>
      <c r="BG94" s="3">
        <f>AVERAGE(AD94:AD95)</f>
        <v>0.4991282688743891</v>
      </c>
      <c r="BH94" s="3">
        <f>AVERAGE(AE94:AE95)</f>
        <v>0.80456709049423347</v>
      </c>
      <c r="BI94" s="3">
        <f>AVERAGE(AF94:AF95)</f>
        <v>0.30543882161984443</v>
      </c>
      <c r="BJ94" s="3">
        <f>AVERAGE(AG94:AG95)</f>
        <v>1.9654766464598739E-2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503</v>
      </c>
      <c r="J95">
        <v>742</v>
      </c>
      <c r="L95">
        <v>191</v>
      </c>
      <c r="M95">
        <v>0.80100000000000005</v>
      </c>
      <c r="N95">
        <v>0.90700000000000003</v>
      </c>
      <c r="O95">
        <v>0.106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44887</v>
      </c>
      <c r="Z95" s="6">
        <v>0.12819444444444444</v>
      </c>
      <c r="AB95">
        <v>1</v>
      </c>
      <c r="AD95" s="3">
        <f t="shared" si="8"/>
        <v>0.485713710673772</v>
      </c>
      <c r="AE95" s="3">
        <f t="shared" si="9"/>
        <v>0.81078985901426848</v>
      </c>
      <c r="AF95" s="3">
        <f t="shared" si="10"/>
        <v>0.32507614834049647</v>
      </c>
      <c r="AG95" s="3">
        <f t="shared" si="11"/>
        <v>2.1704260666449794E-2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4630</v>
      </c>
      <c r="J96">
        <v>8147</v>
      </c>
      <c r="L96">
        <v>3188</v>
      </c>
      <c r="M96">
        <v>6.6109999999999998</v>
      </c>
      <c r="N96">
        <v>11.968</v>
      </c>
      <c r="O96">
        <v>5.3570000000000002</v>
      </c>
      <c r="Q96">
        <v>0.36199999999999999</v>
      </c>
      <c r="R96">
        <v>1</v>
      </c>
      <c r="S96">
        <v>0</v>
      </c>
      <c r="T96">
        <v>0</v>
      </c>
      <c r="V96">
        <v>0</v>
      </c>
      <c r="Y96" s="1">
        <v>44887</v>
      </c>
      <c r="Z96" s="6">
        <v>0.14052083333333334</v>
      </c>
      <c r="AB96">
        <v>1</v>
      </c>
      <c r="AD96" s="3">
        <f t="shared" si="8"/>
        <v>7.4002230527832671</v>
      </c>
      <c r="AE96" s="3">
        <f t="shared" si="9"/>
        <v>13.166598711397791</v>
      </c>
      <c r="AF96" s="3">
        <f t="shared" si="10"/>
        <v>5.7663756586145238</v>
      </c>
      <c r="AG96" s="3">
        <f t="shared" si="11"/>
        <v>0.54803494468971703</v>
      </c>
      <c r="AH96" s="3"/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6540</v>
      </c>
      <c r="J97">
        <v>8134</v>
      </c>
      <c r="L97">
        <v>3185</v>
      </c>
      <c r="M97">
        <v>9.0530000000000008</v>
      </c>
      <c r="N97">
        <v>11.95</v>
      </c>
      <c r="O97">
        <v>2.8959999999999999</v>
      </c>
      <c r="Q97">
        <v>0.36199999999999999</v>
      </c>
      <c r="R97">
        <v>1</v>
      </c>
      <c r="S97">
        <v>0</v>
      </c>
      <c r="T97">
        <v>0</v>
      </c>
      <c r="V97">
        <v>0</v>
      </c>
      <c r="Y97" s="1">
        <v>44887</v>
      </c>
      <c r="Z97" s="6">
        <v>0.14746527777777776</v>
      </c>
      <c r="AB97">
        <v>1</v>
      </c>
      <c r="AD97" s="3">
        <f t="shared" si="8"/>
        <v>10.450438072209291</v>
      </c>
      <c r="AE97" s="3">
        <f t="shared" si="9"/>
        <v>13.145856149664343</v>
      </c>
      <c r="AF97" s="3">
        <f t="shared" si="10"/>
        <v>2.6954180774550522</v>
      </c>
      <c r="AG97" s="3">
        <f t="shared" si="11"/>
        <v>0.54752257113925429</v>
      </c>
      <c r="AH97" s="3"/>
      <c r="AI97">
        <f>100*(AVERAGE(I97:I98))/(AVERAGE(I$51:I$52))</f>
        <v>95.773144524300861</v>
      </c>
      <c r="AK97">
        <f>ABS(100*(AD97-AD98)/(AVERAGE(AD97:AD98)))</f>
        <v>5.6286476453410357</v>
      </c>
      <c r="AO97">
        <f>100*(AVERAGE(J97:J98))/(AVERAGE(J$51:J$52))</f>
        <v>87.619765313812039</v>
      </c>
      <c r="AQ97">
        <f>ABS(100*(AE97-AE98)/(AVERAGE(AE97:AE98)))</f>
        <v>0.12130164214976295</v>
      </c>
      <c r="AU97">
        <f>100*(((AVERAGE(J97:J98))-(AVERAGE(I97:I98)))/((AVERAGE(J$51:J$52))-(AVERAGE($I$51:I52))))</f>
        <v>62.298342541436469</v>
      </c>
      <c r="AW97">
        <f>ABS(100*(AF97-AF98)/(AVERAGE(AF97:AF98)))</f>
        <v>24.546136784517682</v>
      </c>
      <c r="BA97">
        <f>100*(AVERAGE(L97:L98))/(AVERAGE(L$51:L$52))</f>
        <v>98.948832895347039</v>
      </c>
      <c r="BC97">
        <f>ABS(100*(AG97-AG98)/(AVERAGE(AG97:AG98)))</f>
        <v>0.96234405382977239</v>
      </c>
      <c r="BG97" s="3">
        <f>AVERAGE(AD97:AD98)</f>
        <v>10.753064117330354</v>
      </c>
      <c r="BH97" s="3">
        <f>AVERAGE(AE97:AE98)</f>
        <v>13.153834058023362</v>
      </c>
      <c r="BI97" s="3">
        <f>AVERAGE(AF97:AF98)</f>
        <v>2.4007699406930074</v>
      </c>
      <c r="BJ97" s="3">
        <f>AVERAGE(AG97:AG98)</f>
        <v>0.55016983448331191</v>
      </c>
    </row>
    <row r="98" spans="1:62" x14ac:dyDescent="0.35">
      <c r="A98">
        <v>74</v>
      </c>
      <c r="B98">
        <v>1</v>
      </c>
      <c r="C98" t="s">
        <v>71</v>
      </c>
      <c r="D98" t="s">
        <v>27</v>
      </c>
      <c r="G98">
        <v>0.3</v>
      </c>
      <c r="H98">
        <v>0.3</v>
      </c>
      <c r="I98">
        <v>6919</v>
      </c>
      <c r="J98">
        <v>8144</v>
      </c>
      <c r="L98">
        <v>3216</v>
      </c>
      <c r="M98">
        <v>9.5389999999999997</v>
      </c>
      <c r="N98">
        <v>11.962999999999999</v>
      </c>
      <c r="O98">
        <v>2.4239999999999999</v>
      </c>
      <c r="Q98">
        <v>0.36699999999999999</v>
      </c>
      <c r="R98">
        <v>1</v>
      </c>
      <c r="S98">
        <v>0</v>
      </c>
      <c r="T98">
        <v>0</v>
      </c>
      <c r="V98">
        <v>0</v>
      </c>
      <c r="Y98" s="1">
        <v>44887</v>
      </c>
      <c r="Z98" s="6">
        <v>0.15480324074074073</v>
      </c>
      <c r="AB98">
        <v>1</v>
      </c>
      <c r="AD98" s="3">
        <f t="shared" si="8"/>
        <v>11.055690162451418</v>
      </c>
      <c r="AE98" s="3">
        <f t="shared" si="9"/>
        <v>13.16181196638238</v>
      </c>
      <c r="AF98" s="3">
        <f t="shared" si="10"/>
        <v>2.1061218039309626</v>
      </c>
      <c r="AG98" s="3">
        <f t="shared" si="11"/>
        <v>0.55281709782736954</v>
      </c>
      <c r="AH98" s="3"/>
    </row>
    <row r="99" spans="1:62" x14ac:dyDescent="0.35">
      <c r="A99">
        <v>75</v>
      </c>
      <c r="B99">
        <v>3</v>
      </c>
      <c r="D99" t="s">
        <v>87</v>
      </c>
      <c r="Y99" s="1">
        <v>44887</v>
      </c>
      <c r="Z99" s="6">
        <v>0.15900462962962963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89</v>
      </c>
      <c r="D100" t="s">
        <v>27</v>
      </c>
      <c r="G100">
        <v>0.5</v>
      </c>
      <c r="H100">
        <v>0.5</v>
      </c>
      <c r="I100">
        <v>4477</v>
      </c>
      <c r="J100">
        <v>8075</v>
      </c>
      <c r="L100">
        <v>3936</v>
      </c>
      <c r="M100">
        <v>3.85</v>
      </c>
      <c r="N100">
        <v>7.12</v>
      </c>
      <c r="O100">
        <v>3.27</v>
      </c>
      <c r="Q100">
        <v>0.29599999999999999</v>
      </c>
      <c r="R100">
        <v>1</v>
      </c>
      <c r="S100">
        <v>0</v>
      </c>
      <c r="T100">
        <v>0</v>
      </c>
      <c r="V100">
        <v>0</v>
      </c>
      <c r="Y100" s="1">
        <v>44887</v>
      </c>
      <c r="Z100" s="6">
        <v>0.17284722222222224</v>
      </c>
      <c r="AB100">
        <v>1</v>
      </c>
      <c r="AD100" s="3">
        <f t="shared" si="8"/>
        <v>4.2935318741917881</v>
      </c>
      <c r="AE100" s="3">
        <f t="shared" si="9"/>
        <v>7.8310300986167496</v>
      </c>
      <c r="AF100" s="3">
        <f t="shared" si="10"/>
        <v>3.5374982244249615</v>
      </c>
      <c r="AG100" s="3">
        <f t="shared" si="11"/>
        <v>0.40547204996305963</v>
      </c>
      <c r="AH100" s="3"/>
    </row>
    <row r="101" spans="1:62" x14ac:dyDescent="0.35">
      <c r="A101">
        <v>77</v>
      </c>
      <c r="B101">
        <v>21</v>
      </c>
      <c r="C101" t="s">
        <v>89</v>
      </c>
      <c r="D101" t="s">
        <v>27</v>
      </c>
      <c r="G101">
        <v>0.5</v>
      </c>
      <c r="H101">
        <v>0.5</v>
      </c>
      <c r="I101">
        <v>5396</v>
      </c>
      <c r="J101">
        <v>8038</v>
      </c>
      <c r="L101">
        <v>3967</v>
      </c>
      <c r="M101">
        <v>4.5549999999999997</v>
      </c>
      <c r="N101">
        <v>7.0880000000000001</v>
      </c>
      <c r="O101">
        <v>2.5329999999999999</v>
      </c>
      <c r="Q101">
        <v>0.29899999999999999</v>
      </c>
      <c r="R101">
        <v>1</v>
      </c>
      <c r="S101">
        <v>0</v>
      </c>
      <c r="T101">
        <v>0</v>
      </c>
      <c r="V101">
        <v>0</v>
      </c>
      <c r="Y101" s="1">
        <v>44887</v>
      </c>
      <c r="Z101" s="6">
        <v>0.18010416666666665</v>
      </c>
      <c r="AB101">
        <v>1</v>
      </c>
      <c r="AD101" s="3">
        <f t="shared" si="8"/>
        <v>5.174101801789436</v>
      </c>
      <c r="AE101" s="3">
        <f t="shared" si="9"/>
        <v>7.7956081855027044</v>
      </c>
      <c r="AF101" s="3">
        <f t="shared" si="10"/>
        <v>2.6215063837132684</v>
      </c>
      <c r="AG101" s="3">
        <f t="shared" si="11"/>
        <v>0.40864876597592881</v>
      </c>
      <c r="AH101" s="3"/>
      <c r="AK101">
        <f>ABS(100*(AD101-AD102)/(AVERAGE(AD101:AD102)))</f>
        <v>1.2485065996208913</v>
      </c>
      <c r="AQ101">
        <f>ABS(100*(AE101-AE102)/(AVERAGE(AE101:AE102)))</f>
        <v>0.5388913293106572</v>
      </c>
      <c r="AW101">
        <f>ABS(100*(AF101-AF102)/(AVERAGE(AF101:AF102)))</f>
        <v>3.9751337893959415</v>
      </c>
      <c r="BC101">
        <f>ABS(100*(AG101-AG102)/(AVERAGE(AG101:AG102)))</f>
        <v>5.0165531927876587E-2</v>
      </c>
      <c r="BG101" s="3">
        <f>AVERAGE(AD101:AD102)</f>
        <v>5.1420026803808172</v>
      </c>
      <c r="BH101" s="3">
        <f>AVERAGE(AE101:AE102)</f>
        <v>7.8166698635705147</v>
      </c>
      <c r="BI101" s="3">
        <f>AVERAGE(AF101:AF102)</f>
        <v>2.6746671831896975</v>
      </c>
      <c r="BJ101" s="3">
        <f>AVERAGE(AG101:AG102)</f>
        <v>0.40854629126583625</v>
      </c>
    </row>
    <row r="102" spans="1:62" x14ac:dyDescent="0.35">
      <c r="A102">
        <v>78</v>
      </c>
      <c r="B102">
        <v>21</v>
      </c>
      <c r="C102" t="s">
        <v>89</v>
      </c>
      <c r="D102" t="s">
        <v>27</v>
      </c>
      <c r="G102">
        <v>0.5</v>
      </c>
      <c r="H102">
        <v>0.5</v>
      </c>
      <c r="I102">
        <v>5329</v>
      </c>
      <c r="J102">
        <v>8082</v>
      </c>
      <c r="L102">
        <v>3965</v>
      </c>
      <c r="M102">
        <v>4.5030000000000001</v>
      </c>
      <c r="N102">
        <v>7.1260000000000003</v>
      </c>
      <c r="O102">
        <v>2.6219999999999999</v>
      </c>
      <c r="Q102">
        <v>0.29899999999999999</v>
      </c>
      <c r="R102">
        <v>1</v>
      </c>
      <c r="S102">
        <v>0</v>
      </c>
      <c r="T102">
        <v>0</v>
      </c>
      <c r="V102">
        <v>0</v>
      </c>
      <c r="Y102" s="1">
        <v>44887</v>
      </c>
      <c r="Z102" s="6">
        <v>0.1877199074074074</v>
      </c>
      <c r="AB102">
        <v>1</v>
      </c>
      <c r="AD102" s="3">
        <f t="shared" si="8"/>
        <v>5.1099035589721984</v>
      </c>
      <c r="AE102" s="3">
        <f t="shared" si="9"/>
        <v>7.8377315416383251</v>
      </c>
      <c r="AF102" s="3">
        <f t="shared" si="10"/>
        <v>2.7278279826661267</v>
      </c>
      <c r="AG102" s="3">
        <f t="shared" si="11"/>
        <v>0.40844381655574369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93</v>
      </c>
      <c r="D103" t="s">
        <v>27</v>
      </c>
      <c r="G103">
        <v>0.5</v>
      </c>
      <c r="H103">
        <v>0.5</v>
      </c>
      <c r="I103">
        <v>6664</v>
      </c>
      <c r="J103">
        <v>9088</v>
      </c>
      <c r="L103">
        <v>12971</v>
      </c>
      <c r="M103">
        <v>5.5270000000000001</v>
      </c>
      <c r="N103">
        <v>7.9779999999999998</v>
      </c>
      <c r="O103">
        <v>2.4510000000000001</v>
      </c>
      <c r="Q103">
        <v>1.2410000000000001</v>
      </c>
      <c r="R103">
        <v>1</v>
      </c>
      <c r="S103">
        <v>0</v>
      </c>
      <c r="T103">
        <v>0</v>
      </c>
      <c r="V103">
        <v>0</v>
      </c>
      <c r="Y103" s="1">
        <v>44887</v>
      </c>
      <c r="Z103" s="6">
        <v>0.20090277777777776</v>
      </c>
      <c r="AB103">
        <v>1</v>
      </c>
      <c r="AD103" s="3">
        <f t="shared" si="8"/>
        <v>6.3890775016738965</v>
      </c>
      <c r="AE103" s="3">
        <f t="shared" si="9"/>
        <v>8.8008246387391154</v>
      </c>
      <c r="AF103" s="3">
        <f t="shared" si="10"/>
        <v>2.4117471370652188</v>
      </c>
      <c r="AG103" s="3">
        <f t="shared" si="11"/>
        <v>1.3313310556492732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93</v>
      </c>
      <c r="D104" t="s">
        <v>27</v>
      </c>
      <c r="G104">
        <v>0.5</v>
      </c>
      <c r="H104">
        <v>0.5</v>
      </c>
      <c r="I104">
        <v>7142</v>
      </c>
      <c r="J104">
        <v>9108</v>
      </c>
      <c r="L104">
        <v>12811</v>
      </c>
      <c r="M104">
        <v>5.8940000000000001</v>
      </c>
      <c r="N104">
        <v>7.9950000000000001</v>
      </c>
      <c r="O104">
        <v>2.101</v>
      </c>
      <c r="Q104">
        <v>1.224</v>
      </c>
      <c r="R104">
        <v>1</v>
      </c>
      <c r="S104">
        <v>0</v>
      </c>
      <c r="T104">
        <v>0</v>
      </c>
      <c r="V104">
        <v>0</v>
      </c>
      <c r="Y104" s="1">
        <v>44887</v>
      </c>
      <c r="Z104" s="6">
        <v>0.20819444444444443</v>
      </c>
      <c r="AB104">
        <v>1</v>
      </c>
      <c r="AD104" s="3">
        <f t="shared" si="8"/>
        <v>6.8470888459521078</v>
      </c>
      <c r="AE104" s="3">
        <f t="shared" si="9"/>
        <v>8.8199716188007624</v>
      </c>
      <c r="AF104" s="3">
        <f t="shared" si="10"/>
        <v>1.9728827728486547</v>
      </c>
      <c r="AG104" s="3">
        <f t="shared" si="11"/>
        <v>1.3149351020344648</v>
      </c>
      <c r="AH104" s="3"/>
      <c r="AK104">
        <f>ABS(100*(AD104-AD105)/(AVERAGE(AD104:AD105)))</f>
        <v>0.26553330119633023</v>
      </c>
      <c r="AQ104">
        <f>ABS(100*(AE104-AE105)/(AVERAGE(AE104:AE105)))</f>
        <v>0.22768148261021395</v>
      </c>
      <c r="AW104">
        <f>ABS(100*(AF104-AF105)/(AVERAGE(AF104:AF105)))</f>
        <v>9.6201552473853258E-2</v>
      </c>
      <c r="BC104">
        <f>ABS(100*(AG104-AG105)/(AVERAGE(AG104:AG105)))</f>
        <v>2.4782954535399044</v>
      </c>
      <c r="BG104" s="3">
        <f>AVERAGE(AD104:AD105)</f>
        <v>6.8561915818739552</v>
      </c>
      <c r="BH104" s="3">
        <f>AVERAGE(AE104:AE105)</f>
        <v>8.8300237833331252</v>
      </c>
      <c r="BI104" s="3">
        <f>AVERAGE(AF104:AF105)</f>
        <v>1.9738322014591709</v>
      </c>
      <c r="BJ104" s="3">
        <f>AVERAGE(AG104:AG105)</f>
        <v>1.3314335303593658</v>
      </c>
    </row>
    <row r="105" spans="1:62" x14ac:dyDescent="0.35">
      <c r="A105">
        <v>81</v>
      </c>
      <c r="B105">
        <v>22</v>
      </c>
      <c r="C105" t="s">
        <v>93</v>
      </c>
      <c r="D105" t="s">
        <v>27</v>
      </c>
      <c r="G105">
        <v>0.5</v>
      </c>
      <c r="H105">
        <v>0.5</v>
      </c>
      <c r="I105">
        <v>7161</v>
      </c>
      <c r="J105">
        <v>9129</v>
      </c>
      <c r="L105">
        <v>13133</v>
      </c>
      <c r="M105">
        <v>5.9089999999999998</v>
      </c>
      <c r="N105">
        <v>8.0120000000000005</v>
      </c>
      <c r="O105">
        <v>2.1040000000000001</v>
      </c>
      <c r="Q105">
        <v>1.258</v>
      </c>
      <c r="R105">
        <v>1</v>
      </c>
      <c r="S105">
        <v>0</v>
      </c>
      <c r="T105">
        <v>0</v>
      </c>
      <c r="V105">
        <v>0</v>
      </c>
      <c r="Y105" s="1">
        <v>44887</v>
      </c>
      <c r="Z105" s="6">
        <v>0.21587962962962962</v>
      </c>
      <c r="AB105">
        <v>1</v>
      </c>
      <c r="AD105" s="3">
        <f t="shared" si="8"/>
        <v>6.8652943177958026</v>
      </c>
      <c r="AE105" s="3">
        <f t="shared" si="9"/>
        <v>8.8400759478654898</v>
      </c>
      <c r="AF105" s="3">
        <f t="shared" si="10"/>
        <v>1.9747816300696872</v>
      </c>
      <c r="AG105" s="3">
        <f t="shared" si="11"/>
        <v>1.3479319586842669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90</v>
      </c>
      <c r="D106" t="s">
        <v>27</v>
      </c>
      <c r="G106">
        <v>0.5</v>
      </c>
      <c r="H106">
        <v>0.5</v>
      </c>
      <c r="I106">
        <v>5367</v>
      </c>
      <c r="J106">
        <v>7934</v>
      </c>
      <c r="L106">
        <v>3758</v>
      </c>
      <c r="M106">
        <v>4.5330000000000004</v>
      </c>
      <c r="N106">
        <v>7</v>
      </c>
      <c r="O106">
        <v>2.4670000000000001</v>
      </c>
      <c r="Q106">
        <v>0.27700000000000002</v>
      </c>
      <c r="R106">
        <v>1</v>
      </c>
      <c r="S106">
        <v>0</v>
      </c>
      <c r="T106">
        <v>0</v>
      </c>
      <c r="V106">
        <v>0</v>
      </c>
      <c r="Y106" s="1">
        <v>44887</v>
      </c>
      <c r="Z106" s="6">
        <v>0.22893518518518519</v>
      </c>
      <c r="AB106">
        <v>1</v>
      </c>
      <c r="AD106" s="3">
        <f t="shared" si="8"/>
        <v>5.1463145026595871</v>
      </c>
      <c r="AE106" s="3">
        <f t="shared" si="9"/>
        <v>7.6960438891821452</v>
      </c>
      <c r="AF106" s="3">
        <f t="shared" si="10"/>
        <v>2.5497293865225581</v>
      </c>
      <c r="AG106" s="3">
        <f t="shared" si="11"/>
        <v>0.38723155156658529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90</v>
      </c>
      <c r="D107" t="s">
        <v>27</v>
      </c>
      <c r="G107">
        <v>0.5</v>
      </c>
      <c r="H107">
        <v>0.5</v>
      </c>
      <c r="I107">
        <v>4966</v>
      </c>
      <c r="J107">
        <v>7916</v>
      </c>
      <c r="L107">
        <v>3744</v>
      </c>
      <c r="M107">
        <v>4.2249999999999996</v>
      </c>
      <c r="N107">
        <v>6.9850000000000003</v>
      </c>
      <c r="O107">
        <v>2.76</v>
      </c>
      <c r="Q107">
        <v>0.27600000000000002</v>
      </c>
      <c r="R107">
        <v>1</v>
      </c>
      <c r="S107">
        <v>0</v>
      </c>
      <c r="T107">
        <v>0</v>
      </c>
      <c r="V107">
        <v>0</v>
      </c>
      <c r="Y107" s="1">
        <v>44887</v>
      </c>
      <c r="Z107" s="6">
        <v>0.2361226851851852</v>
      </c>
      <c r="AB107">
        <v>1</v>
      </c>
      <c r="AD107" s="3">
        <f t="shared" si="8"/>
        <v>4.7620832284847694</v>
      </c>
      <c r="AE107" s="3">
        <f t="shared" si="9"/>
        <v>7.6788116071266641</v>
      </c>
      <c r="AF107" s="3">
        <f t="shared" si="10"/>
        <v>2.9167283786418947</v>
      </c>
      <c r="AG107" s="3">
        <f t="shared" si="11"/>
        <v>0.38579690562528957</v>
      </c>
      <c r="AH107" s="3"/>
      <c r="AK107">
        <f>ABS(100*(AD107-AD108)/(AVERAGE(AD107:AD108)))</f>
        <v>0.95018381152635734</v>
      </c>
      <c r="AQ107">
        <f>ABS(100*(AE107-AE108)/(AVERAGE(AE107:AE108)))</f>
        <v>0.18718619456232596</v>
      </c>
      <c r="AW107">
        <f>ABS(100*(AF107-AF108)/(AVERAGE(AF107:AF108)))</f>
        <v>1.0461687373893249</v>
      </c>
      <c r="BC107">
        <f>ABS(100*(AG107-AG108)/(AVERAGE(AG107:AG108)))</f>
        <v>0.85360622727961255</v>
      </c>
      <c r="BG107" s="3">
        <f>AVERAGE(AD107:AD108)</f>
        <v>4.7395659343623056</v>
      </c>
      <c r="BH107" s="3">
        <f>AVERAGE(AE107:AE108)</f>
        <v>7.6716314896035467</v>
      </c>
      <c r="BI107" s="3">
        <f>AVERAGE(AF107:AF108)</f>
        <v>2.932065555241242</v>
      </c>
      <c r="BJ107" s="3">
        <f>AVERAGE(AG107:AG108)</f>
        <v>0.38415731026380873</v>
      </c>
    </row>
    <row r="108" spans="1:62" x14ac:dyDescent="0.35">
      <c r="A108">
        <v>84</v>
      </c>
      <c r="B108">
        <v>23</v>
      </c>
      <c r="C108" t="s">
        <v>90</v>
      </c>
      <c r="D108" t="s">
        <v>27</v>
      </c>
      <c r="G108">
        <v>0.5</v>
      </c>
      <c r="H108">
        <v>0.5</v>
      </c>
      <c r="I108">
        <v>4919</v>
      </c>
      <c r="J108">
        <v>7901</v>
      </c>
      <c r="L108">
        <v>3712</v>
      </c>
      <c r="M108">
        <v>4.1879999999999997</v>
      </c>
      <c r="N108">
        <v>6.9720000000000004</v>
      </c>
      <c r="O108">
        <v>2.7839999999999998</v>
      </c>
      <c r="Q108">
        <v>0.27200000000000002</v>
      </c>
      <c r="R108">
        <v>1</v>
      </c>
      <c r="S108">
        <v>0</v>
      </c>
      <c r="T108">
        <v>0</v>
      </c>
      <c r="V108">
        <v>0</v>
      </c>
      <c r="Y108" s="1">
        <v>44887</v>
      </c>
      <c r="Z108" s="6">
        <v>0.24370370370370367</v>
      </c>
      <c r="AB108">
        <v>1</v>
      </c>
      <c r="AD108" s="3">
        <f t="shared" si="8"/>
        <v>4.7170486402398408</v>
      </c>
      <c r="AE108" s="3">
        <f t="shared" si="9"/>
        <v>7.6644513720804301</v>
      </c>
      <c r="AF108" s="3">
        <f t="shared" si="10"/>
        <v>2.9474027318405893</v>
      </c>
      <c r="AG108" s="3">
        <f t="shared" si="11"/>
        <v>0.38251771490232783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91</v>
      </c>
      <c r="D109" t="s">
        <v>27</v>
      </c>
      <c r="G109">
        <v>0.5</v>
      </c>
      <c r="H109">
        <v>0.5</v>
      </c>
      <c r="I109">
        <v>6887</v>
      </c>
      <c r="J109">
        <v>9412</v>
      </c>
      <c r="L109">
        <v>13241</v>
      </c>
      <c r="M109">
        <v>5.6989999999999998</v>
      </c>
      <c r="N109">
        <v>8.2520000000000007</v>
      </c>
      <c r="O109">
        <v>2.5539999999999998</v>
      </c>
      <c r="Q109">
        <v>1.2689999999999999</v>
      </c>
      <c r="R109">
        <v>1</v>
      </c>
      <c r="S109">
        <v>0</v>
      </c>
      <c r="T109">
        <v>0</v>
      </c>
      <c r="V109">
        <v>0</v>
      </c>
      <c r="Y109" s="1">
        <v>44887</v>
      </c>
      <c r="Z109" s="6">
        <v>0.25693287037037038</v>
      </c>
      <c r="AB109">
        <v>1</v>
      </c>
      <c r="AD109" s="3">
        <f t="shared" si="8"/>
        <v>6.6027522501551541</v>
      </c>
      <c r="AE109" s="3">
        <f t="shared" si="9"/>
        <v>9.1110057157377806</v>
      </c>
      <c r="AF109" s="3">
        <f t="shared" si="10"/>
        <v>2.5082534655826265</v>
      </c>
      <c r="AG109" s="3">
        <f t="shared" si="11"/>
        <v>1.3589992273742626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91</v>
      </c>
      <c r="D110" t="s">
        <v>27</v>
      </c>
      <c r="G110">
        <v>0.5</v>
      </c>
      <c r="H110">
        <v>0.5</v>
      </c>
      <c r="I110">
        <v>7541</v>
      </c>
      <c r="J110">
        <v>9488</v>
      </c>
      <c r="L110">
        <v>13112</v>
      </c>
      <c r="M110">
        <v>6.2</v>
      </c>
      <c r="N110">
        <v>8.3170000000000002</v>
      </c>
      <c r="O110">
        <v>2.117</v>
      </c>
      <c r="Q110">
        <v>1.2549999999999999</v>
      </c>
      <c r="R110">
        <v>1</v>
      </c>
      <c r="S110">
        <v>0</v>
      </c>
      <c r="T110">
        <v>0</v>
      </c>
      <c r="V110">
        <v>0</v>
      </c>
      <c r="Y110" s="1">
        <v>44887</v>
      </c>
      <c r="Z110" s="6">
        <v>0.2641087962962963</v>
      </c>
      <c r="AB110">
        <v>1</v>
      </c>
      <c r="AD110" s="3">
        <f t="shared" si="8"/>
        <v>7.2294037546696943</v>
      </c>
      <c r="AE110" s="3">
        <f t="shared" si="9"/>
        <v>9.1837642399720334</v>
      </c>
      <c r="AF110" s="3">
        <f t="shared" si="10"/>
        <v>1.9543604853023391</v>
      </c>
      <c r="AG110" s="3">
        <f t="shared" si="11"/>
        <v>1.3457799897723233</v>
      </c>
      <c r="AH110" s="3"/>
      <c r="AK110">
        <f>ABS(100*(AD110-AD111)/(AVERAGE(AD110:AD111)))</f>
        <v>0.90534952065381424</v>
      </c>
      <c r="AQ110">
        <f>ABS(100*(AE110-AE111)/(AVERAGE(AE110:AE111)))</f>
        <v>0.14583467808333125</v>
      </c>
      <c r="AW110">
        <f>ABS(100*(AF110-AF111)/(AVERAGE(AF110:AF111)))</f>
        <v>3.9404960789857189</v>
      </c>
      <c r="BC110">
        <f>ABS(100*(AG110-AG111)/(AVERAGE(AG110:AG111)))</f>
        <v>3.0075072610810931</v>
      </c>
      <c r="BG110" s="3">
        <f>AVERAGE(AD110:AD111)</f>
        <v>7.1968255418967679</v>
      </c>
      <c r="BH110" s="3">
        <f>AVERAGE(AE110:AE111)</f>
        <v>9.1904656829936098</v>
      </c>
      <c r="BI110" s="3">
        <f>AVERAGE(AF110:AF111)</f>
        <v>1.9936401410968423</v>
      </c>
      <c r="BJ110" s="3">
        <f>AVERAGE(AG110:AG111)</f>
        <v>1.3663261691458799</v>
      </c>
    </row>
    <row r="111" spans="1:62" x14ac:dyDescent="0.35">
      <c r="A111">
        <v>87</v>
      </c>
      <c r="B111">
        <v>24</v>
      </c>
      <c r="C111" t="s">
        <v>91</v>
      </c>
      <c r="D111" t="s">
        <v>27</v>
      </c>
      <c r="G111">
        <v>0.5</v>
      </c>
      <c r="H111">
        <v>0.5</v>
      </c>
      <c r="I111">
        <v>7473</v>
      </c>
      <c r="J111">
        <v>9502</v>
      </c>
      <c r="L111">
        <v>13513</v>
      </c>
      <c r="M111">
        <v>6.1479999999999997</v>
      </c>
      <c r="N111">
        <v>8.3279999999999994</v>
      </c>
      <c r="O111">
        <v>2.1800000000000002</v>
      </c>
      <c r="Q111">
        <v>1.2969999999999999</v>
      </c>
      <c r="R111">
        <v>1</v>
      </c>
      <c r="S111">
        <v>0</v>
      </c>
      <c r="T111">
        <v>0</v>
      </c>
      <c r="V111">
        <v>0</v>
      </c>
      <c r="Y111" s="1">
        <v>44887</v>
      </c>
      <c r="Z111" s="6">
        <v>0.27182870370370371</v>
      </c>
      <c r="AB111">
        <v>1</v>
      </c>
      <c r="AD111" s="3">
        <f t="shared" si="8"/>
        <v>7.1642473291238407</v>
      </c>
      <c r="AE111" s="3">
        <f t="shared" si="9"/>
        <v>9.1971671260151862</v>
      </c>
      <c r="AF111" s="3">
        <f t="shared" si="10"/>
        <v>2.0329197968913455</v>
      </c>
      <c r="AG111" s="3">
        <f t="shared" si="11"/>
        <v>1.3868723485194367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94</v>
      </c>
      <c r="D112" t="s">
        <v>27</v>
      </c>
      <c r="G112">
        <v>0.5</v>
      </c>
      <c r="H112">
        <v>0.5</v>
      </c>
      <c r="I112">
        <v>5467</v>
      </c>
      <c r="J112">
        <v>7783</v>
      </c>
      <c r="L112">
        <v>3324</v>
      </c>
      <c r="M112">
        <v>4.609</v>
      </c>
      <c r="N112">
        <v>6.8719999999999999</v>
      </c>
      <c r="O112">
        <v>2.2629999999999999</v>
      </c>
      <c r="Q112">
        <v>0.23200000000000001</v>
      </c>
      <c r="R112">
        <v>1</v>
      </c>
      <c r="S112">
        <v>0</v>
      </c>
      <c r="T112">
        <v>0</v>
      </c>
      <c r="V112">
        <v>0</v>
      </c>
      <c r="Y112" s="1">
        <v>44887</v>
      </c>
      <c r="Z112" s="6">
        <v>0.28496527777777775</v>
      </c>
      <c r="AB112">
        <v>1</v>
      </c>
      <c r="AD112" s="3">
        <f t="shared" si="8"/>
        <v>5.2421327755211378</v>
      </c>
      <c r="AE112" s="3">
        <f t="shared" si="9"/>
        <v>7.5514841897167191</v>
      </c>
      <c r="AF112" s="3">
        <f t="shared" si="10"/>
        <v>2.3093514141955813</v>
      </c>
      <c r="AG112" s="3">
        <f t="shared" si="11"/>
        <v>0.3427575273864174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25</v>
      </c>
      <c r="C113" t="s">
        <v>94</v>
      </c>
      <c r="D113" t="s">
        <v>27</v>
      </c>
      <c r="G113">
        <v>0.5</v>
      </c>
      <c r="H113">
        <v>0.5</v>
      </c>
      <c r="I113">
        <v>4936</v>
      </c>
      <c r="J113">
        <v>7861</v>
      </c>
      <c r="L113">
        <v>3242</v>
      </c>
      <c r="M113">
        <v>4.202</v>
      </c>
      <c r="N113">
        <v>6.9379999999999997</v>
      </c>
      <c r="O113">
        <v>2.7360000000000002</v>
      </c>
      <c r="Q113">
        <v>0.223</v>
      </c>
      <c r="R113">
        <v>1</v>
      </c>
      <c r="S113">
        <v>0</v>
      </c>
      <c r="T113">
        <v>0</v>
      </c>
      <c r="V113">
        <v>0</v>
      </c>
      <c r="Y113" s="1">
        <v>44887</v>
      </c>
      <c r="Z113" s="6">
        <v>0.29208333333333331</v>
      </c>
      <c r="AB113">
        <v>1</v>
      </c>
      <c r="AD113" s="3">
        <f t="shared" si="8"/>
        <v>4.7333377466263045</v>
      </c>
      <c r="AE113" s="3">
        <f t="shared" si="9"/>
        <v>7.6261574119571378</v>
      </c>
      <c r="AF113" s="3">
        <f t="shared" si="10"/>
        <v>2.8928196653308333</v>
      </c>
      <c r="AG113" s="3">
        <f t="shared" si="11"/>
        <v>0.33435460115882809</v>
      </c>
      <c r="AH113" s="3"/>
      <c r="AK113">
        <f>ABS(100*(AD113-AD114)/(AVERAGE(AD113:AD114)))</f>
        <v>2.2725358657379333</v>
      </c>
      <c r="AQ113">
        <f>ABS(100*(AE113-AE114)/(AVERAGE(AE113:AE114)))</f>
        <v>1.4923652595659798</v>
      </c>
      <c r="AW113">
        <f>ABS(100*(AF113-AF114)/(AVERAGE(AF113:AF114)))</f>
        <v>0.22872000990821548</v>
      </c>
      <c r="BC113">
        <f>ABS(100*(AG113-AG114)/(AVERAGE(AG113:AG114)))</f>
        <v>0.30695550657770065</v>
      </c>
      <c r="BG113" s="3">
        <f>AVERAGE(AD113:AD114)</f>
        <v>4.6801586051881436</v>
      </c>
      <c r="BH113" s="3">
        <f>AVERAGE(AE113:AE114)</f>
        <v>7.5696738207752823</v>
      </c>
      <c r="BI113" s="3">
        <f>AVERAGE(AF113:AF114)</f>
        <v>2.8895152155871382</v>
      </c>
      <c r="BJ113" s="3">
        <f>AVERAGE(AG113:AG114)</f>
        <v>0.33384222760836535</v>
      </c>
    </row>
    <row r="114" spans="1:62" x14ac:dyDescent="0.35">
      <c r="A114">
        <v>90</v>
      </c>
      <c r="B114">
        <v>25</v>
      </c>
      <c r="C114" t="s">
        <v>94</v>
      </c>
      <c r="D114" t="s">
        <v>27</v>
      </c>
      <c r="G114">
        <v>0.5</v>
      </c>
      <c r="H114">
        <v>0.5</v>
      </c>
      <c r="I114">
        <v>4825</v>
      </c>
      <c r="J114">
        <v>7743</v>
      </c>
      <c r="L114">
        <v>3232</v>
      </c>
      <c r="M114">
        <v>4.117</v>
      </c>
      <c r="N114">
        <v>6.8380000000000001</v>
      </c>
      <c r="O114">
        <v>2.722</v>
      </c>
      <c r="Q114">
        <v>0.222</v>
      </c>
      <c r="R114">
        <v>1</v>
      </c>
      <c r="S114">
        <v>0</v>
      </c>
      <c r="T114">
        <v>0</v>
      </c>
      <c r="V114">
        <v>0</v>
      </c>
      <c r="Y114" s="1">
        <v>44887</v>
      </c>
      <c r="Z114" s="6">
        <v>0.29956018518518518</v>
      </c>
      <c r="AB114">
        <v>1</v>
      </c>
      <c r="AD114" s="3">
        <f t="shared" si="8"/>
        <v>4.6269794637499837</v>
      </c>
      <c r="AE114" s="3">
        <f t="shared" si="9"/>
        <v>7.5131902295934267</v>
      </c>
      <c r="AF114" s="3">
        <f t="shared" si="10"/>
        <v>2.886210765843443</v>
      </c>
      <c r="AG114" s="3">
        <f t="shared" si="11"/>
        <v>0.33332985405790255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26</v>
      </c>
      <c r="C115" t="s">
        <v>92</v>
      </c>
      <c r="D115" t="s">
        <v>27</v>
      </c>
      <c r="G115">
        <v>0.5</v>
      </c>
      <c r="H115">
        <v>0.5</v>
      </c>
      <c r="I115">
        <v>3957</v>
      </c>
      <c r="J115">
        <v>7227</v>
      </c>
      <c r="L115">
        <v>4084</v>
      </c>
      <c r="M115">
        <v>3.45</v>
      </c>
      <c r="N115">
        <v>6.4009999999999998</v>
      </c>
      <c r="O115">
        <v>2.9510000000000001</v>
      </c>
      <c r="Q115">
        <v>0.311</v>
      </c>
      <c r="R115">
        <v>1</v>
      </c>
      <c r="S115">
        <v>0</v>
      </c>
      <c r="T115">
        <v>0</v>
      </c>
      <c r="V115">
        <v>0</v>
      </c>
      <c r="Y115" s="1">
        <v>44887</v>
      </c>
      <c r="Z115" s="6">
        <v>0.31251157407407409</v>
      </c>
      <c r="AB115">
        <v>1</v>
      </c>
      <c r="AD115" s="3">
        <f t="shared" si="8"/>
        <v>3.7952768553117253</v>
      </c>
      <c r="AE115" s="3">
        <f t="shared" si="9"/>
        <v>7.0191981440029618</v>
      </c>
      <c r="AF115" s="3">
        <f t="shared" si="10"/>
        <v>3.2239212886912365</v>
      </c>
      <c r="AG115" s="3">
        <f t="shared" si="11"/>
        <v>0.42063830705675742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26</v>
      </c>
      <c r="C116" t="s">
        <v>92</v>
      </c>
      <c r="D116" t="s">
        <v>27</v>
      </c>
      <c r="G116">
        <v>0.5</v>
      </c>
      <c r="H116">
        <v>0.5</v>
      </c>
      <c r="I116">
        <v>3704</v>
      </c>
      <c r="J116">
        <v>7276</v>
      </c>
      <c r="L116">
        <v>4100</v>
      </c>
      <c r="M116">
        <v>3.2559999999999998</v>
      </c>
      <c r="N116">
        <v>6.4429999999999996</v>
      </c>
      <c r="O116">
        <v>3.1859999999999999</v>
      </c>
      <c r="Q116">
        <v>0.313</v>
      </c>
      <c r="R116">
        <v>1</v>
      </c>
      <c r="S116">
        <v>0</v>
      </c>
      <c r="T116">
        <v>0</v>
      </c>
      <c r="V116">
        <v>0</v>
      </c>
      <c r="Y116" s="1">
        <v>44887</v>
      </c>
      <c r="Z116" s="6">
        <v>0.31959490740740742</v>
      </c>
      <c r="AB116">
        <v>1</v>
      </c>
      <c r="AD116" s="3">
        <f t="shared" si="8"/>
        <v>3.5528566249720024</v>
      </c>
      <c r="AE116" s="3">
        <f t="shared" si="9"/>
        <v>7.0661082451539938</v>
      </c>
      <c r="AF116" s="3">
        <f t="shared" si="10"/>
        <v>3.5132516201819914</v>
      </c>
      <c r="AG116" s="3">
        <f t="shared" si="11"/>
        <v>0.42227790241823832</v>
      </c>
      <c r="AH116" s="3"/>
      <c r="AK116">
        <f>ABS(100*(AD116-AD117)/(AVERAGE(AD116:AD117)))</f>
        <v>0.85931153835987106</v>
      </c>
      <c r="AQ116">
        <f>ABS(100*(AE116-AE117)/(AVERAGE(AE116:AE117)))</f>
        <v>0.62517740446463099</v>
      </c>
      <c r="AW116">
        <f>ABS(100*(AF116-AF117)/(AVERAGE(AF116:AF117)))</f>
        <v>2.1490798233435493</v>
      </c>
      <c r="BC116">
        <f>ABS(100*(AG116-AG117)/(AVERAGE(AG116:AG117)))</f>
        <v>1.2060395152202228</v>
      </c>
      <c r="BG116" s="3">
        <f>AVERAGE(AD116:AD117)</f>
        <v>3.5681875486298509</v>
      </c>
      <c r="BH116" s="3">
        <f>AVERAGE(AE116:AE117)</f>
        <v>7.0440892180831014</v>
      </c>
      <c r="BI116" s="3">
        <f>AVERAGE(AF116:AF117)</f>
        <v>3.4759016694532505</v>
      </c>
      <c r="BJ116" s="3">
        <f>AVERAGE(AG116:AG117)</f>
        <v>0.42483977017055213</v>
      </c>
    </row>
    <row r="117" spans="1:62" x14ac:dyDescent="0.35">
      <c r="A117">
        <v>93</v>
      </c>
      <c r="B117">
        <v>26</v>
      </c>
      <c r="C117" t="s">
        <v>92</v>
      </c>
      <c r="D117" t="s">
        <v>27</v>
      </c>
      <c r="G117">
        <v>0.5</v>
      </c>
      <c r="H117">
        <v>0.5</v>
      </c>
      <c r="I117">
        <v>3736</v>
      </c>
      <c r="J117">
        <v>7230</v>
      </c>
      <c r="L117">
        <v>4150</v>
      </c>
      <c r="M117">
        <v>3.2810000000000001</v>
      </c>
      <c r="N117">
        <v>6.4039999999999999</v>
      </c>
      <c r="O117">
        <v>3.1230000000000002</v>
      </c>
      <c r="Q117">
        <v>0.318</v>
      </c>
      <c r="R117">
        <v>1</v>
      </c>
      <c r="S117">
        <v>0</v>
      </c>
      <c r="T117">
        <v>0</v>
      </c>
      <c r="V117">
        <v>0</v>
      </c>
      <c r="Y117" s="1">
        <v>44887</v>
      </c>
      <c r="Z117" s="6">
        <v>0.32717592592592593</v>
      </c>
      <c r="AB117">
        <v>1</v>
      </c>
      <c r="AD117" s="3">
        <f t="shared" si="8"/>
        <v>3.5835184722876989</v>
      </c>
      <c r="AE117" s="3">
        <f t="shared" si="9"/>
        <v>7.022070191012209</v>
      </c>
      <c r="AF117" s="3">
        <f t="shared" si="10"/>
        <v>3.43855171872451</v>
      </c>
      <c r="AG117" s="3">
        <f t="shared" si="11"/>
        <v>0.42740163792286595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27</v>
      </c>
      <c r="C118" t="s">
        <v>216</v>
      </c>
      <c r="D118" t="s">
        <v>27</v>
      </c>
      <c r="G118">
        <v>0.5</v>
      </c>
      <c r="H118">
        <v>0.5</v>
      </c>
      <c r="I118">
        <v>6405</v>
      </c>
      <c r="J118">
        <v>7148</v>
      </c>
      <c r="L118">
        <v>1087</v>
      </c>
      <c r="M118">
        <v>5.3289999999999997</v>
      </c>
      <c r="N118">
        <v>6.3339999999999996</v>
      </c>
      <c r="O118">
        <v>1.0049999999999999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44887</v>
      </c>
      <c r="Z118" s="6">
        <v>0.34023148148148147</v>
      </c>
      <c r="AB118">
        <v>1</v>
      </c>
      <c r="AD118" s="3">
        <f t="shared" si="8"/>
        <v>6.1409081749624805</v>
      </c>
      <c r="AE118" s="3">
        <f t="shared" si="9"/>
        <v>6.9435675727594601</v>
      </c>
      <c r="AF118" s="3">
        <f t="shared" si="10"/>
        <v>0.80265939779697959</v>
      </c>
      <c r="AG118" s="3">
        <f t="shared" si="11"/>
        <v>0.11352160090937702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27</v>
      </c>
      <c r="C119" t="s">
        <v>216</v>
      </c>
      <c r="D119" t="s">
        <v>27</v>
      </c>
      <c r="G119">
        <v>0.5</v>
      </c>
      <c r="H119">
        <v>0.5</v>
      </c>
      <c r="I119">
        <v>6948</v>
      </c>
      <c r="J119">
        <v>8332</v>
      </c>
      <c r="L119">
        <v>1094</v>
      </c>
      <c r="M119">
        <v>5.7460000000000004</v>
      </c>
      <c r="N119">
        <v>7.3369999999999997</v>
      </c>
      <c r="O119">
        <v>1.5920000000000001</v>
      </c>
      <c r="Q119">
        <v>0</v>
      </c>
      <c r="R119">
        <v>1</v>
      </c>
      <c r="S119">
        <v>0</v>
      </c>
      <c r="T119">
        <v>0</v>
      </c>
      <c r="V119">
        <v>0</v>
      </c>
      <c r="X119" t="s">
        <v>134</v>
      </c>
      <c r="Y119" s="1">
        <v>44887</v>
      </c>
      <c r="Z119" s="6">
        <v>0.35140046296296296</v>
      </c>
      <c r="AB119">
        <v>1</v>
      </c>
      <c r="AD119" s="3">
        <f t="shared" si="8"/>
        <v>6.6612013966007009</v>
      </c>
      <c r="AE119" s="3">
        <f t="shared" si="9"/>
        <v>8.0770687924088982</v>
      </c>
      <c r="AF119" s="3">
        <f t="shared" si="10"/>
        <v>1.4158673958081973</v>
      </c>
      <c r="AG119" s="3">
        <f t="shared" si="11"/>
        <v>0.11423892388002488</v>
      </c>
      <c r="AH119" s="3"/>
      <c r="AK119">
        <f>ABS(100*(AD119-AD120)/(AVERAGE(AD119:AD120)))</f>
        <v>1.1865294708798568</v>
      </c>
      <c r="AQ119">
        <f>ABS(100*(AE119-AE120)/(AVERAGE(AE119:AE120)))</f>
        <v>15.202314212678051</v>
      </c>
      <c r="AW119">
        <f>ABS(100*(AF119-AF120)/(AVERAGE(AF119:AF120)))</f>
        <v>120.12453125536314</v>
      </c>
      <c r="BC119">
        <f>ABS(100*(AG119-AG120)/(AVERAGE(AG119:AG120)))</f>
        <v>0.17956526742825638</v>
      </c>
      <c r="BG119" s="3">
        <f>AVERAGE(AD119:AD120)</f>
        <v>6.6219159047274649</v>
      </c>
      <c r="BH119" s="3">
        <f>AVERAGE(AE119:AE120)</f>
        <v>7.5064887865718504</v>
      </c>
      <c r="BI119" s="3">
        <f>AVERAGE(AF119:AF120)</f>
        <v>0.88457288184438498</v>
      </c>
      <c r="BJ119" s="3">
        <f>AVERAGE(AG119:AG120)</f>
        <v>0.11413644916993232</v>
      </c>
    </row>
    <row r="120" spans="1:62" x14ac:dyDescent="0.35">
      <c r="A120">
        <v>96</v>
      </c>
      <c r="B120">
        <v>27</v>
      </c>
      <c r="C120" t="s">
        <v>216</v>
      </c>
      <c r="D120" t="s">
        <v>27</v>
      </c>
      <c r="G120">
        <v>0.5</v>
      </c>
      <c r="H120">
        <v>0.5</v>
      </c>
      <c r="I120">
        <v>6866</v>
      </c>
      <c r="J120">
        <v>7140</v>
      </c>
      <c r="L120">
        <v>1092</v>
      </c>
      <c r="M120">
        <v>5.6820000000000004</v>
      </c>
      <c r="N120">
        <v>6.327</v>
      </c>
      <c r="O120">
        <v>0.64500000000000002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44887</v>
      </c>
      <c r="Z120" s="6">
        <v>0.35917824074074073</v>
      </c>
      <c r="AB120">
        <v>1</v>
      </c>
      <c r="AD120" s="3">
        <f t="shared" si="8"/>
        <v>6.582630412854229</v>
      </c>
      <c r="AE120" s="3">
        <f t="shared" si="9"/>
        <v>6.9359087807348017</v>
      </c>
      <c r="AF120" s="3">
        <f t="shared" si="10"/>
        <v>0.35327836788057265</v>
      </c>
      <c r="AG120" s="3">
        <f t="shared" si="11"/>
        <v>0.11403397445983977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28</v>
      </c>
      <c r="C121" t="s">
        <v>114</v>
      </c>
      <c r="D121" t="s">
        <v>27</v>
      </c>
      <c r="G121">
        <v>0.5</v>
      </c>
      <c r="H121">
        <v>0.5</v>
      </c>
      <c r="I121">
        <v>6026</v>
      </c>
      <c r="J121">
        <v>8615</v>
      </c>
      <c r="L121">
        <v>18959</v>
      </c>
      <c r="M121">
        <v>5.0380000000000003</v>
      </c>
      <c r="N121">
        <v>7.577</v>
      </c>
      <c r="O121">
        <v>2.54</v>
      </c>
      <c r="Q121">
        <v>1.867</v>
      </c>
      <c r="R121">
        <v>1</v>
      </c>
      <c r="S121">
        <v>0</v>
      </c>
      <c r="T121">
        <v>0</v>
      </c>
      <c r="V121">
        <v>0</v>
      </c>
      <c r="Y121" s="1">
        <v>44887</v>
      </c>
      <c r="Z121" s="6">
        <v>0.37244212962962964</v>
      </c>
      <c r="AB121">
        <v>1</v>
      </c>
      <c r="AD121" s="3">
        <f t="shared" si="8"/>
        <v>5.7777569208172048</v>
      </c>
      <c r="AE121" s="3">
        <f t="shared" si="9"/>
        <v>8.3479985602811908</v>
      </c>
      <c r="AF121" s="3">
        <f t="shared" si="10"/>
        <v>2.570241639463986</v>
      </c>
      <c r="AG121" s="3">
        <f t="shared" si="11"/>
        <v>1.9449496196834788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28</v>
      </c>
      <c r="C122" t="s">
        <v>114</v>
      </c>
      <c r="D122" t="s">
        <v>27</v>
      </c>
      <c r="G122">
        <v>0.5</v>
      </c>
      <c r="H122">
        <v>0.5</v>
      </c>
      <c r="I122">
        <v>5764</v>
      </c>
      <c r="J122">
        <v>8556</v>
      </c>
      <c r="L122">
        <v>18631</v>
      </c>
      <c r="M122">
        <v>4.8369999999999997</v>
      </c>
      <c r="N122">
        <v>7.5270000000000001</v>
      </c>
      <c r="O122">
        <v>2.6909999999999998</v>
      </c>
      <c r="Q122">
        <v>1.833</v>
      </c>
      <c r="R122">
        <v>1</v>
      </c>
      <c r="S122">
        <v>0</v>
      </c>
      <c r="T122">
        <v>0</v>
      </c>
      <c r="V122">
        <v>0</v>
      </c>
      <c r="Y122" s="1">
        <v>44887</v>
      </c>
      <c r="Z122" s="6">
        <v>0.37957175925925929</v>
      </c>
      <c r="AB122">
        <v>1</v>
      </c>
      <c r="AD122" s="3">
        <f t="shared" si="8"/>
        <v>5.5267130459199425</v>
      </c>
      <c r="AE122" s="3">
        <f t="shared" si="9"/>
        <v>8.2915149690993335</v>
      </c>
      <c r="AF122" s="3">
        <f t="shared" si="10"/>
        <v>2.764801923179391</v>
      </c>
      <c r="AG122" s="3">
        <f t="shared" si="11"/>
        <v>1.9113379147731215</v>
      </c>
      <c r="AH122" s="3"/>
      <c r="AK122">
        <f>ABS(100*(AD122-AD123)/(AVERAGE(AD122:AD123)))</f>
        <v>0.96619835114461838</v>
      </c>
      <c r="AQ122">
        <f>ABS(100*(AE122-AE123)/(AVERAGE(AE122:AE123)))</f>
        <v>0.44928745716189211</v>
      </c>
      <c r="AW122">
        <f>ABS(100*(AF122-AF123)/(AVERAGE(AF122:AF123)))</f>
        <v>0.59208366331058893</v>
      </c>
      <c r="BC122">
        <f>ABS(100*(AG122-AG123)/(AVERAGE(AG122:AG123)))</f>
        <v>0.93917752201558879</v>
      </c>
      <c r="BG122" s="3">
        <f>AVERAGE(AD122:AD123)</f>
        <v>5.5535421623211771</v>
      </c>
      <c r="BH122" s="3">
        <f>AVERAGE(AE122:AE123)</f>
        <v>8.3101832746594386</v>
      </c>
      <c r="BI122" s="3">
        <f>AVERAGE(AF122:AF123)</f>
        <v>2.7566411123382619</v>
      </c>
      <c r="BJ122" s="3">
        <f>AVERAGE(AG122:AG123)</f>
        <v>1.9203556892612661</v>
      </c>
    </row>
    <row r="123" spans="1:62" x14ac:dyDescent="0.35">
      <c r="A123">
        <v>99</v>
      </c>
      <c r="B123">
        <v>28</v>
      </c>
      <c r="C123" t="s">
        <v>114</v>
      </c>
      <c r="D123" t="s">
        <v>27</v>
      </c>
      <c r="G123">
        <v>0.5</v>
      </c>
      <c r="H123">
        <v>0.5</v>
      </c>
      <c r="I123">
        <v>5820</v>
      </c>
      <c r="J123">
        <v>8595</v>
      </c>
      <c r="L123">
        <v>18807</v>
      </c>
      <c r="M123">
        <v>4.88</v>
      </c>
      <c r="N123">
        <v>7.56</v>
      </c>
      <c r="O123">
        <v>2.68</v>
      </c>
      <c r="Q123">
        <v>1.851</v>
      </c>
      <c r="R123">
        <v>1</v>
      </c>
      <c r="S123">
        <v>0</v>
      </c>
      <c r="T123">
        <v>0</v>
      </c>
      <c r="V123">
        <v>0</v>
      </c>
      <c r="Y123" s="1">
        <v>44887</v>
      </c>
      <c r="Z123" s="6">
        <v>0.38721064814814815</v>
      </c>
      <c r="AB123">
        <v>1</v>
      </c>
      <c r="AD123" s="3">
        <f t="shared" si="8"/>
        <v>5.5803712787224109</v>
      </c>
      <c r="AE123" s="3">
        <f t="shared" si="9"/>
        <v>8.3288515802195437</v>
      </c>
      <c r="AF123" s="3">
        <f t="shared" si="10"/>
        <v>2.7484803014971328</v>
      </c>
      <c r="AG123" s="3">
        <f t="shared" si="11"/>
        <v>1.9293734637494109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29</v>
      </c>
      <c r="C124" t="s">
        <v>116</v>
      </c>
      <c r="D124" t="s">
        <v>27</v>
      </c>
      <c r="G124">
        <v>0.5</v>
      </c>
      <c r="H124">
        <v>0.5</v>
      </c>
      <c r="I124">
        <v>7294</v>
      </c>
      <c r="J124">
        <v>9291</v>
      </c>
      <c r="L124">
        <v>16630</v>
      </c>
      <c r="M124">
        <v>6.0110000000000001</v>
      </c>
      <c r="N124">
        <v>8.15</v>
      </c>
      <c r="O124">
        <v>2.1389999999999998</v>
      </c>
      <c r="Q124">
        <v>1.623</v>
      </c>
      <c r="R124">
        <v>1</v>
      </c>
      <c r="S124">
        <v>0</v>
      </c>
      <c r="T124">
        <v>0</v>
      </c>
      <c r="V124">
        <v>0</v>
      </c>
      <c r="Y124" s="1">
        <v>44887</v>
      </c>
      <c r="Z124" s="6">
        <v>0.40068287037037037</v>
      </c>
      <c r="AB124">
        <v>1</v>
      </c>
      <c r="AD124" s="3">
        <f t="shared" si="8"/>
        <v>6.9927326207016653</v>
      </c>
      <c r="AE124" s="3">
        <f t="shared" si="9"/>
        <v>8.9951664863648215</v>
      </c>
      <c r="AF124" s="3">
        <f t="shared" si="10"/>
        <v>2.0024338656631562</v>
      </c>
      <c r="AG124" s="3">
        <f t="shared" si="11"/>
        <v>1.7062860198779235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29</v>
      </c>
      <c r="C125" t="s">
        <v>116</v>
      </c>
      <c r="D125" t="s">
        <v>27</v>
      </c>
      <c r="G125">
        <v>0.5</v>
      </c>
      <c r="H125">
        <v>0.5</v>
      </c>
      <c r="I125">
        <v>7757</v>
      </c>
      <c r="J125">
        <v>9295</v>
      </c>
      <c r="L125">
        <v>16328</v>
      </c>
      <c r="M125">
        <v>6.3659999999999997</v>
      </c>
      <c r="N125">
        <v>8.1530000000000005</v>
      </c>
      <c r="O125">
        <v>1.7869999999999999</v>
      </c>
      <c r="Q125">
        <v>1.5920000000000001</v>
      </c>
      <c r="R125">
        <v>1</v>
      </c>
      <c r="S125">
        <v>0</v>
      </c>
      <c r="T125">
        <v>0</v>
      </c>
      <c r="V125">
        <v>0</v>
      </c>
      <c r="Y125" s="1">
        <v>44887</v>
      </c>
      <c r="Z125" s="6">
        <v>0.40795138888888888</v>
      </c>
      <c r="AB125">
        <v>1</v>
      </c>
      <c r="AD125" s="3">
        <f t="shared" si="8"/>
        <v>7.4363712240506432</v>
      </c>
      <c r="AE125" s="3">
        <f t="shared" si="9"/>
        <v>8.9989958823771516</v>
      </c>
      <c r="AF125" s="3">
        <f t="shared" si="10"/>
        <v>1.5626246583265084</v>
      </c>
      <c r="AG125" s="3">
        <f t="shared" si="11"/>
        <v>1.6753386574299727</v>
      </c>
      <c r="AH125" s="3"/>
      <c r="AK125">
        <f>ABS(100*(AD125-AD126)/(AVERAGE(AD125:AD126)))</f>
        <v>0.19346322931101681</v>
      </c>
      <c r="AQ125">
        <f>ABS(100*(AE125-AE126)/(AVERAGE(AE125:AE126)))</f>
        <v>2.1279059864705636E-2</v>
      </c>
      <c r="AW125">
        <f>ABS(100*(AF125-AF126)/(AVERAGE(AF125:AF126)))</f>
        <v>0.79408571261723049</v>
      </c>
      <c r="BC125">
        <f>ABS(100*(AG125-AG126)/(AVERAGE(AG125:AG126)))</f>
        <v>3.9923746501602571</v>
      </c>
      <c r="BG125" s="3">
        <f>AVERAGE(AD125:AD126)</f>
        <v>7.429184853586027</v>
      </c>
      <c r="BH125" s="3">
        <f>AVERAGE(AE125:AE126)</f>
        <v>8.9980385333740678</v>
      </c>
      <c r="BI125" s="3">
        <f>AVERAGE(AF125:AF126)</f>
        <v>1.5688536797880417</v>
      </c>
      <c r="BJ125" s="3">
        <f>AVERAGE(AG125:AG126)</f>
        <v>1.7094627358907926</v>
      </c>
    </row>
    <row r="126" spans="1:62" x14ac:dyDescent="0.35">
      <c r="A126">
        <v>102</v>
      </c>
      <c r="B126">
        <v>29</v>
      </c>
      <c r="C126" t="s">
        <v>116</v>
      </c>
      <c r="D126" t="s">
        <v>27</v>
      </c>
      <c r="G126">
        <v>0.5</v>
      </c>
      <c r="H126">
        <v>0.5</v>
      </c>
      <c r="I126">
        <v>7742</v>
      </c>
      <c r="J126">
        <v>9293</v>
      </c>
      <c r="L126">
        <v>16994</v>
      </c>
      <c r="M126">
        <v>6.3540000000000001</v>
      </c>
      <c r="N126">
        <v>8.1509999999999998</v>
      </c>
      <c r="O126">
        <v>1.7969999999999999</v>
      </c>
      <c r="Q126">
        <v>1.661</v>
      </c>
      <c r="R126">
        <v>1</v>
      </c>
      <c r="S126">
        <v>0</v>
      </c>
      <c r="T126">
        <v>0</v>
      </c>
      <c r="V126">
        <v>0</v>
      </c>
      <c r="Y126" s="1">
        <v>44887</v>
      </c>
      <c r="Z126" s="6">
        <v>0.41569444444444442</v>
      </c>
      <c r="AB126">
        <v>1</v>
      </c>
      <c r="AD126" s="3">
        <f t="shared" si="8"/>
        <v>7.4219984831214108</v>
      </c>
      <c r="AE126" s="3">
        <f t="shared" si="9"/>
        <v>8.9970811843709857</v>
      </c>
      <c r="AF126" s="3">
        <f t="shared" si="10"/>
        <v>1.5750827012495749</v>
      </c>
      <c r="AG126" s="3">
        <f t="shared" si="11"/>
        <v>1.7435868143516127</v>
      </c>
      <c r="AH126" s="3"/>
      <c r="BG126" s="3"/>
      <c r="BH126" s="3"/>
      <c r="BI126" s="3"/>
      <c r="BJ126" s="3"/>
    </row>
    <row r="127" spans="1:62" x14ac:dyDescent="0.35">
      <c r="A127">
        <v>103</v>
      </c>
      <c r="B127">
        <v>30</v>
      </c>
      <c r="C127" t="s">
        <v>117</v>
      </c>
      <c r="D127" t="s">
        <v>27</v>
      </c>
      <c r="G127">
        <v>0.5</v>
      </c>
      <c r="H127">
        <v>0.5</v>
      </c>
      <c r="I127">
        <v>8094</v>
      </c>
      <c r="J127">
        <v>9844</v>
      </c>
      <c r="L127">
        <v>15730</v>
      </c>
      <c r="M127">
        <v>6.6239999999999997</v>
      </c>
      <c r="N127">
        <v>8.6180000000000003</v>
      </c>
      <c r="O127">
        <v>1.994</v>
      </c>
      <c r="Q127">
        <v>1.5289999999999999</v>
      </c>
      <c r="R127">
        <v>1</v>
      </c>
      <c r="S127">
        <v>0</v>
      </c>
      <c r="T127">
        <v>0</v>
      </c>
      <c r="V127">
        <v>0</v>
      </c>
      <c r="Y127" s="1">
        <v>44887</v>
      </c>
      <c r="Z127" s="6">
        <v>0.42908564814814815</v>
      </c>
      <c r="AB127">
        <v>1</v>
      </c>
      <c r="AD127" s="3">
        <f t="shared" si="8"/>
        <v>7.7592788035940687</v>
      </c>
      <c r="AE127" s="3">
        <f t="shared" si="9"/>
        <v>9.5245804850693307</v>
      </c>
      <c r="AF127" s="3">
        <f t="shared" si="10"/>
        <v>1.765301681475262</v>
      </c>
      <c r="AG127" s="3">
        <f t="shared" si="11"/>
        <v>1.6140587807946263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30</v>
      </c>
      <c r="C128" t="s">
        <v>117</v>
      </c>
      <c r="D128" t="s">
        <v>27</v>
      </c>
      <c r="G128">
        <v>0.5</v>
      </c>
      <c r="H128">
        <v>0.5</v>
      </c>
      <c r="I128">
        <v>8325</v>
      </c>
      <c r="J128">
        <v>10015</v>
      </c>
      <c r="L128">
        <v>16411</v>
      </c>
      <c r="M128">
        <v>6.8019999999999996</v>
      </c>
      <c r="N128">
        <v>8.7629999999999999</v>
      </c>
      <c r="O128">
        <v>1.9610000000000001</v>
      </c>
      <c r="Q128">
        <v>1.6</v>
      </c>
      <c r="R128">
        <v>1</v>
      </c>
      <c r="S128">
        <v>0</v>
      </c>
      <c r="T128">
        <v>0</v>
      </c>
      <c r="V128">
        <v>0</v>
      </c>
      <c r="Y128" s="1">
        <v>44887</v>
      </c>
      <c r="Z128" s="6">
        <v>0.4365856481481481</v>
      </c>
      <c r="AB128">
        <v>1</v>
      </c>
      <c r="AD128" s="3">
        <f t="shared" si="8"/>
        <v>7.980619013904251</v>
      </c>
      <c r="AE128" s="3">
        <f t="shared" si="9"/>
        <v>9.6882871645964048</v>
      </c>
      <c r="AF128" s="3">
        <f t="shared" si="10"/>
        <v>1.7076681506921538</v>
      </c>
      <c r="AG128" s="3">
        <f t="shared" si="11"/>
        <v>1.6838440583676546</v>
      </c>
      <c r="AH128" s="3"/>
      <c r="AK128">
        <f>ABS(100*(AD128-AD129)/(AVERAGE(AD128:AD129)))</f>
        <v>1.2565073548444918</v>
      </c>
      <c r="AQ128">
        <f>ABS(100*(AE128-AE129)/(AVERAGE(AE128:AE129)))</f>
        <v>0.62447888984653155</v>
      </c>
      <c r="AW128">
        <f>ABS(100*(AF128-AF129)/(AVERAGE(AF128:AF129)))</f>
        <v>2.2773791658016194</v>
      </c>
      <c r="BC128">
        <f>ABS(100*(AG128-AG129)/(AVERAGE(AG128:AG129)))</f>
        <v>2.1715992641863351</v>
      </c>
      <c r="BG128" s="3">
        <f>AVERAGE(AD128:AD129)</f>
        <v>7.9307935120162441</v>
      </c>
      <c r="BH128" s="3">
        <f>AVERAGE(AE128:AE129)</f>
        <v>9.6581306709993129</v>
      </c>
      <c r="BI128" s="3">
        <f>AVERAGE(AF128:AF129)</f>
        <v>1.7273371589830688</v>
      </c>
      <c r="BJ128" s="3">
        <f>AVERAGE(AG128:AG129)</f>
        <v>1.665757272036319</v>
      </c>
    </row>
    <row r="129" spans="1:62" x14ac:dyDescent="0.35">
      <c r="A129">
        <v>105</v>
      </c>
      <c r="B129">
        <v>30</v>
      </c>
      <c r="C129" t="s">
        <v>117</v>
      </c>
      <c r="D129" t="s">
        <v>27</v>
      </c>
      <c r="G129">
        <v>0.5</v>
      </c>
      <c r="H129">
        <v>0.5</v>
      </c>
      <c r="I129">
        <v>8221</v>
      </c>
      <c r="J129">
        <v>9952</v>
      </c>
      <c r="L129">
        <v>16058</v>
      </c>
      <c r="M129">
        <v>6.7220000000000004</v>
      </c>
      <c r="N129">
        <v>8.7100000000000009</v>
      </c>
      <c r="O129">
        <v>1.988</v>
      </c>
      <c r="Q129">
        <v>1.5629999999999999</v>
      </c>
      <c r="R129">
        <v>1</v>
      </c>
      <c r="S129">
        <v>0</v>
      </c>
      <c r="T129">
        <v>0</v>
      </c>
      <c r="V129">
        <v>0</v>
      </c>
      <c r="Y129" s="1">
        <v>44887</v>
      </c>
      <c r="Z129" s="6">
        <v>0.44443287037037038</v>
      </c>
      <c r="AB129">
        <v>1</v>
      </c>
      <c r="AD129" s="3">
        <f t="shared" si="8"/>
        <v>7.8809680101282371</v>
      </c>
      <c r="AE129" s="3">
        <f t="shared" si="9"/>
        <v>9.6279741774022209</v>
      </c>
      <c r="AF129" s="3">
        <f t="shared" si="10"/>
        <v>1.7470061672739838</v>
      </c>
      <c r="AG129" s="3">
        <f t="shared" si="11"/>
        <v>1.6476704857049835</v>
      </c>
      <c r="AH129" s="3"/>
      <c r="BG129" s="3"/>
      <c r="BH129" s="3"/>
      <c r="BI129" s="3"/>
      <c r="BJ129" s="3"/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8947</v>
      </c>
      <c r="J130">
        <v>14821</v>
      </c>
      <c r="L130">
        <v>6156</v>
      </c>
      <c r="M130">
        <v>7.2789999999999999</v>
      </c>
      <c r="N130">
        <v>12.835000000000001</v>
      </c>
      <c r="O130">
        <v>5.556</v>
      </c>
      <c r="Q130">
        <v>0.52800000000000002</v>
      </c>
      <c r="R130">
        <v>1</v>
      </c>
      <c r="S130">
        <v>0</v>
      </c>
      <c r="T130">
        <v>0</v>
      </c>
      <c r="V130">
        <v>0</v>
      </c>
      <c r="Y130" s="1">
        <v>44887</v>
      </c>
      <c r="Z130" s="6">
        <v>0.45832175925925928</v>
      </c>
      <c r="AB130">
        <v>1</v>
      </c>
      <c r="AD130" s="3">
        <f t="shared" si="8"/>
        <v>8.5766086711030951</v>
      </c>
      <c r="AE130" s="3">
        <f t="shared" si="9"/>
        <v>14.289306473409923</v>
      </c>
      <c r="AF130" s="3">
        <f t="shared" si="10"/>
        <v>5.7126978023068276</v>
      </c>
      <c r="AG130" s="3">
        <f t="shared" si="11"/>
        <v>0.63296590636852668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62</v>
      </c>
      <c r="D131" t="s">
        <v>27</v>
      </c>
      <c r="G131">
        <v>0.5</v>
      </c>
      <c r="H131">
        <v>0.5</v>
      </c>
      <c r="I131">
        <v>9092</v>
      </c>
      <c r="J131">
        <v>14836</v>
      </c>
      <c r="L131">
        <v>6156</v>
      </c>
      <c r="M131">
        <v>7.39</v>
      </c>
      <c r="N131">
        <v>12.848000000000001</v>
      </c>
      <c r="O131">
        <v>5.4569999999999999</v>
      </c>
      <c r="Q131">
        <v>0.52800000000000002</v>
      </c>
      <c r="R131">
        <v>1</v>
      </c>
      <c r="S131">
        <v>0</v>
      </c>
      <c r="T131">
        <v>0</v>
      </c>
      <c r="V131">
        <v>0</v>
      </c>
      <c r="Y131" s="1">
        <v>44887</v>
      </c>
      <c r="Z131" s="6">
        <v>0.46585648148148145</v>
      </c>
      <c r="AB131">
        <v>1</v>
      </c>
      <c r="AD131" s="3">
        <f t="shared" si="8"/>
        <v>8.7155451667523423</v>
      </c>
      <c r="AE131" s="3">
        <f t="shared" si="9"/>
        <v>14.303666708456156</v>
      </c>
      <c r="AF131" s="3">
        <f t="shared" si="10"/>
        <v>5.5881215417038135</v>
      </c>
      <c r="AG131" s="3">
        <f t="shared" si="11"/>
        <v>0.63296590636852668</v>
      </c>
      <c r="AH131" s="3"/>
      <c r="AK131">
        <f>ABS(100*(AD131-AD132)/(AVERAGE(AD131:AD132)))</f>
        <v>0.60650093839932284</v>
      </c>
      <c r="AM131">
        <f>100*((AVERAGE(AD131:AD132)*25.225)-(AVERAGE(AD113:AD114)*25))/(1000*0.075)</f>
        <v>136.24130976009039</v>
      </c>
      <c r="AQ131">
        <f>ABS(100*(AE131-AE132)/(AVERAGE(AE131:AE132)))</f>
        <v>0.33409258149106935</v>
      </c>
      <c r="AS131">
        <f>100*((AVERAGE(AE131:AE132)*25.225)-(AVERAGE(AE113:AE114)*25))/(2000*0.075)</f>
        <v>114.78125027766218</v>
      </c>
      <c r="AW131">
        <f>ABS(100*(AF131-AF132)/(AVERAGE(AF131:AF132)))</f>
        <v>1.783616023025308</v>
      </c>
      <c r="AY131">
        <f>100*((AVERAGE(AF131:AF132)*25.225)-(AVERAGE(AF113:AF114)*25))/(1000*0.075)</f>
        <v>93.321190795234003</v>
      </c>
      <c r="BC131">
        <f>ABS(100*(AG131-AG132)/(AVERAGE(AG131:AG132)))</f>
        <v>0.29098898567190262</v>
      </c>
      <c r="BE131">
        <f>100*((AVERAGE(AG131:AG132)*25.225)-(AVERAGE(AG113:AG114)*25))/(100*0.075)</f>
        <v>101.91698158660954</v>
      </c>
      <c r="BG131" s="3">
        <f>AVERAGE(AD131:AD132)</f>
        <v>8.6891951417154161</v>
      </c>
      <c r="BH131" s="3">
        <f>AVERAGE(AE131:AE132)</f>
        <v>14.327600433533213</v>
      </c>
      <c r="BI131" s="3">
        <f>AVERAGE(AF131:AF132)</f>
        <v>5.638405291817798</v>
      </c>
      <c r="BJ131" s="3">
        <f>AVERAGE(AG131:AG132)</f>
        <v>0.63388817875935966</v>
      </c>
    </row>
    <row r="132" spans="1:62" x14ac:dyDescent="0.35">
      <c r="A132">
        <v>108</v>
      </c>
      <c r="B132">
        <v>31</v>
      </c>
      <c r="C132" t="s">
        <v>62</v>
      </c>
      <c r="D132" t="s">
        <v>27</v>
      </c>
      <c r="G132">
        <v>0.5</v>
      </c>
      <c r="H132">
        <v>0.5</v>
      </c>
      <c r="I132">
        <v>9037</v>
      </c>
      <c r="J132">
        <v>14886</v>
      </c>
      <c r="L132">
        <v>6174</v>
      </c>
      <c r="M132">
        <v>7.3479999999999999</v>
      </c>
      <c r="N132">
        <v>12.89</v>
      </c>
      <c r="O132">
        <v>5.5419999999999998</v>
      </c>
      <c r="Q132">
        <v>0.53</v>
      </c>
      <c r="R132">
        <v>1</v>
      </c>
      <c r="S132">
        <v>0</v>
      </c>
      <c r="T132">
        <v>0</v>
      </c>
      <c r="V132">
        <v>0</v>
      </c>
      <c r="Y132" s="1">
        <v>44887</v>
      </c>
      <c r="Z132" s="6">
        <v>0.47379629629629627</v>
      </c>
      <c r="AB132">
        <v>1</v>
      </c>
      <c r="AD132" s="3">
        <f t="shared" si="8"/>
        <v>8.6628451166784899</v>
      </c>
      <c r="AE132" s="3">
        <f t="shared" si="9"/>
        <v>14.351534158610272</v>
      </c>
      <c r="AF132" s="3">
        <f t="shared" si="10"/>
        <v>5.6886890419317826</v>
      </c>
      <c r="AG132" s="3">
        <f t="shared" si="11"/>
        <v>0.63481045115019263</v>
      </c>
      <c r="AH132" s="3"/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8541</v>
      </c>
      <c r="J133">
        <v>10244</v>
      </c>
      <c r="L133">
        <v>17259</v>
      </c>
      <c r="M133">
        <v>6.9669999999999996</v>
      </c>
      <c r="N133">
        <v>8.9570000000000007</v>
      </c>
      <c r="O133">
        <v>1.99</v>
      </c>
      <c r="Q133">
        <v>1.6890000000000001</v>
      </c>
      <c r="R133">
        <v>1</v>
      </c>
      <c r="S133">
        <v>0</v>
      </c>
      <c r="T133">
        <v>0</v>
      </c>
      <c r="V133">
        <v>0</v>
      </c>
      <c r="Y133" s="1">
        <v>44887</v>
      </c>
      <c r="Z133" s="6">
        <v>0.4872569444444444</v>
      </c>
      <c r="AB133">
        <v>1</v>
      </c>
      <c r="AD133" s="3">
        <f t="shared" si="8"/>
        <v>8.1875864832851981</v>
      </c>
      <c r="AE133" s="3">
        <f t="shared" si="9"/>
        <v>9.9075200863022506</v>
      </c>
      <c r="AF133" s="3">
        <f t="shared" si="10"/>
        <v>1.7199336030170524</v>
      </c>
      <c r="AG133" s="3">
        <f t="shared" si="11"/>
        <v>1.7707426125261392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63</v>
      </c>
      <c r="D134" t="s">
        <v>27</v>
      </c>
      <c r="G134">
        <v>0.5</v>
      </c>
      <c r="H134">
        <v>0.5</v>
      </c>
      <c r="I134">
        <v>8538</v>
      </c>
      <c r="J134">
        <v>10320</v>
      </c>
      <c r="L134">
        <v>17671</v>
      </c>
      <c r="M134">
        <v>6.9649999999999999</v>
      </c>
      <c r="N134">
        <v>9.0210000000000008</v>
      </c>
      <c r="O134">
        <v>2.056</v>
      </c>
      <c r="Q134">
        <v>1.732</v>
      </c>
      <c r="R134">
        <v>1</v>
      </c>
      <c r="S134">
        <v>0</v>
      </c>
      <c r="T134">
        <v>0</v>
      </c>
      <c r="V134">
        <v>0</v>
      </c>
      <c r="Y134" s="1">
        <v>44887</v>
      </c>
      <c r="Z134" s="6">
        <v>0.49459490740740741</v>
      </c>
      <c r="AB134">
        <v>1</v>
      </c>
      <c r="AD134" s="3">
        <f t="shared" si="8"/>
        <v>8.1847119350993527</v>
      </c>
      <c r="AE134" s="3">
        <f t="shared" si="9"/>
        <v>9.9802786105365051</v>
      </c>
      <c r="AF134" s="3">
        <f t="shared" si="10"/>
        <v>1.7955666754371524</v>
      </c>
      <c r="AG134" s="3">
        <f t="shared" si="11"/>
        <v>1.812962193084271</v>
      </c>
      <c r="AH134" s="3"/>
      <c r="AK134">
        <f>ABS(100*(AD134-AD135)/(AVERAGE(AD134:AD135)))</f>
        <v>0.24614919047232797</v>
      </c>
      <c r="AL134">
        <f>ABS(100*((AVERAGE(AD134:AD135)-AVERAGE(AD128:AD129))/(AVERAGE(AD128:AD129,AD134:AD135))))</f>
        <v>3.0282617036946213</v>
      </c>
      <c r="AQ134">
        <f>ABS(100*(AE134-AE135)/(AVERAGE(AE134:AE135)))</f>
        <v>0.24971399397049177</v>
      </c>
      <c r="AR134">
        <f>ABS(100*((AVERAGE(AE134:AE135)-AVERAGE(AE128:AE129))/(AVERAGE(AE128:AE129,AE134:AE135))))</f>
        <v>3.1560478407994785</v>
      </c>
      <c r="AW134">
        <f>ABS(100*(AF134-AF135)/(AVERAGE(AF134:AF135)))</f>
        <v>0.26596500675816481</v>
      </c>
      <c r="AX134">
        <f>ABS(100*((AVERAGE(AF134:AF135)-AVERAGE(AF128:AF129))/(AVERAGE(AF128:AF129,AF134:AF135))))</f>
        <v>3.7406356292363809</v>
      </c>
      <c r="BC134">
        <f>ABS(100*(AG134-AG135)/(AVERAGE(AG134:AG135)))</f>
        <v>1.0234608065535804</v>
      </c>
      <c r="BD134">
        <f>ABS(100*((AVERAGE(AG134:AG135)-AVERAGE(AG128:AG129))/(AVERAGE(AG128:AG129,AG134:AG135))))</f>
        <v>8.9752359706645279</v>
      </c>
      <c r="BG134" s="3">
        <f>AVERAGE(AD134:AD135)</f>
        <v>8.1746510164488893</v>
      </c>
      <c r="BH134" s="3">
        <f>AVERAGE(AE134:AE135)</f>
        <v>9.9678330734964362</v>
      </c>
      <c r="BI134" s="3">
        <f>AVERAGE(AF134:AF135)</f>
        <v>1.7931820570475461</v>
      </c>
      <c r="BJ134" s="3">
        <f>AVERAGE(AG134:AG135)</f>
        <v>1.8222873917026932</v>
      </c>
    </row>
    <row r="135" spans="1:62" x14ac:dyDescent="0.35">
      <c r="A135">
        <v>111</v>
      </c>
      <c r="B135">
        <v>32</v>
      </c>
      <c r="C135" t="s">
        <v>63</v>
      </c>
      <c r="D135" t="s">
        <v>27</v>
      </c>
      <c r="G135">
        <v>0.5</v>
      </c>
      <c r="H135">
        <v>0.5</v>
      </c>
      <c r="I135">
        <v>8517</v>
      </c>
      <c r="J135">
        <v>10294</v>
      </c>
      <c r="L135">
        <v>17853</v>
      </c>
      <c r="M135">
        <v>6.9489999999999998</v>
      </c>
      <c r="N135">
        <v>8.9990000000000006</v>
      </c>
      <c r="O135">
        <v>2.0510000000000002</v>
      </c>
      <c r="Q135">
        <v>1.7509999999999999</v>
      </c>
      <c r="R135">
        <v>1</v>
      </c>
      <c r="S135">
        <v>0</v>
      </c>
      <c r="T135">
        <v>0</v>
      </c>
      <c r="V135">
        <v>0</v>
      </c>
      <c r="Y135" s="1">
        <v>44887</v>
      </c>
      <c r="Z135" s="6">
        <v>0.50237268518518519</v>
      </c>
      <c r="AB135">
        <v>1</v>
      </c>
      <c r="AD135" s="3">
        <f t="shared" si="8"/>
        <v>8.1645900977984258</v>
      </c>
      <c r="AE135" s="3">
        <f t="shared" si="9"/>
        <v>9.9553875364563655</v>
      </c>
      <c r="AF135" s="3">
        <f t="shared" si="10"/>
        <v>1.7907974386579397</v>
      </c>
      <c r="AG135" s="3">
        <f t="shared" si="11"/>
        <v>1.8316125903211156</v>
      </c>
      <c r="AH135" s="3"/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2168</v>
      </c>
      <c r="J136">
        <v>701</v>
      </c>
      <c r="L136">
        <v>580</v>
      </c>
      <c r="M136">
        <v>2.0779999999999998</v>
      </c>
      <c r="N136">
        <v>0.872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44887</v>
      </c>
      <c r="Z136" s="6">
        <v>0.51766203703703706</v>
      </c>
      <c r="AB136">
        <v>1</v>
      </c>
      <c r="AD136" s="3">
        <f t="shared" si="8"/>
        <v>2.0810879538185878</v>
      </c>
      <c r="AE136" s="3">
        <f t="shared" si="9"/>
        <v>0.77153854988789439</v>
      </c>
      <c r="AF136" s="3">
        <f t="shared" si="10"/>
        <v>-1.3095494039306934</v>
      </c>
      <c r="AG136" s="3">
        <f t="shared" si="11"/>
        <v>6.1566922892452795E-2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466</v>
      </c>
      <c r="J137">
        <v>619</v>
      </c>
      <c r="L137">
        <v>544</v>
      </c>
      <c r="M137">
        <v>0.77300000000000002</v>
      </c>
      <c r="N137">
        <v>0.80300000000000005</v>
      </c>
      <c r="O137">
        <v>0.03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44887</v>
      </c>
      <c r="Z137" s="6">
        <v>0.5238194444444445</v>
      </c>
      <c r="AB137">
        <v>1</v>
      </c>
      <c r="AD137" s="3">
        <f t="shared" si="8"/>
        <v>0.45026094971499836</v>
      </c>
      <c r="AE137" s="3">
        <f t="shared" si="9"/>
        <v>0.69303593163514587</v>
      </c>
      <c r="AF137" s="3">
        <f t="shared" si="10"/>
        <v>0.24277498192014751</v>
      </c>
      <c r="AG137" s="3">
        <f t="shared" si="11"/>
        <v>5.7877833329120901E-2</v>
      </c>
      <c r="AH137" s="3"/>
      <c r="AK137">
        <f>ABS(100*(AD137-AD138)/(AVERAGE(AD137:AD138)))</f>
        <v>19.630233672835203</v>
      </c>
      <c r="AQ137">
        <f>ABS(100*(AE137-AE138)/(AVERAGE(AE137:AE138)))</f>
        <v>1.9528212942098375</v>
      </c>
      <c r="AW137">
        <f>ABS(100*(AF137-AF138)/(AVERAGE(AF137:AF138)))</f>
        <v>24.278061547710188</v>
      </c>
      <c r="BC137">
        <f>ABS(100*(AG137-AG138)/(AVERAGE(AG137:AG138)))</f>
        <v>16.897044348175708</v>
      </c>
      <c r="BG137" s="3">
        <f>AVERAGE(AD137:AD138)</f>
        <v>0.41001727511314717</v>
      </c>
      <c r="BH137" s="3">
        <f>AVERAGE(AE137:AE138)</f>
        <v>0.68633448861356983</v>
      </c>
      <c r="BI137" s="3">
        <f>AVERAGE(AF137:AF138)</f>
        <v>0.27631721350042271</v>
      </c>
      <c r="BJ137" s="3">
        <f>AVERAGE(AG137:AG138)</f>
        <v>5.336894608504858E-2</v>
      </c>
    </row>
    <row r="138" spans="1:62" x14ac:dyDescent="0.35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382</v>
      </c>
      <c r="J138">
        <v>605</v>
      </c>
      <c r="L138">
        <v>456</v>
      </c>
      <c r="M138">
        <v>0.70799999999999996</v>
      </c>
      <c r="N138">
        <v>0.79100000000000004</v>
      </c>
      <c r="O138">
        <v>8.3000000000000004E-2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44887</v>
      </c>
      <c r="Z138" s="6">
        <v>0.53047453703703706</v>
      </c>
      <c r="AB138">
        <v>1</v>
      </c>
      <c r="AD138" s="3">
        <f t="shared" si="8"/>
        <v>0.36977360051129599</v>
      </c>
      <c r="AE138" s="3">
        <f t="shared" si="9"/>
        <v>0.67963304559199389</v>
      </c>
      <c r="AF138" s="3">
        <f t="shared" si="10"/>
        <v>0.3098594450806979</v>
      </c>
      <c r="AG138" s="3">
        <f t="shared" si="11"/>
        <v>4.8860058840976259E-2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4490</v>
      </c>
      <c r="J139">
        <v>8813</v>
      </c>
      <c r="L139">
        <v>3218</v>
      </c>
      <c r="M139">
        <v>6.4329999999999998</v>
      </c>
      <c r="N139">
        <v>12.907999999999999</v>
      </c>
      <c r="O139">
        <v>6.476</v>
      </c>
      <c r="Q139">
        <v>0.36799999999999999</v>
      </c>
      <c r="R139">
        <v>1</v>
      </c>
      <c r="S139">
        <v>0</v>
      </c>
      <c r="T139">
        <v>0</v>
      </c>
      <c r="V139">
        <v>0</v>
      </c>
      <c r="Y139" s="1">
        <v>44887</v>
      </c>
      <c r="Z139" s="6">
        <v>0.54284722222222226</v>
      </c>
      <c r="AB139">
        <v>1</v>
      </c>
      <c r="AD139" s="3">
        <f t="shared" si="8"/>
        <v>7.176647082772984</v>
      </c>
      <c r="AE139" s="3">
        <f t="shared" si="9"/>
        <v>14.229256104819141</v>
      </c>
      <c r="AF139" s="3">
        <f t="shared" si="10"/>
        <v>7.0526090220461572</v>
      </c>
      <c r="AG139" s="3">
        <f t="shared" si="11"/>
        <v>0.55315868019434478</v>
      </c>
      <c r="AH139" s="3"/>
    </row>
    <row r="140" spans="1:62" x14ac:dyDescent="0.35">
      <c r="A140">
        <v>116</v>
      </c>
      <c r="B140">
        <v>1</v>
      </c>
      <c r="C140" t="s">
        <v>71</v>
      </c>
      <c r="D140" t="s">
        <v>27</v>
      </c>
      <c r="G140">
        <v>0.3</v>
      </c>
      <c r="H140">
        <v>0.3</v>
      </c>
      <c r="I140">
        <v>6459</v>
      </c>
      <c r="J140">
        <v>8830</v>
      </c>
      <c r="L140">
        <v>3310</v>
      </c>
      <c r="M140">
        <v>8.9510000000000005</v>
      </c>
      <c r="N140">
        <v>12.932</v>
      </c>
      <c r="O140">
        <v>3.9809999999999999</v>
      </c>
      <c r="Q140">
        <v>0.38400000000000001</v>
      </c>
      <c r="R140">
        <v>1</v>
      </c>
      <c r="S140">
        <v>0</v>
      </c>
      <c r="T140">
        <v>0</v>
      </c>
      <c r="V140">
        <v>0</v>
      </c>
      <c r="Y140" s="1">
        <v>44887</v>
      </c>
      <c r="Z140" s="6">
        <v>0.54980324074074072</v>
      </c>
      <c r="AB140">
        <v>1</v>
      </c>
      <c r="AD140" s="3">
        <f t="shared" si="8"/>
        <v>10.321083403846197</v>
      </c>
      <c r="AE140" s="3">
        <f t="shared" si="9"/>
        <v>14.256380993239807</v>
      </c>
      <c r="AF140" s="3">
        <f t="shared" si="10"/>
        <v>3.9352975893936097</v>
      </c>
      <c r="AG140" s="3">
        <f t="shared" si="11"/>
        <v>0.56887146907520281</v>
      </c>
      <c r="AH140" s="3"/>
      <c r="AI140">
        <f>100*(AVERAGE(I140:I141))/(AVERAGE(I$51:I$52))</f>
        <v>93.866078417419772</v>
      </c>
      <c r="AK140">
        <f>ABS(100*(AD140-AD141)/(AVERAGE(AD140:AD141)))</f>
        <v>4.1367325823865633</v>
      </c>
      <c r="AO140">
        <f>100*(AVERAGE(J140:J141))/(AVERAGE(J$51:J$52))</f>
        <v>95.042523414791688</v>
      </c>
      <c r="AQ140">
        <f>ABS(100*(AE140-AE141)/(AVERAGE(AE140:AE141)))</f>
        <v>3.3581795794825675E-2</v>
      </c>
      <c r="AU140">
        <f>100*(((AVERAGE(J140:J141))-(AVERAGE(I140:I141)))/((AVERAGE(J$51:J$52))-(AVERAGE($I$51:I52))))</f>
        <v>98.696132596685089</v>
      </c>
      <c r="AW140">
        <f>ABS(100*(AF140-AF141)/(AVERAGE(AF140:AF141)))</f>
        <v>11.864593741266864</v>
      </c>
      <c r="BA140">
        <f>100*(AVERAGE(L140:L141))/(AVERAGE(L$51:L$52))</f>
        <v>100.95841706600712</v>
      </c>
      <c r="BC140">
        <f>ABS(100*(AG140-AG141)/(AVERAGE(AG140:AG141)))</f>
        <v>2.7082119423341506</v>
      </c>
      <c r="BG140" s="3">
        <f>AVERAGE(AD140:AD141)</f>
        <v>10.539069974606225</v>
      </c>
      <c r="BH140" s="3">
        <f>AVERAGE(AE140:AE141)</f>
        <v>14.253987620732101</v>
      </c>
      <c r="BI140" s="3">
        <f>AVERAGE(AF140:AF141)</f>
        <v>3.7149176461258753</v>
      </c>
      <c r="BJ140" s="3">
        <f>AVERAGE(AG140:AG141)</f>
        <v>0.56127126141000516</v>
      </c>
    </row>
    <row r="141" spans="1:62" x14ac:dyDescent="0.35">
      <c r="A141">
        <v>117</v>
      </c>
      <c r="B141">
        <v>1</v>
      </c>
      <c r="C141" t="s">
        <v>71</v>
      </c>
      <c r="D141" t="s">
        <v>27</v>
      </c>
      <c r="G141">
        <v>0.3</v>
      </c>
      <c r="H141">
        <v>0.3</v>
      </c>
      <c r="I141">
        <v>6732</v>
      </c>
      <c r="J141">
        <v>8827</v>
      </c>
      <c r="L141">
        <v>3221</v>
      </c>
      <c r="M141">
        <v>9.2989999999999995</v>
      </c>
      <c r="N141">
        <v>12.927</v>
      </c>
      <c r="O141">
        <v>3.6280000000000001</v>
      </c>
      <c r="Q141">
        <v>0.36799999999999999</v>
      </c>
      <c r="R141">
        <v>1</v>
      </c>
      <c r="S141">
        <v>0</v>
      </c>
      <c r="T141">
        <v>0</v>
      </c>
      <c r="V141">
        <v>0</v>
      </c>
      <c r="Y141" s="1">
        <v>44887</v>
      </c>
      <c r="Z141" s="6">
        <v>0.55731481481481482</v>
      </c>
      <c r="AB141">
        <v>1</v>
      </c>
      <c r="AD141" s="3">
        <f t="shared" si="8"/>
        <v>10.757056545366252</v>
      </c>
      <c r="AE141" s="3">
        <f t="shared" si="9"/>
        <v>14.251594248224393</v>
      </c>
      <c r="AF141" s="3">
        <f t="shared" si="10"/>
        <v>3.4945377028581408</v>
      </c>
      <c r="AG141" s="3">
        <f t="shared" si="11"/>
        <v>0.55367105374480752</v>
      </c>
      <c r="AH141" s="3"/>
      <c r="BG141" s="3"/>
      <c r="BH141" s="3"/>
      <c r="BI141" s="3"/>
      <c r="BJ141" s="3"/>
    </row>
    <row r="142" spans="1:62" x14ac:dyDescent="0.35">
      <c r="A142">
        <v>118</v>
      </c>
      <c r="B142">
        <v>6</v>
      </c>
      <c r="R142">
        <v>1</v>
      </c>
    </row>
  </sheetData>
  <conditionalFormatting sqref="BC37:BD38 AK40:AL41 AW40:AX41 AQ40:AR41 AK43:AL44 AL42 AQ43:AR44 AR42 AW43:AX44 AX42 BD42 BC40:BD41 BD39 BD36">
    <cfRule type="cellIs" dxfId="572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571" priority="329" operator="between">
      <formula>80</formula>
      <formula>120</formula>
    </cfRule>
  </conditionalFormatting>
  <conditionalFormatting sqref="BC44">
    <cfRule type="cellIs" dxfId="570" priority="328" operator="greaterThan">
      <formula>20</formula>
    </cfRule>
  </conditionalFormatting>
  <conditionalFormatting sqref="AL48 AX48 BD48 BC53:BD53 AW53:AX53 AK53:AL53">
    <cfRule type="cellIs" dxfId="569" priority="327" operator="greaterThan">
      <formula>20</formula>
    </cfRule>
  </conditionalFormatting>
  <conditionalFormatting sqref="AK53">
    <cfRule type="cellIs" dxfId="568" priority="325" operator="greaterThan">
      <formula>20</formula>
    </cfRule>
  </conditionalFormatting>
  <conditionalFormatting sqref="BC53">
    <cfRule type="cellIs" dxfId="567" priority="322" operator="greaterThan">
      <formula>20</formula>
    </cfRule>
  </conditionalFormatting>
  <conditionalFormatting sqref="AM35:AN40 AY35:AZ40">
    <cfRule type="cellIs" dxfId="566" priority="320" operator="between">
      <formula>80</formula>
      <formula>120</formula>
    </cfRule>
  </conditionalFormatting>
  <conditionalFormatting sqref="AR48 AQ53:AR53">
    <cfRule type="cellIs" dxfId="565" priority="326" operator="greaterThan">
      <formula>20</formula>
    </cfRule>
  </conditionalFormatting>
  <conditionalFormatting sqref="AQ35:AR35 AQ40:AR40 AR39 AQ37:AR38 AR36">
    <cfRule type="cellIs" dxfId="564" priority="319" operator="greaterThan">
      <formula>20</formula>
    </cfRule>
  </conditionalFormatting>
  <conditionalFormatting sqref="AS35:AT40">
    <cfRule type="cellIs" dxfId="563" priority="318" operator="between">
      <formula>80</formula>
      <formula>120</formula>
    </cfRule>
  </conditionalFormatting>
  <conditionalFormatting sqref="AQ53">
    <cfRule type="cellIs" dxfId="562" priority="324" operator="greaterThan">
      <formula>20</formula>
    </cfRule>
  </conditionalFormatting>
  <conditionalFormatting sqref="AW53">
    <cfRule type="cellIs" dxfId="561" priority="323" operator="greaterThan">
      <formula>20</formula>
    </cfRule>
  </conditionalFormatting>
  <conditionalFormatting sqref="AK35:AL35 AW35:AX35 AK40:AL40 AL39 AK37:AL38 AL36 AW40:AX40 AX39 AW37:AX38 AX36">
    <cfRule type="cellIs" dxfId="560" priority="321" operator="greaterThan">
      <formula>20</formula>
    </cfRule>
  </conditionalFormatting>
  <conditionalFormatting sqref="BC53">
    <cfRule type="cellIs" dxfId="559" priority="316" operator="greaterThan">
      <formula>20</formula>
    </cfRule>
  </conditionalFormatting>
  <conditionalFormatting sqref="AW53">
    <cfRule type="cellIs" dxfId="558" priority="317" operator="greaterThan">
      <formula>20</formula>
    </cfRule>
  </conditionalFormatting>
  <conditionalFormatting sqref="BE85">
    <cfRule type="cellIs" dxfId="557" priority="212" operator="between">
      <formula>80</formula>
      <formula>120</formula>
    </cfRule>
  </conditionalFormatting>
  <conditionalFormatting sqref="AK49">
    <cfRule type="cellIs" dxfId="556" priority="315" operator="greaterThan">
      <formula>20</formula>
    </cfRule>
  </conditionalFormatting>
  <conditionalFormatting sqref="AQ49">
    <cfRule type="cellIs" dxfId="555" priority="314" operator="greaterThan">
      <formula>20</formula>
    </cfRule>
  </conditionalFormatting>
  <conditionalFormatting sqref="AW49">
    <cfRule type="cellIs" dxfId="554" priority="313" operator="greaterThan">
      <formula>20</formula>
    </cfRule>
  </conditionalFormatting>
  <conditionalFormatting sqref="BC49">
    <cfRule type="cellIs" dxfId="553" priority="312" operator="greaterThan">
      <formula>20</formula>
    </cfRule>
  </conditionalFormatting>
  <conditionalFormatting sqref="AK46">
    <cfRule type="cellIs" dxfId="552" priority="311" operator="greaterThan">
      <formula>20</formula>
    </cfRule>
  </conditionalFormatting>
  <conditionalFormatting sqref="AQ46">
    <cfRule type="cellIs" dxfId="551" priority="310" operator="greaterThan">
      <formula>20</formula>
    </cfRule>
  </conditionalFormatting>
  <conditionalFormatting sqref="AW46">
    <cfRule type="cellIs" dxfId="550" priority="309" operator="greaterThan">
      <formula>20</formula>
    </cfRule>
  </conditionalFormatting>
  <conditionalFormatting sqref="BC46">
    <cfRule type="cellIs" dxfId="549" priority="308" operator="greaterThan">
      <formula>20</formula>
    </cfRule>
  </conditionalFormatting>
  <conditionalFormatting sqref="AK47">
    <cfRule type="cellIs" dxfId="548" priority="307" operator="greaterThan">
      <formula>20</formula>
    </cfRule>
  </conditionalFormatting>
  <conditionalFormatting sqref="AQ47">
    <cfRule type="cellIs" dxfId="547" priority="306" operator="greaterThan">
      <formula>20</formula>
    </cfRule>
  </conditionalFormatting>
  <conditionalFormatting sqref="AW47">
    <cfRule type="cellIs" dxfId="546" priority="305" operator="greaterThan">
      <formula>20</formula>
    </cfRule>
  </conditionalFormatting>
  <conditionalFormatting sqref="BC47">
    <cfRule type="cellIs" dxfId="545" priority="304" operator="greaterThan">
      <formula>20</formula>
    </cfRule>
  </conditionalFormatting>
  <conditionalFormatting sqref="AW90">
    <cfRule type="cellIs" dxfId="544" priority="206" operator="greaterThan">
      <formula>20</formula>
    </cfRule>
  </conditionalFormatting>
  <conditionalFormatting sqref="BC90">
    <cfRule type="cellIs" dxfId="543" priority="205" operator="greaterThan">
      <formula>20</formula>
    </cfRule>
  </conditionalFormatting>
  <conditionalFormatting sqref="AK96 AK93">
    <cfRule type="cellIs" dxfId="542" priority="204" operator="greaterThan">
      <formula>20</formula>
    </cfRule>
  </conditionalFormatting>
  <conditionalFormatting sqref="AQ96 AQ93">
    <cfRule type="cellIs" dxfId="541" priority="203" operator="greaterThan">
      <formula>20</formula>
    </cfRule>
  </conditionalFormatting>
  <conditionalFormatting sqref="AK52">
    <cfRule type="cellIs" dxfId="540" priority="303" operator="greaterThan">
      <formula>20</formula>
    </cfRule>
  </conditionalFormatting>
  <conditionalFormatting sqref="AQ52">
    <cfRule type="cellIs" dxfId="539" priority="302" operator="greaterThan">
      <formula>20</formula>
    </cfRule>
  </conditionalFormatting>
  <conditionalFormatting sqref="AW52">
    <cfRule type="cellIs" dxfId="538" priority="301" operator="greaterThan">
      <formula>20</formula>
    </cfRule>
  </conditionalFormatting>
  <conditionalFormatting sqref="BC52">
    <cfRule type="cellIs" dxfId="537" priority="300" operator="greaterThan">
      <formula>20</formula>
    </cfRule>
  </conditionalFormatting>
  <conditionalFormatting sqref="AK87 AK84 AK81 AK78 AK75 AK72 AK69 AK66 AK63 AK60 AK57">
    <cfRule type="cellIs" dxfId="536" priority="299" operator="greaterThan">
      <formula>20</formula>
    </cfRule>
  </conditionalFormatting>
  <conditionalFormatting sqref="AQ87 AQ84 AQ81 AQ78 AQ75 AQ72 AQ69 AQ66 AQ63 AQ60 AQ57">
    <cfRule type="cellIs" dxfId="535" priority="298" operator="greaterThan">
      <formula>20</formula>
    </cfRule>
  </conditionalFormatting>
  <conditionalFormatting sqref="AW87 AW84 AW81 AW78 AW75 AW72 AW69 AW66 AW63 AW60 AW57">
    <cfRule type="cellIs" dxfId="534" priority="297" operator="greaterThan">
      <formula>20</formula>
    </cfRule>
  </conditionalFormatting>
  <conditionalFormatting sqref="BC87 BC84 BC81 BC78 BC75 BC72 BC69 BC66 BC63 BC60 BC57">
    <cfRule type="cellIs" dxfId="533" priority="296" operator="greaterThan">
      <formula>20</formula>
    </cfRule>
  </conditionalFormatting>
  <conditionalFormatting sqref="AK94">
    <cfRule type="cellIs" dxfId="532" priority="295" operator="greaterThan">
      <formula>20</formula>
    </cfRule>
  </conditionalFormatting>
  <conditionalFormatting sqref="AQ94">
    <cfRule type="cellIs" dxfId="531" priority="294" operator="greaterThan">
      <formula>20</formula>
    </cfRule>
  </conditionalFormatting>
  <conditionalFormatting sqref="AW94">
    <cfRule type="cellIs" dxfId="530" priority="293" operator="greaterThan">
      <formula>20</formula>
    </cfRule>
  </conditionalFormatting>
  <conditionalFormatting sqref="BC97 BC94">
    <cfRule type="cellIs" dxfId="529" priority="292" operator="greaterThan">
      <formula>20</formula>
    </cfRule>
  </conditionalFormatting>
  <conditionalFormatting sqref="AM88:AN88">
    <cfRule type="cellIs" dxfId="528" priority="291" operator="between">
      <formula>80</formula>
      <formula>120</formula>
    </cfRule>
  </conditionalFormatting>
  <conditionalFormatting sqref="AL87">
    <cfRule type="cellIs" dxfId="527" priority="290" operator="greaterThan">
      <formula>20</formula>
    </cfRule>
  </conditionalFormatting>
  <conditionalFormatting sqref="AM87:AN87">
    <cfRule type="cellIs" dxfId="526" priority="289" operator="between">
      <formula>80</formula>
      <formula>120</formula>
    </cfRule>
  </conditionalFormatting>
  <conditionalFormatting sqref="AM87:AN87">
    <cfRule type="cellIs" dxfId="525" priority="288" operator="between">
      <formula>80</formula>
      <formula>120</formula>
    </cfRule>
  </conditionalFormatting>
  <conditionalFormatting sqref="AR85">
    <cfRule type="cellIs" dxfId="524" priority="227" operator="greaterThan">
      <formula>20</formula>
    </cfRule>
  </conditionalFormatting>
  <conditionalFormatting sqref="AM89:AN89">
    <cfRule type="cellIs" dxfId="523" priority="287" operator="between">
      <formula>80</formula>
      <formula>120</formula>
    </cfRule>
  </conditionalFormatting>
  <conditionalFormatting sqref="AK88 AK85 AK82 AK79 AK76 AK73 AK70 AK67 AK64 AK61 AK58 AK54">
    <cfRule type="cellIs" dxfId="522" priority="242" operator="greaterThan">
      <formula>20</formula>
    </cfRule>
  </conditionalFormatting>
  <conditionalFormatting sqref="AQ88 AQ85 AQ82 AQ79 AQ76 AQ73 AQ70 AQ67 AQ64 AQ61 AQ58 AQ54">
    <cfRule type="cellIs" dxfId="521" priority="241" operator="greaterThan">
      <formula>20</formula>
    </cfRule>
  </conditionalFormatting>
  <conditionalFormatting sqref="AW88 AW85 AW82 AW79 AW76 AW73 AW70 AW67 AW64 AW61 AW58 AW54">
    <cfRule type="cellIs" dxfId="520" priority="240" operator="greaterThan">
      <formula>20</formula>
    </cfRule>
  </conditionalFormatting>
  <conditionalFormatting sqref="BC88 BC85 BC82 BC79 BC76 BC73 BC70 BC67 BC64 BC61 BC58 BC54">
    <cfRule type="cellIs" dxfId="519" priority="239" operator="greaterThan">
      <formula>20</formula>
    </cfRule>
  </conditionalFormatting>
  <conditionalFormatting sqref="AQ95 AQ92">
    <cfRule type="cellIs" dxfId="518" priority="237" operator="greaterThan">
      <formula>20</formula>
    </cfRule>
  </conditionalFormatting>
  <conditionalFormatting sqref="AW95 AW92">
    <cfRule type="cellIs" dxfId="517" priority="236" operator="greaterThan">
      <formula>20</formula>
    </cfRule>
  </conditionalFormatting>
  <conditionalFormatting sqref="AS88:AT88">
    <cfRule type="cellIs" dxfId="516" priority="286" operator="between">
      <formula>80</formula>
      <formula>120</formula>
    </cfRule>
  </conditionalFormatting>
  <conditionalFormatting sqref="AS88:AT88">
    <cfRule type="cellIs" dxfId="515" priority="285" operator="between">
      <formula>80</formula>
      <formula>120</formula>
    </cfRule>
  </conditionalFormatting>
  <conditionalFormatting sqref="AR87">
    <cfRule type="cellIs" dxfId="514" priority="284" operator="greaterThan">
      <formula>20</formula>
    </cfRule>
  </conditionalFormatting>
  <conditionalFormatting sqref="AS87:AT87">
    <cfRule type="cellIs" dxfId="513" priority="283" operator="between">
      <formula>80</formula>
      <formula>120</formula>
    </cfRule>
  </conditionalFormatting>
  <conditionalFormatting sqref="AS87:AT87">
    <cfRule type="cellIs" dxfId="512" priority="282" operator="between">
      <formula>80</formula>
      <formula>120</formula>
    </cfRule>
  </conditionalFormatting>
  <conditionalFormatting sqref="AS87:AT87">
    <cfRule type="cellIs" dxfId="511" priority="281" operator="between">
      <formula>80</formula>
      <formula>120</formula>
    </cfRule>
  </conditionalFormatting>
  <conditionalFormatting sqref="AS89:AT89">
    <cfRule type="cellIs" dxfId="510" priority="280" operator="between">
      <formula>80</formula>
      <formula>120</formula>
    </cfRule>
  </conditionalFormatting>
  <conditionalFormatting sqref="AS89:AT89">
    <cfRule type="cellIs" dxfId="509" priority="279" operator="between">
      <formula>80</formula>
      <formula>120</formula>
    </cfRule>
  </conditionalFormatting>
  <conditionalFormatting sqref="AY88:AZ88">
    <cfRule type="cellIs" dxfId="508" priority="278" operator="between">
      <formula>80</formula>
      <formula>120</formula>
    </cfRule>
  </conditionalFormatting>
  <conditionalFormatting sqref="AX87">
    <cfRule type="cellIs" dxfId="507" priority="277" operator="greaterThan">
      <formula>20</formula>
    </cfRule>
  </conditionalFormatting>
  <conditionalFormatting sqref="AY87:AZ87">
    <cfRule type="cellIs" dxfId="506" priority="276" operator="between">
      <formula>80</formula>
      <formula>120</formula>
    </cfRule>
  </conditionalFormatting>
  <conditionalFormatting sqref="AY87:AZ87">
    <cfRule type="cellIs" dxfId="505" priority="274" operator="between">
      <formula>80</formula>
      <formula>120</formula>
    </cfRule>
  </conditionalFormatting>
  <conditionalFormatting sqref="AY87:AZ87">
    <cfRule type="cellIs" dxfId="504" priority="275" operator="between">
      <formula>80</formula>
      <formula>120</formula>
    </cfRule>
  </conditionalFormatting>
  <conditionalFormatting sqref="AY89:AZ89">
    <cfRule type="cellIs" dxfId="503" priority="273" operator="between">
      <formula>80</formula>
      <formula>120</formula>
    </cfRule>
  </conditionalFormatting>
  <conditionalFormatting sqref="BE88">
    <cfRule type="cellIs" dxfId="502" priority="272" operator="between">
      <formula>80</formula>
      <formula>120</formula>
    </cfRule>
  </conditionalFormatting>
  <conditionalFormatting sqref="BD87">
    <cfRule type="cellIs" dxfId="501" priority="271" operator="greaterThan">
      <formula>20</formula>
    </cfRule>
  </conditionalFormatting>
  <conditionalFormatting sqref="BE87">
    <cfRule type="cellIs" dxfId="500" priority="270" operator="between">
      <formula>80</formula>
      <formula>120</formula>
    </cfRule>
  </conditionalFormatting>
  <conditionalFormatting sqref="BE87">
    <cfRule type="cellIs" dxfId="499" priority="269" operator="between">
      <formula>80</formula>
      <formula>120</formula>
    </cfRule>
  </conditionalFormatting>
  <conditionalFormatting sqref="BE87">
    <cfRule type="cellIs" dxfId="498" priority="267" operator="between">
      <formula>80</formula>
      <formula>120</formula>
    </cfRule>
  </conditionalFormatting>
  <conditionalFormatting sqref="BE87">
    <cfRule type="cellIs" dxfId="497" priority="268" operator="between">
      <formula>80</formula>
      <formula>120</formula>
    </cfRule>
  </conditionalFormatting>
  <conditionalFormatting sqref="BE89">
    <cfRule type="cellIs" dxfId="496" priority="266" operator="between">
      <formula>80</formula>
      <formula>120</formula>
    </cfRule>
  </conditionalFormatting>
  <conditionalFormatting sqref="AW96 AW93">
    <cfRule type="cellIs" dxfId="495" priority="202" operator="greaterThan">
      <formula>20</formula>
    </cfRule>
  </conditionalFormatting>
  <conditionalFormatting sqref="AQ94 AQ91">
    <cfRule type="cellIs" dxfId="494" priority="199" operator="greaterThan">
      <formula>20</formula>
    </cfRule>
  </conditionalFormatting>
  <conditionalFormatting sqref="AS98:AT99">
    <cfRule type="cellIs" dxfId="493" priority="195" operator="between">
      <formula>80</formula>
      <formula>120</formula>
    </cfRule>
  </conditionalFormatting>
  <conditionalFormatting sqref="BE98:BE99">
    <cfRule type="cellIs" dxfId="492" priority="192" operator="between">
      <formula>80</formula>
      <formula>120</formula>
    </cfRule>
  </conditionalFormatting>
  <conditionalFormatting sqref="AS100:AT100 AY100:AZ100 BE100 AM100:AN100">
    <cfRule type="cellIs" dxfId="491" priority="191" operator="between">
      <formula>80</formula>
      <formula>120</formula>
    </cfRule>
  </conditionalFormatting>
  <conditionalFormatting sqref="BC100:BD100 AW100:AX100 AK100:AL100">
    <cfRule type="cellIs" dxfId="490" priority="190" operator="greaterThan">
      <formula>20</formula>
    </cfRule>
  </conditionalFormatting>
  <conditionalFormatting sqref="BC43">
    <cfRule type="cellIs" dxfId="489" priority="265" operator="greaterThan">
      <formula>20</formula>
    </cfRule>
  </conditionalFormatting>
  <conditionalFormatting sqref="AK47:AL47 AW47:AX47 BC47:BD47">
    <cfRule type="cellIs" dxfId="488" priority="264" operator="greaterThan">
      <formula>20</formula>
    </cfRule>
  </conditionalFormatting>
  <conditionalFormatting sqref="AQ47:AR47">
    <cfRule type="cellIs" dxfId="487" priority="263" operator="greaterThan">
      <formula>20</formula>
    </cfRule>
  </conditionalFormatting>
  <conditionalFormatting sqref="AQ47">
    <cfRule type="cellIs" dxfId="486" priority="261" operator="greaterThan">
      <formula>20</formula>
    </cfRule>
  </conditionalFormatting>
  <conditionalFormatting sqref="BC47 BC49">
    <cfRule type="cellIs" dxfId="485" priority="259" operator="greaterThan">
      <formula>20</formula>
    </cfRule>
  </conditionalFormatting>
  <conditionalFormatting sqref="AK47">
    <cfRule type="cellIs" dxfId="484" priority="262" operator="greaterThan">
      <formula>20</formula>
    </cfRule>
  </conditionalFormatting>
  <conditionalFormatting sqref="AW47 AW49">
    <cfRule type="cellIs" dxfId="483" priority="260" operator="greaterThan">
      <formula>20</formula>
    </cfRule>
  </conditionalFormatting>
  <conditionalFormatting sqref="AK49:AL49 AW49:AX49 BC49:BD49">
    <cfRule type="cellIs" dxfId="482" priority="258" operator="greaterThan">
      <formula>20</formula>
    </cfRule>
  </conditionalFormatting>
  <conditionalFormatting sqref="AM49:AN49 BE49 AY49:AZ49">
    <cfRule type="cellIs" dxfId="481" priority="257" operator="between">
      <formula>80</formula>
      <formula>120</formula>
    </cfRule>
  </conditionalFormatting>
  <conditionalFormatting sqref="AQ49:AR49">
    <cfRule type="cellIs" dxfId="480" priority="256" operator="greaterThan">
      <formula>20</formula>
    </cfRule>
  </conditionalFormatting>
  <conditionalFormatting sqref="AS49:AT49">
    <cfRule type="cellIs" dxfId="479" priority="255" operator="between">
      <formula>80</formula>
      <formula>120</formula>
    </cfRule>
  </conditionalFormatting>
  <conditionalFormatting sqref="AK46">
    <cfRule type="cellIs" dxfId="478" priority="254" operator="greaterThan">
      <formula>20</formula>
    </cfRule>
  </conditionalFormatting>
  <conditionalFormatting sqref="AQ46">
    <cfRule type="cellIs" dxfId="477" priority="253" operator="greaterThan">
      <formula>20</formula>
    </cfRule>
  </conditionalFormatting>
  <conditionalFormatting sqref="AW46">
    <cfRule type="cellIs" dxfId="476" priority="252" operator="greaterThan">
      <formula>20</formula>
    </cfRule>
  </conditionalFormatting>
  <conditionalFormatting sqref="BC46">
    <cfRule type="cellIs" dxfId="475" priority="251" operator="greaterThan">
      <formula>20</formula>
    </cfRule>
  </conditionalFormatting>
  <conditionalFormatting sqref="AK50">
    <cfRule type="cellIs" dxfId="474" priority="250" operator="greaterThan">
      <formula>20</formula>
    </cfRule>
  </conditionalFormatting>
  <conditionalFormatting sqref="AQ50">
    <cfRule type="cellIs" dxfId="473" priority="249" operator="greaterThan">
      <formula>20</formula>
    </cfRule>
  </conditionalFormatting>
  <conditionalFormatting sqref="AW50">
    <cfRule type="cellIs" dxfId="472" priority="248" operator="greaterThan">
      <formula>20</formula>
    </cfRule>
  </conditionalFormatting>
  <conditionalFormatting sqref="BC50">
    <cfRule type="cellIs" dxfId="471" priority="247" operator="greaterThan">
      <formula>20</formula>
    </cfRule>
  </conditionalFormatting>
  <conditionalFormatting sqref="AK51">
    <cfRule type="cellIs" dxfId="470" priority="246" operator="greaterThan">
      <formula>20</formula>
    </cfRule>
  </conditionalFormatting>
  <conditionalFormatting sqref="AQ51">
    <cfRule type="cellIs" dxfId="469" priority="245" operator="greaterThan">
      <formula>20</formula>
    </cfRule>
  </conditionalFormatting>
  <conditionalFormatting sqref="AW51">
    <cfRule type="cellIs" dxfId="468" priority="244" operator="greaterThan">
      <formula>20</formula>
    </cfRule>
  </conditionalFormatting>
  <conditionalFormatting sqref="BC51">
    <cfRule type="cellIs" dxfId="467" priority="243" operator="greaterThan">
      <formula>20</formula>
    </cfRule>
  </conditionalFormatting>
  <conditionalFormatting sqref="AK95 AK92">
    <cfRule type="cellIs" dxfId="466" priority="238" operator="greaterThan">
      <formula>20</formula>
    </cfRule>
  </conditionalFormatting>
  <conditionalFormatting sqref="BC95 BC92">
    <cfRule type="cellIs" dxfId="465" priority="235" operator="greaterThan">
      <formula>20</formula>
    </cfRule>
  </conditionalFormatting>
  <conditionalFormatting sqref="AM86:AN86">
    <cfRule type="cellIs" dxfId="464" priority="234" operator="between">
      <formula>80</formula>
      <formula>120</formula>
    </cfRule>
  </conditionalFormatting>
  <conditionalFormatting sqref="AL85">
    <cfRule type="cellIs" dxfId="463" priority="233" operator="greaterThan">
      <formula>20</formula>
    </cfRule>
  </conditionalFormatting>
  <conditionalFormatting sqref="AM85:AN85">
    <cfRule type="cellIs" dxfId="462" priority="232" operator="between">
      <formula>80</formula>
      <formula>120</formula>
    </cfRule>
  </conditionalFormatting>
  <conditionalFormatting sqref="AM85:AN85">
    <cfRule type="cellIs" dxfId="461" priority="231" operator="between">
      <formula>80</formula>
      <formula>120</formula>
    </cfRule>
  </conditionalFormatting>
  <conditionalFormatting sqref="AM87:AN88">
    <cfRule type="cellIs" dxfId="460" priority="230" operator="between">
      <formula>80</formula>
      <formula>120</formula>
    </cfRule>
  </conditionalFormatting>
  <conditionalFormatting sqref="AS86:AT86">
    <cfRule type="cellIs" dxfId="459" priority="229" operator="between">
      <formula>80</formula>
      <formula>120</formula>
    </cfRule>
  </conditionalFormatting>
  <conditionalFormatting sqref="AS86:AT86">
    <cfRule type="cellIs" dxfId="458" priority="228" operator="between">
      <formula>80</formula>
      <formula>120</formula>
    </cfRule>
  </conditionalFormatting>
  <conditionalFormatting sqref="AS85:AT85">
    <cfRule type="cellIs" dxfId="457" priority="226" operator="between">
      <formula>80</formula>
      <formula>120</formula>
    </cfRule>
  </conditionalFormatting>
  <conditionalFormatting sqref="AS85:AT85">
    <cfRule type="cellIs" dxfId="456" priority="225" operator="between">
      <formula>80</formula>
      <formula>120</formula>
    </cfRule>
  </conditionalFormatting>
  <conditionalFormatting sqref="AS85:AT85">
    <cfRule type="cellIs" dxfId="455" priority="224" operator="between">
      <formula>80</formula>
      <formula>120</formula>
    </cfRule>
  </conditionalFormatting>
  <conditionalFormatting sqref="AS87:AT88">
    <cfRule type="cellIs" dxfId="454" priority="223" operator="between">
      <formula>80</formula>
      <formula>120</formula>
    </cfRule>
  </conditionalFormatting>
  <conditionalFormatting sqref="AS87:AT88">
    <cfRule type="cellIs" dxfId="453" priority="222" operator="between">
      <formula>80</formula>
      <formula>120</formula>
    </cfRule>
  </conditionalFormatting>
  <conditionalFormatting sqref="BD85">
    <cfRule type="cellIs" dxfId="452" priority="214" operator="greaterThan">
      <formula>20</formula>
    </cfRule>
  </conditionalFormatting>
  <conditionalFormatting sqref="AY86:AZ86">
    <cfRule type="cellIs" dxfId="451" priority="221" operator="between">
      <formula>80</formula>
      <formula>120</formula>
    </cfRule>
  </conditionalFormatting>
  <conditionalFormatting sqref="AX85">
    <cfRule type="cellIs" dxfId="450" priority="220" operator="greaterThan">
      <formula>20</formula>
    </cfRule>
  </conditionalFormatting>
  <conditionalFormatting sqref="AY85:AZ85">
    <cfRule type="cellIs" dxfId="449" priority="219" operator="between">
      <formula>80</formula>
      <formula>120</formula>
    </cfRule>
  </conditionalFormatting>
  <conditionalFormatting sqref="AY85:AZ85">
    <cfRule type="cellIs" dxfId="448" priority="217" operator="between">
      <formula>80</formula>
      <formula>120</formula>
    </cfRule>
  </conditionalFormatting>
  <conditionalFormatting sqref="AY85:AZ85">
    <cfRule type="cellIs" dxfId="447" priority="218" operator="between">
      <formula>80</formula>
      <formula>120</formula>
    </cfRule>
  </conditionalFormatting>
  <conditionalFormatting sqref="AY87:AZ88">
    <cfRule type="cellIs" dxfId="446" priority="216" operator="between">
      <formula>80</formula>
      <formula>120</formula>
    </cfRule>
  </conditionalFormatting>
  <conditionalFormatting sqref="AK90">
    <cfRule type="cellIs" dxfId="445" priority="208" operator="greaterThan">
      <formula>20</formula>
    </cfRule>
  </conditionalFormatting>
  <conditionalFormatting sqref="BE86">
    <cfRule type="cellIs" dxfId="444" priority="215" operator="between">
      <formula>80</formula>
      <formula>120</formula>
    </cfRule>
  </conditionalFormatting>
  <conditionalFormatting sqref="BE85">
    <cfRule type="cellIs" dxfId="443" priority="213" operator="between">
      <formula>80</formula>
      <formula>120</formula>
    </cfRule>
  </conditionalFormatting>
  <conditionalFormatting sqref="BE85">
    <cfRule type="cellIs" dxfId="442" priority="210" operator="between">
      <formula>80</formula>
      <formula>120</formula>
    </cfRule>
  </conditionalFormatting>
  <conditionalFormatting sqref="BE85">
    <cfRule type="cellIs" dxfId="441" priority="211" operator="between">
      <formula>80</formula>
      <formula>120</formula>
    </cfRule>
  </conditionalFormatting>
  <conditionalFormatting sqref="AK94 AK91">
    <cfRule type="cellIs" dxfId="440" priority="200" operator="greaterThan">
      <formula>20</formula>
    </cfRule>
  </conditionalFormatting>
  <conditionalFormatting sqref="BE87:BE88">
    <cfRule type="cellIs" dxfId="439" priority="209" operator="between">
      <formula>80</formula>
      <formula>120</formula>
    </cfRule>
  </conditionalFormatting>
  <conditionalFormatting sqref="AW94 AW91">
    <cfRule type="cellIs" dxfId="438" priority="198" operator="greaterThan">
      <formula>20</formula>
    </cfRule>
  </conditionalFormatting>
  <conditionalFormatting sqref="AQ90">
    <cfRule type="cellIs" dxfId="437" priority="207" operator="greaterThan">
      <formula>20</formula>
    </cfRule>
  </conditionalFormatting>
  <conditionalFormatting sqref="BC96 BC93">
    <cfRule type="cellIs" dxfId="436" priority="201" operator="greaterThan">
      <formula>20</formula>
    </cfRule>
  </conditionalFormatting>
  <conditionalFormatting sqref="BC97 BC94 BC91">
    <cfRule type="cellIs" dxfId="435" priority="197" operator="greaterThan">
      <formula>20</formula>
    </cfRule>
  </conditionalFormatting>
  <conditionalFormatting sqref="AM98:AN99">
    <cfRule type="cellIs" dxfId="434" priority="196" operator="between">
      <formula>80</formula>
      <formula>120</formula>
    </cfRule>
  </conditionalFormatting>
  <conditionalFormatting sqref="AS98:AT99">
    <cfRule type="cellIs" dxfId="433" priority="194" operator="between">
      <formula>80</formula>
      <formula>120</formula>
    </cfRule>
  </conditionalFormatting>
  <conditionalFormatting sqref="AY98:AZ99">
    <cfRule type="cellIs" dxfId="432" priority="193" operator="between">
      <formula>80</formula>
      <formula>120</formula>
    </cfRule>
  </conditionalFormatting>
  <conditionalFormatting sqref="AK100">
    <cfRule type="cellIs" dxfId="431" priority="188" operator="greaterThan">
      <formula>20</formula>
    </cfRule>
  </conditionalFormatting>
  <conditionalFormatting sqref="BC100">
    <cfRule type="cellIs" dxfId="430" priority="185" operator="greaterThan">
      <formula>20</formula>
    </cfRule>
  </conditionalFormatting>
  <conditionalFormatting sqref="AQ100:AR100">
    <cfRule type="cellIs" dxfId="429" priority="189" operator="greaterThan">
      <formula>20</formula>
    </cfRule>
  </conditionalFormatting>
  <conditionalFormatting sqref="AQ100">
    <cfRule type="cellIs" dxfId="428" priority="187" operator="greaterThan">
      <formula>20</formula>
    </cfRule>
  </conditionalFormatting>
  <conditionalFormatting sqref="AW100">
    <cfRule type="cellIs" dxfId="427" priority="186" operator="greaterThan">
      <formula>20</formula>
    </cfRule>
  </conditionalFormatting>
  <conditionalFormatting sqref="BC100">
    <cfRule type="cellIs" dxfId="426" priority="183" operator="greaterThan">
      <formula>20</formula>
    </cfRule>
  </conditionalFormatting>
  <conditionalFormatting sqref="AW100">
    <cfRule type="cellIs" dxfId="425" priority="184" operator="greaterThan">
      <formula>20</formula>
    </cfRule>
  </conditionalFormatting>
  <conditionalFormatting sqref="AK133 AK130 AK127 AK124 AK121 AK118 AK115 AK112 AK109 AK106 AK103">
    <cfRule type="cellIs" dxfId="424" priority="182" operator="greaterThan">
      <formula>20</formula>
    </cfRule>
  </conditionalFormatting>
  <conditionalFormatting sqref="AQ133 AQ130 AQ127 AQ124 AQ121 AQ118 AQ115 AQ112 AQ109 AQ106 AQ103">
    <cfRule type="cellIs" dxfId="423" priority="181" operator="greaterThan">
      <formula>20</formula>
    </cfRule>
  </conditionalFormatting>
  <conditionalFormatting sqref="AW133 AW130 AW127 AW124 AW121 AW118 AW115 AW112 AW109 AW106 AW103">
    <cfRule type="cellIs" dxfId="422" priority="180" operator="greaterThan">
      <formula>20</formula>
    </cfRule>
  </conditionalFormatting>
  <conditionalFormatting sqref="BC133 BC130 BC127 BC124 BC121 BC118 BC115 BC112 BC109 BC106 BC103">
    <cfRule type="cellIs" dxfId="421" priority="179" operator="greaterThan">
      <formula>20</formula>
    </cfRule>
  </conditionalFormatting>
  <conditionalFormatting sqref="AX133">
    <cfRule type="cellIs" dxfId="420" priority="164" operator="greaterThan">
      <formula>20</formula>
    </cfRule>
  </conditionalFormatting>
  <conditionalFormatting sqref="AM134:AN134">
    <cfRule type="cellIs" dxfId="419" priority="178" operator="between">
      <formula>80</formula>
      <formula>120</formula>
    </cfRule>
  </conditionalFormatting>
  <conditionalFormatting sqref="AL133">
    <cfRule type="cellIs" dxfId="418" priority="177" operator="greaterThan">
      <formula>20</formula>
    </cfRule>
  </conditionalFormatting>
  <conditionalFormatting sqref="AM133:AN133">
    <cfRule type="cellIs" dxfId="417" priority="176" operator="between">
      <formula>80</formula>
      <formula>120</formula>
    </cfRule>
  </conditionalFormatting>
  <conditionalFormatting sqref="AM133:AN133">
    <cfRule type="cellIs" dxfId="416" priority="175" operator="between">
      <formula>80</formula>
      <formula>120</formula>
    </cfRule>
  </conditionalFormatting>
  <conditionalFormatting sqref="AM135:AN135">
    <cfRule type="cellIs" dxfId="415" priority="174" operator="between">
      <formula>80</formula>
      <formula>120</formula>
    </cfRule>
  </conditionalFormatting>
  <conditionalFormatting sqref="AS134:AT134">
    <cfRule type="cellIs" dxfId="414" priority="173" operator="between">
      <formula>80</formula>
      <formula>120</formula>
    </cfRule>
  </conditionalFormatting>
  <conditionalFormatting sqref="AS134:AT134">
    <cfRule type="cellIs" dxfId="413" priority="172" operator="between">
      <formula>80</formula>
      <formula>120</formula>
    </cfRule>
  </conditionalFormatting>
  <conditionalFormatting sqref="AR133">
    <cfRule type="cellIs" dxfId="412" priority="171" operator="greaterThan">
      <formula>20</formula>
    </cfRule>
  </conditionalFormatting>
  <conditionalFormatting sqref="AS133:AT133">
    <cfRule type="cellIs" dxfId="411" priority="170" operator="between">
      <formula>80</formula>
      <formula>120</formula>
    </cfRule>
  </conditionalFormatting>
  <conditionalFormatting sqref="AS133:AT133">
    <cfRule type="cellIs" dxfId="410" priority="169" operator="between">
      <formula>80</formula>
      <formula>120</formula>
    </cfRule>
  </conditionalFormatting>
  <conditionalFormatting sqref="AS133:AT133">
    <cfRule type="cellIs" dxfId="409" priority="168" operator="between">
      <formula>80</formula>
      <formula>120</formula>
    </cfRule>
  </conditionalFormatting>
  <conditionalFormatting sqref="AS135:AT135">
    <cfRule type="cellIs" dxfId="408" priority="167" operator="between">
      <formula>80</formula>
      <formula>120</formula>
    </cfRule>
  </conditionalFormatting>
  <conditionalFormatting sqref="AS135:AT135">
    <cfRule type="cellIs" dxfId="407" priority="166" operator="between">
      <formula>80</formula>
      <formula>120</formula>
    </cfRule>
  </conditionalFormatting>
  <conditionalFormatting sqref="AY134:AZ134">
    <cfRule type="cellIs" dxfId="406" priority="165" operator="between">
      <formula>80</formula>
      <formula>120</formula>
    </cfRule>
  </conditionalFormatting>
  <conditionalFormatting sqref="AY133:AZ133">
    <cfRule type="cellIs" dxfId="405" priority="163" operator="between">
      <formula>80</formula>
      <formula>120</formula>
    </cfRule>
  </conditionalFormatting>
  <conditionalFormatting sqref="AY133:AZ133">
    <cfRule type="cellIs" dxfId="404" priority="161" operator="between">
      <formula>80</formula>
      <formula>120</formula>
    </cfRule>
  </conditionalFormatting>
  <conditionalFormatting sqref="AY133:AZ133">
    <cfRule type="cellIs" dxfId="403" priority="162" operator="between">
      <formula>80</formula>
      <formula>120</formula>
    </cfRule>
  </conditionalFormatting>
  <conditionalFormatting sqref="AY135:AZ135">
    <cfRule type="cellIs" dxfId="402" priority="160" operator="between">
      <formula>80</formula>
      <formula>120</formula>
    </cfRule>
  </conditionalFormatting>
  <conditionalFormatting sqref="BE134">
    <cfRule type="cellIs" dxfId="401" priority="159" operator="between">
      <formula>80</formula>
      <formula>120</formula>
    </cfRule>
  </conditionalFormatting>
  <conditionalFormatting sqref="BD133">
    <cfRule type="cellIs" dxfId="400" priority="158" operator="greaterThan">
      <formula>20</formula>
    </cfRule>
  </conditionalFormatting>
  <conditionalFormatting sqref="BE133">
    <cfRule type="cellIs" dxfId="399" priority="157" operator="between">
      <formula>80</formula>
      <formula>120</formula>
    </cfRule>
  </conditionalFormatting>
  <conditionalFormatting sqref="BE133">
    <cfRule type="cellIs" dxfId="398" priority="156" operator="between">
      <formula>80</formula>
      <formula>120</formula>
    </cfRule>
  </conditionalFormatting>
  <conditionalFormatting sqref="BE133">
    <cfRule type="cellIs" dxfId="397" priority="154" operator="between">
      <formula>80</formula>
      <formula>120</formula>
    </cfRule>
  </conditionalFormatting>
  <conditionalFormatting sqref="BE133">
    <cfRule type="cellIs" dxfId="396" priority="155" operator="between">
      <formula>80</formula>
      <formula>120</formula>
    </cfRule>
  </conditionalFormatting>
  <conditionalFormatting sqref="BE135">
    <cfRule type="cellIs" dxfId="395" priority="153" operator="between">
      <formula>80</formula>
      <formula>120</formula>
    </cfRule>
  </conditionalFormatting>
  <conditionalFormatting sqref="AK134 AK131 AK128 AK125 AK122 AK119 AK116 AK113 AK110 AK107 AK104 AK101">
    <cfRule type="cellIs" dxfId="394" priority="152" operator="greaterThan">
      <formula>20</formula>
    </cfRule>
  </conditionalFormatting>
  <conditionalFormatting sqref="AQ134 AQ131 AQ128 AQ125 AQ122 AQ119 AQ116 AQ113 AQ110 AQ107 AQ104 AQ101">
    <cfRule type="cellIs" dxfId="393" priority="151" operator="greaterThan">
      <formula>20</formula>
    </cfRule>
  </conditionalFormatting>
  <conditionalFormatting sqref="AW134 AW131 AW128 AW125 AW122 AW119 AW116 AW113 AW110 AW107 AW104 AW101">
    <cfRule type="cellIs" dxfId="392" priority="150" operator="greaterThan">
      <formula>20</formula>
    </cfRule>
  </conditionalFormatting>
  <conditionalFormatting sqref="BC134 BC131 BC128 BC125 BC122 BC119 BC116 BC113 BC110 BC107 BC104 BC101">
    <cfRule type="cellIs" dxfId="391" priority="149" operator="greaterThan">
      <formula>20</formula>
    </cfRule>
  </conditionalFormatting>
  <conditionalFormatting sqref="AK141 AK138">
    <cfRule type="cellIs" dxfId="390" priority="148" operator="greaterThan">
      <formula>20</formula>
    </cfRule>
  </conditionalFormatting>
  <conditionalFormatting sqref="AQ141 AQ138">
    <cfRule type="cellIs" dxfId="389" priority="147" operator="greaterThan">
      <formula>20</formula>
    </cfRule>
  </conditionalFormatting>
  <conditionalFormatting sqref="AW141 AW138">
    <cfRule type="cellIs" dxfId="388" priority="146" operator="greaterThan">
      <formula>20</formula>
    </cfRule>
  </conditionalFormatting>
  <conditionalFormatting sqref="BC141 BC138">
    <cfRule type="cellIs" dxfId="387" priority="145" operator="greaterThan">
      <formula>20</formula>
    </cfRule>
  </conditionalFormatting>
  <conditionalFormatting sqref="AL134">
    <cfRule type="cellIs" dxfId="386" priority="137" operator="lessThan">
      <formula>20</formula>
    </cfRule>
  </conditionalFormatting>
  <conditionalFormatting sqref="AM132:AN132">
    <cfRule type="cellIs" dxfId="385" priority="144" operator="between">
      <formula>80</formula>
      <formula>120</formula>
    </cfRule>
  </conditionalFormatting>
  <conditionalFormatting sqref="AL131">
    <cfRule type="cellIs" dxfId="384" priority="143" operator="greaterThan">
      <formula>20</formula>
    </cfRule>
  </conditionalFormatting>
  <conditionalFormatting sqref="AM131:AN131">
    <cfRule type="cellIs" dxfId="383" priority="142" operator="between">
      <formula>80</formula>
      <formula>120</formula>
    </cfRule>
  </conditionalFormatting>
  <conditionalFormatting sqref="AM131:AN131">
    <cfRule type="cellIs" dxfId="382" priority="141" operator="between">
      <formula>80</formula>
      <formula>120</formula>
    </cfRule>
  </conditionalFormatting>
  <conditionalFormatting sqref="AL134">
    <cfRule type="cellIs" dxfId="381" priority="140" operator="greaterThan">
      <formula>20</formula>
    </cfRule>
  </conditionalFormatting>
  <conditionalFormatting sqref="AM133:AN134">
    <cfRule type="cellIs" dxfId="380" priority="139" operator="between">
      <formula>80</formula>
      <formula>120</formula>
    </cfRule>
  </conditionalFormatting>
  <conditionalFormatting sqref="AL134">
    <cfRule type="cellIs" dxfId="379" priority="138" operator="greaterThan">
      <formula>20</formula>
    </cfRule>
  </conditionalFormatting>
  <conditionalFormatting sqref="AS132:AT132">
    <cfRule type="cellIs" dxfId="378" priority="136" operator="between">
      <formula>80</formula>
      <formula>120</formula>
    </cfRule>
  </conditionalFormatting>
  <conditionalFormatting sqref="AS132:AT132">
    <cfRule type="cellIs" dxfId="377" priority="135" operator="between">
      <formula>80</formula>
      <formula>120</formula>
    </cfRule>
  </conditionalFormatting>
  <conditionalFormatting sqref="AR131">
    <cfRule type="cellIs" dxfId="376" priority="134" operator="greaterThan">
      <formula>20</formula>
    </cfRule>
  </conditionalFormatting>
  <conditionalFormatting sqref="AS131:AT131">
    <cfRule type="cellIs" dxfId="375" priority="133" operator="between">
      <formula>80</formula>
      <formula>120</formula>
    </cfRule>
  </conditionalFormatting>
  <conditionalFormatting sqref="AS131:AT131">
    <cfRule type="cellIs" dxfId="374" priority="132" operator="between">
      <formula>80</formula>
      <formula>120</formula>
    </cfRule>
  </conditionalFormatting>
  <conditionalFormatting sqref="AS131:AT131">
    <cfRule type="cellIs" dxfId="373" priority="131" operator="between">
      <formula>80</formula>
      <formula>120</formula>
    </cfRule>
  </conditionalFormatting>
  <conditionalFormatting sqref="AR134">
    <cfRule type="cellIs" dxfId="372" priority="130" operator="greaterThan">
      <formula>20</formula>
    </cfRule>
  </conditionalFormatting>
  <conditionalFormatting sqref="AS133:AT134">
    <cfRule type="cellIs" dxfId="371" priority="129" operator="between">
      <formula>80</formula>
      <formula>120</formula>
    </cfRule>
  </conditionalFormatting>
  <conditionalFormatting sqref="AS133:AT134">
    <cfRule type="cellIs" dxfId="370" priority="128" operator="between">
      <formula>80</formula>
      <formula>120</formula>
    </cfRule>
  </conditionalFormatting>
  <conditionalFormatting sqref="AR134">
    <cfRule type="cellIs" dxfId="369" priority="127" operator="greaterThan">
      <formula>20</formula>
    </cfRule>
  </conditionalFormatting>
  <conditionalFormatting sqref="AR134">
    <cfRule type="cellIs" dxfId="368" priority="126" operator="lessThan">
      <formula>20</formula>
    </cfRule>
  </conditionalFormatting>
  <conditionalFormatting sqref="AY132:AZ132">
    <cfRule type="cellIs" dxfId="367" priority="125" operator="between">
      <formula>80</formula>
      <formula>120</formula>
    </cfRule>
  </conditionalFormatting>
  <conditionalFormatting sqref="AX131">
    <cfRule type="cellIs" dxfId="366" priority="124" operator="greaterThan">
      <formula>20</formula>
    </cfRule>
  </conditionalFormatting>
  <conditionalFormatting sqref="AY131:AZ131">
    <cfRule type="cellIs" dxfId="365" priority="123" operator="between">
      <formula>80</formula>
      <formula>120</formula>
    </cfRule>
  </conditionalFormatting>
  <conditionalFormatting sqref="AY131:AZ131">
    <cfRule type="cellIs" dxfId="364" priority="121" operator="between">
      <formula>80</formula>
      <formula>120</formula>
    </cfRule>
  </conditionalFormatting>
  <conditionalFormatting sqref="AY131:AZ131">
    <cfRule type="cellIs" dxfId="363" priority="122" operator="between">
      <formula>80</formula>
      <formula>120</formula>
    </cfRule>
  </conditionalFormatting>
  <conditionalFormatting sqref="AX134">
    <cfRule type="cellIs" dxfId="362" priority="120" operator="greaterThan">
      <formula>20</formula>
    </cfRule>
  </conditionalFormatting>
  <conditionalFormatting sqref="AY133:AZ134">
    <cfRule type="cellIs" dxfId="361" priority="119" operator="between">
      <formula>80</formula>
      <formula>120</formula>
    </cfRule>
  </conditionalFormatting>
  <conditionalFormatting sqref="AX134">
    <cfRule type="cellIs" dxfId="360" priority="118" operator="greaterThan">
      <formula>20</formula>
    </cfRule>
  </conditionalFormatting>
  <conditionalFormatting sqref="AX134">
    <cfRule type="cellIs" dxfId="359" priority="117" operator="lessThan">
      <formula>20</formula>
    </cfRule>
  </conditionalFormatting>
  <conditionalFormatting sqref="BE132">
    <cfRule type="cellIs" dxfId="358" priority="116" operator="between">
      <formula>80</formula>
      <formula>120</formula>
    </cfRule>
  </conditionalFormatting>
  <conditionalFormatting sqref="BD131">
    <cfRule type="cellIs" dxfId="357" priority="115" operator="greaterThan">
      <formula>20</formula>
    </cfRule>
  </conditionalFormatting>
  <conditionalFormatting sqref="BE131">
    <cfRule type="cellIs" dxfId="356" priority="114" operator="between">
      <formula>80</formula>
      <formula>120</formula>
    </cfRule>
  </conditionalFormatting>
  <conditionalFormatting sqref="BE131">
    <cfRule type="cellIs" dxfId="355" priority="113" operator="between">
      <formula>80</formula>
      <formula>120</formula>
    </cfRule>
  </conditionalFormatting>
  <conditionalFormatting sqref="BE131">
    <cfRule type="cellIs" dxfId="354" priority="111" operator="between">
      <formula>80</formula>
      <formula>120</formula>
    </cfRule>
  </conditionalFormatting>
  <conditionalFormatting sqref="BE131">
    <cfRule type="cellIs" dxfId="353" priority="112" operator="between">
      <formula>80</formula>
      <formula>120</formula>
    </cfRule>
  </conditionalFormatting>
  <conditionalFormatting sqref="BD134">
    <cfRule type="cellIs" dxfId="352" priority="110" operator="greaterThan">
      <formula>20</formula>
    </cfRule>
  </conditionalFormatting>
  <conditionalFormatting sqref="BE133:BE134">
    <cfRule type="cellIs" dxfId="351" priority="109" operator="between">
      <formula>80</formula>
      <formula>120</formula>
    </cfRule>
  </conditionalFormatting>
  <conditionalFormatting sqref="BD134">
    <cfRule type="cellIs" dxfId="350" priority="108" operator="greaterThan">
      <formula>20</formula>
    </cfRule>
  </conditionalFormatting>
  <conditionalFormatting sqref="BD134">
    <cfRule type="cellIs" dxfId="349" priority="107" operator="lessThan">
      <formula>20</formula>
    </cfRule>
  </conditionalFormatting>
  <conditionalFormatting sqref="AK136">
    <cfRule type="cellIs" dxfId="348" priority="106" operator="greaterThan">
      <formula>20</formula>
    </cfRule>
  </conditionalFormatting>
  <conditionalFormatting sqref="AQ136">
    <cfRule type="cellIs" dxfId="347" priority="105" operator="greaterThan">
      <formula>20</formula>
    </cfRule>
  </conditionalFormatting>
  <conditionalFormatting sqref="AW136">
    <cfRule type="cellIs" dxfId="346" priority="104" operator="greaterThan">
      <formula>20</formula>
    </cfRule>
  </conditionalFormatting>
  <conditionalFormatting sqref="BC136">
    <cfRule type="cellIs" dxfId="345" priority="103" operator="greaterThan">
      <formula>20</formula>
    </cfRule>
  </conditionalFormatting>
  <conditionalFormatting sqref="AK139">
    <cfRule type="cellIs" dxfId="344" priority="102" operator="greaterThan">
      <formula>20</formula>
    </cfRule>
  </conditionalFormatting>
  <conditionalFormatting sqref="AQ139">
    <cfRule type="cellIs" dxfId="343" priority="101" operator="greaterThan">
      <formula>20</formula>
    </cfRule>
  </conditionalFormatting>
  <conditionalFormatting sqref="AW139">
    <cfRule type="cellIs" dxfId="342" priority="100" operator="greaterThan">
      <formula>20</formula>
    </cfRule>
  </conditionalFormatting>
  <conditionalFormatting sqref="BC139">
    <cfRule type="cellIs" dxfId="341" priority="99" operator="greaterThan">
      <formula>20</formula>
    </cfRule>
  </conditionalFormatting>
  <conditionalFormatting sqref="AK137">
    <cfRule type="cellIs" dxfId="340" priority="98" operator="greaterThan">
      <formula>20</formula>
    </cfRule>
  </conditionalFormatting>
  <conditionalFormatting sqref="AQ137">
    <cfRule type="cellIs" dxfId="339" priority="97" operator="greaterThan">
      <formula>20</formula>
    </cfRule>
  </conditionalFormatting>
  <conditionalFormatting sqref="AW137">
    <cfRule type="cellIs" dxfId="338" priority="96" operator="greaterThan">
      <formula>20</formula>
    </cfRule>
  </conditionalFormatting>
  <conditionalFormatting sqref="BC137">
    <cfRule type="cellIs" dxfId="337" priority="95" operator="greaterThan">
      <formula>20</formula>
    </cfRule>
  </conditionalFormatting>
  <conditionalFormatting sqref="AM91:AN91">
    <cfRule type="cellIs" dxfId="336" priority="94" operator="between">
      <formula>80</formula>
      <formula>120</formula>
    </cfRule>
  </conditionalFormatting>
  <conditionalFormatting sqref="AL90">
    <cfRule type="cellIs" dxfId="335" priority="93" operator="greaterThan">
      <formula>20</formula>
    </cfRule>
  </conditionalFormatting>
  <conditionalFormatting sqref="AM90:AN90">
    <cfRule type="cellIs" dxfId="334" priority="92" operator="between">
      <formula>80</formula>
      <formula>120</formula>
    </cfRule>
  </conditionalFormatting>
  <conditionalFormatting sqref="AM90:AN90">
    <cfRule type="cellIs" dxfId="333" priority="91" operator="between">
      <formula>80</formula>
      <formula>120</formula>
    </cfRule>
  </conditionalFormatting>
  <conditionalFormatting sqref="AL91">
    <cfRule type="cellIs" dxfId="332" priority="84" operator="lessThan">
      <formula>20</formula>
    </cfRule>
  </conditionalFormatting>
  <conditionalFormatting sqref="AM89:AN89">
    <cfRule type="cellIs" dxfId="331" priority="90" operator="between">
      <formula>80</formula>
      <formula>120</formula>
    </cfRule>
  </conditionalFormatting>
  <conditionalFormatting sqref="AM88:AN88">
    <cfRule type="cellIs" dxfId="330" priority="89" operator="between">
      <formula>80</formula>
      <formula>120</formula>
    </cfRule>
  </conditionalFormatting>
  <conditionalFormatting sqref="AM88:AN88">
    <cfRule type="cellIs" dxfId="329" priority="88" operator="between">
      <formula>80</formula>
      <formula>120</formula>
    </cfRule>
  </conditionalFormatting>
  <conditionalFormatting sqref="AL91">
    <cfRule type="cellIs" dxfId="328" priority="87" operator="greaterThan">
      <formula>20</formula>
    </cfRule>
  </conditionalFormatting>
  <conditionalFormatting sqref="AM90:AN91">
    <cfRule type="cellIs" dxfId="327" priority="86" operator="between">
      <formula>80</formula>
      <formula>120</formula>
    </cfRule>
  </conditionalFormatting>
  <conditionalFormatting sqref="AL91">
    <cfRule type="cellIs" dxfId="326" priority="85" operator="greaterThan">
      <formula>20</formula>
    </cfRule>
  </conditionalFormatting>
  <conditionalFormatting sqref="AS91:AT91">
    <cfRule type="cellIs" dxfId="325" priority="83" operator="between">
      <formula>80</formula>
      <formula>120</formula>
    </cfRule>
  </conditionalFormatting>
  <conditionalFormatting sqref="AS91:AT91">
    <cfRule type="cellIs" dxfId="324" priority="82" operator="between">
      <formula>80</formula>
      <formula>120</formula>
    </cfRule>
  </conditionalFormatting>
  <conditionalFormatting sqref="AR90">
    <cfRule type="cellIs" dxfId="323" priority="81" operator="greaterThan">
      <formula>20</formula>
    </cfRule>
  </conditionalFormatting>
  <conditionalFormatting sqref="AS90:AT90">
    <cfRule type="cellIs" dxfId="322" priority="80" operator="between">
      <formula>80</formula>
      <formula>120</formula>
    </cfRule>
  </conditionalFormatting>
  <conditionalFormatting sqref="AS90:AT90">
    <cfRule type="cellIs" dxfId="321" priority="79" operator="between">
      <formula>80</formula>
      <formula>120</formula>
    </cfRule>
  </conditionalFormatting>
  <conditionalFormatting sqref="AS90:AT90">
    <cfRule type="cellIs" dxfId="320" priority="78" operator="between">
      <formula>80</formula>
      <formula>120</formula>
    </cfRule>
  </conditionalFormatting>
  <conditionalFormatting sqref="AS89:AT89">
    <cfRule type="cellIs" dxfId="319" priority="77" operator="between">
      <formula>80</formula>
      <formula>120</formula>
    </cfRule>
  </conditionalFormatting>
  <conditionalFormatting sqref="AS89:AT89">
    <cfRule type="cellIs" dxfId="318" priority="76" operator="between">
      <formula>80</formula>
      <formula>120</formula>
    </cfRule>
  </conditionalFormatting>
  <conditionalFormatting sqref="AS88:AT88">
    <cfRule type="cellIs" dxfId="317" priority="75" operator="between">
      <formula>80</formula>
      <formula>120</formula>
    </cfRule>
  </conditionalFormatting>
  <conditionalFormatting sqref="AS88:AT88">
    <cfRule type="cellIs" dxfId="316" priority="74" operator="between">
      <formula>80</formula>
      <formula>120</formula>
    </cfRule>
  </conditionalFormatting>
  <conditionalFormatting sqref="AS88:AT88">
    <cfRule type="cellIs" dxfId="315" priority="73" operator="between">
      <formula>80</formula>
      <formula>120</formula>
    </cfRule>
  </conditionalFormatting>
  <conditionalFormatting sqref="AR91">
    <cfRule type="cellIs" dxfId="314" priority="72" operator="greaterThan">
      <formula>20</formula>
    </cfRule>
  </conditionalFormatting>
  <conditionalFormatting sqref="AS90:AT91">
    <cfRule type="cellIs" dxfId="313" priority="71" operator="between">
      <formula>80</formula>
      <formula>120</formula>
    </cfRule>
  </conditionalFormatting>
  <conditionalFormatting sqref="AS90:AT91">
    <cfRule type="cellIs" dxfId="312" priority="70" operator="between">
      <formula>80</formula>
      <formula>120</formula>
    </cfRule>
  </conditionalFormatting>
  <conditionalFormatting sqref="AR91">
    <cfRule type="cellIs" dxfId="311" priority="69" operator="greaterThan">
      <formula>20</formula>
    </cfRule>
  </conditionalFormatting>
  <conditionalFormatting sqref="AR91">
    <cfRule type="cellIs" dxfId="310" priority="68" operator="lessThan">
      <formula>20</formula>
    </cfRule>
  </conditionalFormatting>
  <conditionalFormatting sqref="AY91:AZ91">
    <cfRule type="cellIs" dxfId="309" priority="67" operator="between">
      <formula>80</formula>
      <formula>120</formula>
    </cfRule>
  </conditionalFormatting>
  <conditionalFormatting sqref="AX90">
    <cfRule type="cellIs" dxfId="308" priority="66" operator="greaterThan">
      <formula>20</formula>
    </cfRule>
  </conditionalFormatting>
  <conditionalFormatting sqref="AY90:AZ90">
    <cfRule type="cellIs" dxfId="307" priority="65" operator="between">
      <formula>80</formula>
      <formula>120</formula>
    </cfRule>
  </conditionalFormatting>
  <conditionalFormatting sqref="AY90:AZ90">
    <cfRule type="cellIs" dxfId="306" priority="63" operator="between">
      <formula>80</formula>
      <formula>120</formula>
    </cfRule>
  </conditionalFormatting>
  <conditionalFormatting sqref="AY90:AZ90">
    <cfRule type="cellIs" dxfId="305" priority="64" operator="between">
      <formula>80</formula>
      <formula>120</formula>
    </cfRule>
  </conditionalFormatting>
  <conditionalFormatting sqref="AY89:AZ89">
    <cfRule type="cellIs" dxfId="304" priority="62" operator="between">
      <formula>80</formula>
      <formula>120</formula>
    </cfRule>
  </conditionalFormatting>
  <conditionalFormatting sqref="AY88:AZ88">
    <cfRule type="cellIs" dxfId="303" priority="61" operator="between">
      <formula>80</formula>
      <formula>120</formula>
    </cfRule>
  </conditionalFormatting>
  <conditionalFormatting sqref="AY88:AZ88">
    <cfRule type="cellIs" dxfId="302" priority="59" operator="between">
      <formula>80</formula>
      <formula>120</formula>
    </cfRule>
  </conditionalFormatting>
  <conditionalFormatting sqref="AY88:AZ88">
    <cfRule type="cellIs" dxfId="301" priority="60" operator="between">
      <formula>80</formula>
      <formula>120</formula>
    </cfRule>
  </conditionalFormatting>
  <conditionalFormatting sqref="AX91">
    <cfRule type="cellIs" dxfId="300" priority="58" operator="greaterThan">
      <formula>20</formula>
    </cfRule>
  </conditionalFormatting>
  <conditionalFormatting sqref="AY90:AZ91">
    <cfRule type="cellIs" dxfId="299" priority="57" operator="between">
      <formula>80</formula>
      <formula>120</formula>
    </cfRule>
  </conditionalFormatting>
  <conditionalFormatting sqref="AX91">
    <cfRule type="cellIs" dxfId="298" priority="56" operator="greaterThan">
      <formula>20</formula>
    </cfRule>
  </conditionalFormatting>
  <conditionalFormatting sqref="AX91">
    <cfRule type="cellIs" dxfId="297" priority="55" operator="lessThan">
      <formula>20</formula>
    </cfRule>
  </conditionalFormatting>
  <conditionalFormatting sqref="BE88">
    <cfRule type="cellIs" dxfId="296" priority="46" operator="between">
      <formula>80</formula>
      <formula>120</formula>
    </cfRule>
  </conditionalFormatting>
  <conditionalFormatting sqref="BE91">
    <cfRule type="cellIs" dxfId="295" priority="54" operator="between">
      <formula>80</formula>
      <formula>120</formula>
    </cfRule>
  </conditionalFormatting>
  <conditionalFormatting sqref="BD90">
    <cfRule type="cellIs" dxfId="294" priority="53" operator="greaterThan">
      <formula>20</formula>
    </cfRule>
  </conditionalFormatting>
  <conditionalFormatting sqref="BE90">
    <cfRule type="cellIs" dxfId="293" priority="52" operator="between">
      <formula>80</formula>
      <formula>120</formula>
    </cfRule>
  </conditionalFormatting>
  <conditionalFormatting sqref="BE90">
    <cfRule type="cellIs" dxfId="292" priority="51" operator="between">
      <formula>80</formula>
      <formula>120</formula>
    </cfRule>
  </conditionalFormatting>
  <conditionalFormatting sqref="BE90">
    <cfRule type="cellIs" dxfId="291" priority="49" operator="between">
      <formula>80</formula>
      <formula>120</formula>
    </cfRule>
  </conditionalFormatting>
  <conditionalFormatting sqref="BE90">
    <cfRule type="cellIs" dxfId="290" priority="50" operator="between">
      <formula>80</formula>
      <formula>120</formula>
    </cfRule>
  </conditionalFormatting>
  <conditionalFormatting sqref="BE89">
    <cfRule type="cellIs" dxfId="289" priority="48" operator="between">
      <formula>80</formula>
      <formula>120</formula>
    </cfRule>
  </conditionalFormatting>
  <conditionalFormatting sqref="BE88">
    <cfRule type="cellIs" dxfId="288" priority="47" operator="between">
      <formula>80</formula>
      <formula>120</formula>
    </cfRule>
  </conditionalFormatting>
  <conditionalFormatting sqref="BE88">
    <cfRule type="cellIs" dxfId="287" priority="44" operator="between">
      <formula>80</formula>
      <formula>120</formula>
    </cfRule>
  </conditionalFormatting>
  <conditionalFormatting sqref="BE88">
    <cfRule type="cellIs" dxfId="286" priority="45" operator="between">
      <formula>80</formula>
      <formula>120</formula>
    </cfRule>
  </conditionalFormatting>
  <conditionalFormatting sqref="BD91">
    <cfRule type="cellIs" dxfId="285" priority="43" operator="greaterThan">
      <formula>20</formula>
    </cfRule>
  </conditionalFormatting>
  <conditionalFormatting sqref="BE90:BE91">
    <cfRule type="cellIs" dxfId="284" priority="42" operator="between">
      <formula>80</formula>
      <formula>120</formula>
    </cfRule>
  </conditionalFormatting>
  <conditionalFormatting sqref="BD91">
    <cfRule type="cellIs" dxfId="283" priority="41" operator="greaterThan">
      <formula>20</formula>
    </cfRule>
  </conditionalFormatting>
  <conditionalFormatting sqref="BD91">
    <cfRule type="cellIs" dxfId="282" priority="40" operator="lessThan">
      <formula>20</formula>
    </cfRule>
  </conditionalFormatting>
  <conditionalFormatting sqref="AK26 AK33 AK36 AK39 AK42 AK45 AK48">
    <cfRule type="cellIs" dxfId="281" priority="39" operator="greaterThan">
      <formula>20</formula>
    </cfRule>
  </conditionalFormatting>
  <conditionalFormatting sqref="AQ26 AQ33 AQ36 AQ39 AQ42 AQ45 AQ48">
    <cfRule type="cellIs" dxfId="280" priority="38" operator="greaterThan">
      <formula>20</formula>
    </cfRule>
  </conditionalFormatting>
  <conditionalFormatting sqref="AW26 AW33 AW36 AW39 AW42 AW45 AW48">
    <cfRule type="cellIs" dxfId="279" priority="37" operator="greaterThan">
      <formula>20</formula>
    </cfRule>
  </conditionalFormatting>
  <conditionalFormatting sqref="BC26 BC33 BC36 BC39 BC42 BC45 BC48">
    <cfRule type="cellIs" dxfId="278" priority="36" operator="greaterThan">
      <formula>20</formula>
    </cfRule>
  </conditionalFormatting>
  <conditionalFormatting sqref="AJ36 AJ39 AJ42 AJ45 AJ48">
    <cfRule type="cellIs" dxfId="277" priority="35" operator="lessThan">
      <formula>20.1</formula>
    </cfRule>
  </conditionalFormatting>
  <conditionalFormatting sqref="AP36 AP39 AP42 AP45 AP48">
    <cfRule type="cellIs" dxfId="276" priority="34" operator="lessThan">
      <formula>20.1</formula>
    </cfRule>
  </conditionalFormatting>
  <conditionalFormatting sqref="AV36 AV39 AV42 AV45 AV48">
    <cfRule type="cellIs" dxfId="275" priority="33" operator="lessThan">
      <formula>20.1</formula>
    </cfRule>
  </conditionalFormatting>
  <conditionalFormatting sqref="BB36 BB39 BB42 BB45 BB48">
    <cfRule type="cellIs" dxfId="274" priority="32" operator="lessThan">
      <formula>20.1</formula>
    </cfRule>
  </conditionalFormatting>
  <conditionalFormatting sqref="AI26">
    <cfRule type="cellIs" dxfId="273" priority="31" operator="between">
      <formula>80</formula>
      <formula>120</formula>
    </cfRule>
  </conditionalFormatting>
  <conditionalFormatting sqref="AO26">
    <cfRule type="cellIs" dxfId="272" priority="30" operator="between">
      <formula>80</formula>
      <formula>120</formula>
    </cfRule>
  </conditionalFormatting>
  <conditionalFormatting sqref="AU26">
    <cfRule type="cellIs" dxfId="271" priority="29" operator="between">
      <formula>80</formula>
      <formula>120</formula>
    </cfRule>
  </conditionalFormatting>
  <conditionalFormatting sqref="BA26">
    <cfRule type="cellIs" dxfId="270" priority="28" operator="between">
      <formula>80</formula>
      <formula>120</formula>
    </cfRule>
  </conditionalFormatting>
  <conditionalFormatting sqref="BC140">
    <cfRule type="cellIs" dxfId="269" priority="27" operator="greaterThan">
      <formula>20</formula>
    </cfRule>
  </conditionalFormatting>
  <conditionalFormatting sqref="BA97">
    <cfRule type="cellIs" dxfId="268" priority="17" operator="between">
      <formula>80</formula>
      <formula>120</formula>
    </cfRule>
  </conditionalFormatting>
  <conditionalFormatting sqref="AK97">
    <cfRule type="cellIs" dxfId="267" priority="22" operator="greaterThan">
      <formula>20</formula>
    </cfRule>
  </conditionalFormatting>
  <conditionalFormatting sqref="AQ97">
    <cfRule type="cellIs" dxfId="266" priority="21" operator="greaterThan">
      <formula>20</formula>
    </cfRule>
  </conditionalFormatting>
  <conditionalFormatting sqref="AO97">
    <cfRule type="cellIs" dxfId="265" priority="19" operator="between">
      <formula>80</formula>
      <formula>120</formula>
    </cfRule>
  </conditionalFormatting>
  <conditionalFormatting sqref="AU97">
    <cfRule type="cellIs" dxfId="264" priority="18" operator="between">
      <formula>80</formula>
      <formula>120</formula>
    </cfRule>
  </conditionalFormatting>
  <conditionalFormatting sqref="AO140">
    <cfRule type="cellIs" dxfId="263" priority="12" operator="between">
      <formula>80</formula>
      <formula>120</formula>
    </cfRule>
  </conditionalFormatting>
  <conditionalFormatting sqref="AO51">
    <cfRule type="cellIs" dxfId="262" priority="26" operator="between">
      <formula>80</formula>
      <formula>120</formula>
    </cfRule>
  </conditionalFormatting>
  <conditionalFormatting sqref="AU51">
    <cfRule type="cellIs" dxfId="261" priority="25" operator="between">
      <formula>80</formula>
      <formula>120</formula>
    </cfRule>
  </conditionalFormatting>
  <conditionalFormatting sqref="AI140">
    <cfRule type="cellIs" dxfId="260" priority="9" operator="between">
      <formula>80</formula>
      <formula>120</formula>
    </cfRule>
  </conditionalFormatting>
  <conditionalFormatting sqref="BA51">
    <cfRule type="cellIs" dxfId="259" priority="24" operator="between">
      <formula>80</formula>
      <formula>120</formula>
    </cfRule>
  </conditionalFormatting>
  <conditionalFormatting sqref="AI51">
    <cfRule type="cellIs" dxfId="258" priority="23" operator="between">
      <formula>80</formula>
      <formula>120</formula>
    </cfRule>
  </conditionalFormatting>
  <conditionalFormatting sqref="AU140">
    <cfRule type="cellIs" dxfId="257" priority="11" operator="between">
      <formula>80</formula>
      <formula>120</formula>
    </cfRule>
  </conditionalFormatting>
  <conditionalFormatting sqref="BA140">
    <cfRule type="cellIs" dxfId="256" priority="10" operator="between">
      <formula>80</formula>
      <formula>120</formula>
    </cfRule>
  </conditionalFormatting>
  <conditionalFormatting sqref="AW97">
    <cfRule type="cellIs" dxfId="255" priority="20" operator="greaterThan">
      <formula>20</formula>
    </cfRule>
  </conditionalFormatting>
  <conditionalFormatting sqref="AI97">
    <cfRule type="cellIs" dxfId="254" priority="16" operator="between">
      <formula>80</formula>
      <formula>120</formula>
    </cfRule>
  </conditionalFormatting>
  <conditionalFormatting sqref="AK140">
    <cfRule type="cellIs" dxfId="253" priority="15" operator="greaterThan">
      <formula>20</formula>
    </cfRule>
  </conditionalFormatting>
  <conditionalFormatting sqref="AQ140">
    <cfRule type="cellIs" dxfId="252" priority="14" operator="greaterThan">
      <formula>20</formula>
    </cfRule>
  </conditionalFormatting>
  <conditionalFormatting sqref="AW140">
    <cfRule type="cellIs" dxfId="251" priority="13" operator="greaterThan">
      <formula>20</formula>
    </cfRule>
  </conditionalFormatting>
  <conditionalFormatting sqref="AK29">
    <cfRule type="cellIs" dxfId="250" priority="8" operator="greaterThan">
      <formula>20</formula>
    </cfRule>
  </conditionalFormatting>
  <conditionalFormatting sqref="AQ29">
    <cfRule type="cellIs" dxfId="249" priority="7" operator="greaterThan">
      <formula>20</formula>
    </cfRule>
  </conditionalFormatting>
  <conditionalFormatting sqref="AW29">
    <cfRule type="cellIs" dxfId="248" priority="6" operator="greaterThan">
      <formula>20</formula>
    </cfRule>
  </conditionalFormatting>
  <conditionalFormatting sqref="BC29">
    <cfRule type="cellIs" dxfId="247" priority="5" operator="greaterThan">
      <formula>20</formula>
    </cfRule>
  </conditionalFormatting>
  <conditionalFormatting sqref="AI29">
    <cfRule type="cellIs" dxfId="246" priority="4" operator="between">
      <formula>80</formula>
      <formula>120</formula>
    </cfRule>
  </conditionalFormatting>
  <conditionalFormatting sqref="AO29">
    <cfRule type="cellIs" dxfId="245" priority="3" operator="between">
      <formula>80</formula>
      <formula>120</formula>
    </cfRule>
  </conditionalFormatting>
  <conditionalFormatting sqref="AU29">
    <cfRule type="cellIs" dxfId="244" priority="2" operator="between">
      <formula>80</formula>
      <formula>120</formula>
    </cfRule>
  </conditionalFormatting>
  <conditionalFormatting sqref="BA29">
    <cfRule type="cellIs" dxfId="243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7EEC-52FF-4B91-B634-1E0CC77B8D02}">
  <dimension ref="A1:BJ111"/>
  <sheetViews>
    <sheetView zoomScaleNormal="100" workbookViewId="0">
      <selection activeCell="A53" sqref="A53:XFD5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5.2434935221927319E-2</v>
      </c>
      <c r="N14" s="3">
        <f>((H14*$H$21)+$H$22)*1000/L14</f>
        <v>8.3648834629584598E-2</v>
      </c>
      <c r="O14" s="3">
        <f>N14-M14</f>
        <v>3.1213899407657279E-2</v>
      </c>
      <c r="P14" s="3">
        <f>((J14*$J$21)+$J$22)*1000/L14</f>
        <v>1.2888977771565172E-2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1189.3</v>
      </c>
      <c r="G15">
        <f>6*H36/1000</f>
        <v>1.2000000000000001E-3</v>
      </c>
      <c r="H15" s="2">
        <f>AVERAGE(J36:J37) - (B16*H36/0.5)</f>
        <v>2288</v>
      </c>
      <c r="I15">
        <f>0.3*H36/1000</f>
        <v>5.9999999999999995E-5</v>
      </c>
      <c r="J15" s="2">
        <f>AVERAGE(L36:L37) - (C16*H36/0.5)</f>
        <v>1103</v>
      </c>
      <c r="L15">
        <v>0.2</v>
      </c>
      <c r="M15" s="3">
        <f t="shared" ref="M15:M19" si="0">((F15*$F$21)+$F$22)*1000/L15</f>
        <v>2.8874428568222763</v>
      </c>
      <c r="N15" s="3">
        <f t="shared" ref="N15:N19" si="1">((H15*$H$21)+$H$22)*1000/L15</f>
        <v>5.6128879169250672</v>
      </c>
      <c r="O15" s="3">
        <f t="shared" ref="O15:O19" si="2">N15-M15</f>
        <v>2.7254450601027909</v>
      </c>
      <c r="P15" s="3">
        <f t="shared" ref="P15:P19" si="3">((J15*$J$21)+$J$22)*1000/L15</f>
        <v>0.3070521940248383</v>
      </c>
    </row>
    <row r="16" spans="1:16" x14ac:dyDescent="0.35">
      <c r="A16">
        <f>AVERAGE(I33:I34)</f>
        <v>78</v>
      </c>
      <c r="B16">
        <f>AVERAGE(J33:J34)</f>
        <v>207.5</v>
      </c>
      <c r="C16">
        <f>AVERAGE(L33:L34)</f>
        <v>245</v>
      </c>
      <c r="E16">
        <f>3*G39/1000</f>
        <v>1.7999999999999997E-3</v>
      </c>
      <c r="F16" s="2">
        <f>AVERAGE(I39:I40) - (A16*G39/0.5)</f>
        <v>3996.4</v>
      </c>
      <c r="G16">
        <f>6*H39/1000</f>
        <v>3.5999999999999995E-3</v>
      </c>
      <c r="H16" s="2">
        <f>AVERAGE(J39:J40) - (B16*H39/0.5)</f>
        <v>7890</v>
      </c>
      <c r="I16">
        <f>0.3*H39/1000</f>
        <v>1.7999999999999998E-4</v>
      </c>
      <c r="J16" s="2">
        <f>AVERAGE(L39:L40) - (C16*H39/0.5)</f>
        <v>3289.5</v>
      </c>
      <c r="L16">
        <v>0.6</v>
      </c>
      <c r="M16" s="3">
        <f t="shared" si="0"/>
        <v>3.1310858954429404</v>
      </c>
      <c r="N16" s="3">
        <f t="shared" si="1"/>
        <v>6.2812039241770767</v>
      </c>
      <c r="O16" s="3">
        <f t="shared" si="2"/>
        <v>3.1501180287341364</v>
      </c>
      <c r="P16" s="3">
        <f t="shared" si="3"/>
        <v>0.28395098745871483</v>
      </c>
    </row>
    <row r="17" spans="1:62" x14ac:dyDescent="0.35">
      <c r="E17">
        <f>9*G42/1000</f>
        <v>2.9970000000000005E-3</v>
      </c>
      <c r="F17" s="2">
        <f>AVERAGE(I42:I43) - (A16*G42/0.5)</f>
        <v>6077.5519999999997</v>
      </c>
      <c r="G17">
        <f>18*H42/1000</f>
        <v>5.9940000000000011E-3</v>
      </c>
      <c r="H17" s="2">
        <f>AVERAGE(J42:J43) - (B16*H42/0.5)</f>
        <v>12230.305</v>
      </c>
      <c r="I17">
        <f>0.9*H42/1000</f>
        <v>2.9970000000000002E-4</v>
      </c>
      <c r="J17" s="2">
        <f>AVERAGE(L42:L43) - (C16*H42/0.5)</f>
        <v>5947.33</v>
      </c>
      <c r="L17">
        <v>0.33300000000000002</v>
      </c>
      <c r="M17" s="3">
        <f t="shared" si="0"/>
        <v>8.5384953608842</v>
      </c>
      <c r="N17" s="3">
        <f t="shared" si="1"/>
        <v>17.474163565975111</v>
      </c>
      <c r="O17" s="3">
        <f t="shared" si="2"/>
        <v>8.9356682050909111</v>
      </c>
      <c r="P17" s="3">
        <f t="shared" si="3"/>
        <v>0.90936516073794138</v>
      </c>
    </row>
    <row r="18" spans="1:62" x14ac:dyDescent="0.35">
      <c r="E18">
        <f>9*G45/1000</f>
        <v>4.2030000000000001E-3</v>
      </c>
      <c r="F18" s="2">
        <f>AVERAGE(I45:I46) - (A16*G45/0.5)</f>
        <v>9171.6479999999992</v>
      </c>
      <c r="G18">
        <f>18*H45/1000</f>
        <v>8.4060000000000003E-3</v>
      </c>
      <c r="H18" s="2">
        <f>AVERAGE(J45:J46) - (B16*H45/0.5)</f>
        <v>17696.195</v>
      </c>
      <c r="I18">
        <f>0.9*H45/1000</f>
        <v>4.2030000000000002E-4</v>
      </c>
      <c r="J18" s="2">
        <f>AVERAGE(L45:L46) - (B16*H45/0.5)</f>
        <v>8114.1949999999997</v>
      </c>
      <c r="L18">
        <v>0.46700000000000003</v>
      </c>
      <c r="M18" s="3">
        <f t="shared" si="0"/>
        <v>9.159554475710026</v>
      </c>
      <c r="N18" s="3">
        <f t="shared" si="1"/>
        <v>17.98875526016219</v>
      </c>
      <c r="O18" s="3">
        <f t="shared" si="2"/>
        <v>8.8292007844521638</v>
      </c>
      <c r="P18" s="3">
        <f t="shared" si="3"/>
        <v>0.87965798405656381</v>
      </c>
    </row>
    <row r="19" spans="1:62" x14ac:dyDescent="0.35">
      <c r="E19">
        <f>9*G48/1000</f>
        <v>5.3999999999999994E-3</v>
      </c>
      <c r="F19" s="2">
        <f>AVERAGE(I48:I49) - (A16*G48/0.5)</f>
        <v>11586.4</v>
      </c>
      <c r="G19">
        <f>18*H48/1000</f>
        <v>1.0799999999999999E-2</v>
      </c>
      <c r="H19" s="2">
        <f>AVERAGE(J48:J49) - (B16*H48/0.5)</f>
        <v>22875.5</v>
      </c>
      <c r="I19">
        <f>0.9*H48/1000</f>
        <v>5.4000000000000001E-4</v>
      </c>
      <c r="J19" s="2">
        <f>AVERAGE(L48:L49) - (C16*H48/0.5)</f>
        <v>10870.5</v>
      </c>
      <c r="L19">
        <v>0.6</v>
      </c>
      <c r="M19" s="3">
        <f t="shared" si="0"/>
        <v>8.994685880712991</v>
      </c>
      <c r="N19" s="3">
        <f t="shared" si="1"/>
        <v>18.078717451380825</v>
      </c>
      <c r="O19" s="3">
        <f t="shared" si="2"/>
        <v>9.0840315706678343</v>
      </c>
      <c r="P19" s="3">
        <f t="shared" si="3"/>
        <v>0.91359267125645172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4.6352569053518178E-7</v>
      </c>
      <c r="G21" s="5"/>
      <c r="H21" s="5">
        <f>SLOPE(G13:G19,H13:H19)</f>
        <v>4.7235715300271911E-7</v>
      </c>
      <c r="I21" s="5"/>
      <c r="J21" s="5">
        <f>SLOPE(I13:I19,J13:J19)</f>
        <v>4.9833136826097076E-8</v>
      </c>
    </row>
    <row r="22" spans="1:62" x14ac:dyDescent="0.35">
      <c r="D22" t="s">
        <v>34</v>
      </c>
      <c r="F22" s="5">
        <f>INTERCEPT(E13:E19,F13:F19)</f>
        <v>2.6217467610963659E-5</v>
      </c>
      <c r="G22" s="5"/>
      <c r="H22" s="5">
        <f>INTERCEPT(G13:G19,H13:H19)</f>
        <v>4.1824417314792299E-5</v>
      </c>
      <c r="I22" s="5"/>
      <c r="J22" s="5">
        <f>INTERCEPT(I13:I19,J13:J19)</f>
        <v>6.4444888857825866E-6</v>
      </c>
    </row>
    <row r="23" spans="1:62" x14ac:dyDescent="0.35">
      <c r="D23" t="s">
        <v>35</v>
      </c>
      <c r="F23" s="4">
        <f>RSQ(E13:E19,F13:F19)</f>
        <v>0.99833113253097905</v>
      </c>
      <c r="G23" s="4"/>
      <c r="H23" s="4">
        <f>RSQ(G13:G19,H13:H19)</f>
        <v>0.99921110149687775</v>
      </c>
      <c r="I23" s="4"/>
      <c r="J23" s="4">
        <f>RSQ(I13:I19,J13:J19)</f>
        <v>0.99861812447163734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7473</v>
      </c>
      <c r="J25">
        <v>8913</v>
      </c>
      <c r="L25">
        <v>3249</v>
      </c>
      <c r="M25">
        <v>10.247</v>
      </c>
      <c r="N25">
        <v>13.048999999999999</v>
      </c>
      <c r="O25">
        <v>2.802</v>
      </c>
      <c r="Q25">
        <v>0.373</v>
      </c>
      <c r="R25">
        <v>1</v>
      </c>
      <c r="S25">
        <v>0</v>
      </c>
      <c r="T25">
        <v>0</v>
      </c>
      <c r="V25">
        <v>0</v>
      </c>
      <c r="Y25" s="1">
        <v>44887</v>
      </c>
      <c r="Z25" s="6">
        <v>0.67590277777777785</v>
      </c>
      <c r="AB25">
        <v>1</v>
      </c>
      <c r="AD25" s="3">
        <f t="shared" ref="AD25:AD89" si="4">((I25*$F$21)+$F$22)*1000/G25</f>
        <v>11.633816509934592</v>
      </c>
      <c r="AE25" s="3">
        <f t="shared" ref="AE25:AE89" si="5">((J25*$H$21)+$H$22)*1000/H25</f>
        <v>14.173145740093428</v>
      </c>
      <c r="AF25" s="3">
        <f t="shared" ref="AF25:AF89" si="6">AE25-AD25</f>
        <v>2.5393292301588364</v>
      </c>
      <c r="AG25" s="3">
        <f t="shared" ref="AG25:AG89" si="7">((L25*$J$21)+$J$22)*1000/H25</f>
        <v>0.56117450144590664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7692</v>
      </c>
      <c r="J26">
        <v>8913</v>
      </c>
      <c r="L26">
        <v>3199</v>
      </c>
      <c r="M26">
        <v>10.526</v>
      </c>
      <c r="N26">
        <v>13.05</v>
      </c>
      <c r="O26">
        <v>2.5230000000000001</v>
      </c>
      <c r="Q26">
        <v>0.36399999999999999</v>
      </c>
      <c r="R26">
        <v>1</v>
      </c>
      <c r="S26">
        <v>0</v>
      </c>
      <c r="T26">
        <v>0</v>
      </c>
      <c r="V26">
        <v>0</v>
      </c>
      <c r="Y26" s="1">
        <v>44887</v>
      </c>
      <c r="Z26" s="6">
        <v>0.68284722222222216</v>
      </c>
      <c r="AB26">
        <v>1</v>
      </c>
      <c r="AD26" s="3">
        <f t="shared" si="4"/>
        <v>11.972190264025274</v>
      </c>
      <c r="AE26" s="3">
        <f t="shared" si="5"/>
        <v>14.173145740093428</v>
      </c>
      <c r="AF26" s="3">
        <f t="shared" si="6"/>
        <v>2.2009554760681542</v>
      </c>
      <c r="AG26" s="3">
        <f t="shared" si="7"/>
        <v>0.55286897864155715</v>
      </c>
      <c r="AH26" s="3"/>
      <c r="AK26">
        <f>ABS(100*(AD26-AD27)/(AVERAGE(AD26:AD27)))</f>
        <v>0.98881978953783833</v>
      </c>
      <c r="AQ26">
        <f>ABS(100*(AE26-AE27)/(AVERAGE(AE26:AE27)))</f>
        <v>1.3133144402495116</v>
      </c>
      <c r="AW26">
        <f>ABS(100*(AF26-AF27)/(AVERAGE(AF26:AF27)))</f>
        <v>3.0600463373555433</v>
      </c>
      <c r="BC26">
        <f>ABS(100*(AG26-AG27)/(AVERAGE(AG26:AG27)))</f>
        <v>2.6793967590355861</v>
      </c>
      <c r="BG26" s="3">
        <f>AVERAGE(AD26:AD27)</f>
        <v>12.03167606097729</v>
      </c>
      <c r="BH26" s="3">
        <f>AVERAGE(AE26:AE27)</f>
        <v>14.2668299087723</v>
      </c>
      <c r="BI26" s="3">
        <f>AVERAGE(AF26:AF27)</f>
        <v>2.2351538477950106</v>
      </c>
      <c r="BJ26" s="3">
        <f>AVERAGE(AG26:AG27)</f>
        <v>0.54556011857372955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7769</v>
      </c>
      <c r="J27">
        <v>9032</v>
      </c>
      <c r="L27">
        <v>3111</v>
      </c>
      <c r="M27">
        <v>10.625</v>
      </c>
      <c r="N27">
        <v>13.217000000000001</v>
      </c>
      <c r="O27">
        <v>2.5920000000000001</v>
      </c>
      <c r="Q27">
        <v>0.34899999999999998</v>
      </c>
      <c r="R27">
        <v>1</v>
      </c>
      <c r="S27">
        <v>0</v>
      </c>
      <c r="T27">
        <v>0</v>
      </c>
      <c r="V27">
        <v>0</v>
      </c>
      <c r="Y27" s="1">
        <v>44887</v>
      </c>
      <c r="Z27" s="6">
        <v>0.69030092592592596</v>
      </c>
      <c r="AB27">
        <v>1</v>
      </c>
      <c r="AD27" s="3">
        <f t="shared" si="4"/>
        <v>12.091161857929304</v>
      </c>
      <c r="AE27" s="3">
        <f t="shared" si="5"/>
        <v>14.360514077451171</v>
      </c>
      <c r="AF27" s="3">
        <f t="shared" si="6"/>
        <v>2.2693522195218669</v>
      </c>
      <c r="AG27" s="3">
        <f t="shared" si="7"/>
        <v>0.53825125850590194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3355</v>
      </c>
      <c r="J28">
        <v>854</v>
      </c>
      <c r="L28">
        <v>541</v>
      </c>
      <c r="M28">
        <v>2.9889999999999999</v>
      </c>
      <c r="N28">
        <v>1.002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44887</v>
      </c>
      <c r="Z28" s="6">
        <v>0.70300925925925928</v>
      </c>
      <c r="AB28">
        <v>1</v>
      </c>
      <c r="AD28" s="3">
        <f t="shared" si="4"/>
        <v>3.1626923187129967</v>
      </c>
      <c r="AE28" s="3">
        <f t="shared" si="5"/>
        <v>0.8904348519582288</v>
      </c>
      <c r="AF28" s="3">
        <f t="shared" si="6"/>
        <v>-2.2722574667547679</v>
      </c>
      <c r="AG28" s="3">
        <f t="shared" si="7"/>
        <v>6.6808431817402217E-2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625</v>
      </c>
      <c r="J29">
        <v>914</v>
      </c>
      <c r="L29">
        <v>525</v>
      </c>
      <c r="M29">
        <v>0.89400000000000002</v>
      </c>
      <c r="N29">
        <v>1.0529999999999999</v>
      </c>
      <c r="O29">
        <v>0.159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44887</v>
      </c>
      <c r="Z29" s="6">
        <v>0.70934027777777775</v>
      </c>
      <c r="AB29">
        <v>1</v>
      </c>
      <c r="AD29" s="3">
        <f t="shared" si="4"/>
        <v>0.63184204839090452</v>
      </c>
      <c r="AE29" s="3">
        <f t="shared" si="5"/>
        <v>0.94711771031855507</v>
      </c>
      <c r="AF29" s="3">
        <f t="shared" si="6"/>
        <v>0.31527566192765055</v>
      </c>
      <c r="AG29" s="3">
        <f t="shared" si="7"/>
        <v>6.5213771438967102E-2</v>
      </c>
      <c r="AH29" s="3"/>
      <c r="AK29">
        <f>ABS(100*(AD29-AD30)/(AVERAGE(AD29:AD30)))</f>
        <v>0.44113691056842214</v>
      </c>
      <c r="AQ29">
        <f>ABS(100*(AE29-AE30)/(AVERAGE(AE29:AE30)))</f>
        <v>5.9576143221390598</v>
      </c>
      <c r="AW29">
        <f>ABS(100*(AF29-AF30)/(AVERAGE(AF29:AF30)))</f>
        <v>17.980558360724803</v>
      </c>
      <c r="BC29">
        <f>ABS(100*(AG29-AG30)/(AVERAGE(AG29:AG30)))</f>
        <v>1.6671179070926614</v>
      </c>
      <c r="BG29" s="3">
        <f>AVERAGE(AD29:AD30)</f>
        <v>0.63045147131929902</v>
      </c>
      <c r="BH29" s="3">
        <f>AVERAGE(AE29:AE30)</f>
        <v>0.91972099544439745</v>
      </c>
      <c r="BI29" s="3">
        <f>AVERAGE(AF29:AF30)</f>
        <v>0.28926952412509843</v>
      </c>
      <c r="BJ29" s="3">
        <f>AVERAGE(AG29:AG30)</f>
        <v>6.5761935944054162E-2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622</v>
      </c>
      <c r="J30">
        <v>856</v>
      </c>
      <c r="L30">
        <v>536</v>
      </c>
      <c r="M30">
        <v>0.89200000000000002</v>
      </c>
      <c r="N30">
        <v>1.004</v>
      </c>
      <c r="O30">
        <v>0.112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44887</v>
      </c>
      <c r="Z30" s="6">
        <v>0.71608796296296295</v>
      </c>
      <c r="AB30">
        <v>1</v>
      </c>
      <c r="AD30" s="3">
        <f t="shared" si="4"/>
        <v>0.6290608942476934</v>
      </c>
      <c r="AE30" s="3">
        <f t="shared" si="5"/>
        <v>0.89232428057023971</v>
      </c>
      <c r="AF30" s="3">
        <f t="shared" si="6"/>
        <v>0.26326338632254631</v>
      </c>
      <c r="AG30" s="3">
        <f t="shared" si="7"/>
        <v>6.6310100449141235E-2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44887</v>
      </c>
      <c r="Z31" s="6">
        <v>0.71994212962962967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106</v>
      </c>
      <c r="J32">
        <v>214</v>
      </c>
      <c r="L32">
        <v>253</v>
      </c>
      <c r="M32">
        <v>0.496</v>
      </c>
      <c r="N32">
        <v>0.46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44887</v>
      </c>
      <c r="Z32" s="6">
        <v>0.73048611111111106</v>
      </c>
      <c r="AB32">
        <v>1</v>
      </c>
      <c r="AD32" s="3">
        <f t="shared" si="4"/>
        <v>0.15070238161538585</v>
      </c>
      <c r="AE32" s="3">
        <f t="shared" si="5"/>
        <v>0.28581769611474839</v>
      </c>
      <c r="AF32" s="3">
        <f t="shared" si="6"/>
        <v>0.13511531449936254</v>
      </c>
      <c r="AG32" s="3">
        <f t="shared" si="7"/>
        <v>3.8104545005570298E-2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74</v>
      </c>
      <c r="J33">
        <v>210</v>
      </c>
      <c r="L33">
        <v>254</v>
      </c>
      <c r="M33">
        <v>0.47199999999999998</v>
      </c>
      <c r="N33">
        <v>0.45600000000000002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44887</v>
      </c>
      <c r="Z33" s="6">
        <v>0.73608796296296297</v>
      </c>
      <c r="AB33">
        <v>1</v>
      </c>
      <c r="AD33" s="3">
        <f t="shared" si="4"/>
        <v>0.12103673742113422</v>
      </c>
      <c r="AE33" s="3">
        <f t="shared" si="5"/>
        <v>0.28203883889072662</v>
      </c>
      <c r="AF33" s="3">
        <f t="shared" si="6"/>
        <v>0.1610021014695924</v>
      </c>
      <c r="AG33" s="3">
        <f t="shared" si="7"/>
        <v>3.8204211279222487E-2</v>
      </c>
      <c r="AH33" s="3"/>
      <c r="AK33">
        <f>ABS(100*(AD33-AD34)/(AVERAGE(AD33:AD34)))</f>
        <v>5.9452598826456011</v>
      </c>
      <c r="AQ33">
        <f>ABS(100*(AE33-AE34)/(AVERAGE(AE33:AE34)))</f>
        <v>1.6889378221186979</v>
      </c>
      <c r="AW33">
        <f>ABS(100*(AF33-AF34)/(AVERAGE(AF33:AF34)))</f>
        <v>7.8356788431156028</v>
      </c>
      <c r="BC33">
        <f>ABS(100*(AG33-AG34)/(AVERAGE(AG33:AG34)))</f>
        <v>4.8087023771957869</v>
      </c>
      <c r="BG33" s="3">
        <f>AVERAGE(AD33:AD34)</f>
        <v>0.12474494294541569</v>
      </c>
      <c r="BH33" s="3">
        <f>AVERAGE(AE33:AE34)</f>
        <v>0.279677053125713</v>
      </c>
      <c r="BI33" s="3">
        <f>AVERAGE(AF33:AF34)</f>
        <v>0.15493211018029734</v>
      </c>
      <c r="BJ33" s="3">
        <f>AVERAGE(AG33:AG34)</f>
        <v>3.7307214816352741E-2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82</v>
      </c>
      <c r="J34">
        <v>205</v>
      </c>
      <c r="L34">
        <v>236</v>
      </c>
      <c r="M34">
        <v>0.47699999999999998</v>
      </c>
      <c r="N34">
        <v>0.45300000000000001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44887</v>
      </c>
      <c r="Z34" s="6">
        <v>0.74212962962962958</v>
      </c>
      <c r="AB34">
        <v>1</v>
      </c>
      <c r="AD34" s="3">
        <f t="shared" si="4"/>
        <v>0.12845314846969716</v>
      </c>
      <c r="AE34" s="3">
        <f t="shared" si="5"/>
        <v>0.27731526736069945</v>
      </c>
      <c r="AF34" s="3">
        <f t="shared" si="6"/>
        <v>0.14886211889100229</v>
      </c>
      <c r="AG34" s="3">
        <f t="shared" si="7"/>
        <v>3.6410218353482994E-2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631</v>
      </c>
      <c r="J35">
        <v>2323</v>
      </c>
      <c r="L35">
        <v>1204</v>
      </c>
      <c r="M35">
        <v>2.2480000000000002</v>
      </c>
      <c r="N35">
        <v>5.6159999999999997</v>
      </c>
      <c r="O35">
        <v>3.367</v>
      </c>
      <c r="Q35">
        <v>2.5000000000000001E-2</v>
      </c>
      <c r="R35">
        <v>1</v>
      </c>
      <c r="S35">
        <v>0</v>
      </c>
      <c r="T35">
        <v>0</v>
      </c>
      <c r="V35">
        <v>0</v>
      </c>
      <c r="Y35" s="1">
        <v>44887</v>
      </c>
      <c r="Z35" s="6">
        <v>0.75311342592592589</v>
      </c>
      <c r="AB35">
        <v>1</v>
      </c>
      <c r="AD35" s="3">
        <f t="shared" si="4"/>
        <v>1.5935108916933167</v>
      </c>
      <c r="AE35" s="3">
        <f t="shared" si="5"/>
        <v>5.6955504187005443</v>
      </c>
      <c r="AF35" s="3">
        <f t="shared" si="6"/>
        <v>4.1020395270072276</v>
      </c>
      <c r="AG35" s="3">
        <f t="shared" si="7"/>
        <v>0.33221792812201728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1217</v>
      </c>
      <c r="J36">
        <v>2383</v>
      </c>
      <c r="L36">
        <v>1215</v>
      </c>
      <c r="M36">
        <v>3.3719999999999999</v>
      </c>
      <c r="N36">
        <v>5.7430000000000003</v>
      </c>
      <c r="O36">
        <v>2.371</v>
      </c>
      <c r="Q36">
        <v>2.8000000000000001E-2</v>
      </c>
      <c r="R36">
        <v>1</v>
      </c>
      <c r="S36">
        <v>0</v>
      </c>
      <c r="T36">
        <v>0</v>
      </c>
      <c r="V36">
        <v>0</v>
      </c>
      <c r="Y36" s="1">
        <v>44887</v>
      </c>
      <c r="Z36" s="6">
        <v>0.75936342592592598</v>
      </c>
      <c r="AB36">
        <v>1</v>
      </c>
      <c r="AD36" s="3">
        <f t="shared" si="4"/>
        <v>2.9516411649613992</v>
      </c>
      <c r="AE36" s="3">
        <f t="shared" si="5"/>
        <v>5.8372575646013587</v>
      </c>
      <c r="AF36" s="3">
        <f t="shared" si="6"/>
        <v>2.8856163996399595</v>
      </c>
      <c r="AG36" s="3">
        <f t="shared" si="7"/>
        <v>0.33495875064745262</v>
      </c>
      <c r="AH36" s="3"/>
      <c r="AJ36">
        <f>ABS(100*((AVERAGE(AD36:AD37))-3)/3)</f>
        <v>1.3415711818078435</v>
      </c>
      <c r="AK36">
        <f>ABS(100*(AD36-AD37)/(AVERAGE(AD36:AD37)))</f>
        <v>0.54813357436249577</v>
      </c>
      <c r="AP36">
        <f>ABS(100*((AVERAGE(AE36:AE37))-6)/6)</f>
        <v>3.1847310763133998</v>
      </c>
      <c r="AQ36">
        <f>ABS(100*(AE36-AE37)/(AVERAGE(AE36:AE37)))</f>
        <v>0.97579061289400748</v>
      </c>
      <c r="AV36">
        <f>ABS(100*((AVERAGE(AF36:AF37))-3)/3)</f>
        <v>5.0278909708189561</v>
      </c>
      <c r="AW36">
        <f>ABS(100*(AF36-AF37)/(AVERAGE(AF36:AF37)))</f>
        <v>2.5588655544705001</v>
      </c>
      <c r="BB36">
        <f>ABS(100*((AVERAGE(AG36:AG37))-0.3)/0.3)</f>
        <v>10.490143689875277</v>
      </c>
      <c r="BC36">
        <f>ABS(100*(AG36-AG37)/(AVERAGE(AG36:AG37)))</f>
        <v>2.104754603039737</v>
      </c>
      <c r="BG36" s="3">
        <f>AVERAGE(AD36:AD37)</f>
        <v>2.9597528645457647</v>
      </c>
      <c r="BH36" s="3">
        <f>AVERAGE(AE36:AE37)</f>
        <v>5.808916135421196</v>
      </c>
      <c r="BI36" s="3">
        <f>AVERAGE(AF36:AF37)</f>
        <v>2.8491632708754313</v>
      </c>
      <c r="BJ36" s="3">
        <f>AVERAGE(AG36:AG37)</f>
        <v>0.33147043106962581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1224</v>
      </c>
      <c r="J37">
        <v>2359</v>
      </c>
      <c r="L37">
        <v>1187</v>
      </c>
      <c r="M37">
        <v>3.3849999999999998</v>
      </c>
      <c r="N37">
        <v>5.6929999999999996</v>
      </c>
      <c r="O37">
        <v>2.3069999999999999</v>
      </c>
      <c r="Q37">
        <v>0.02</v>
      </c>
      <c r="R37">
        <v>1</v>
      </c>
      <c r="S37">
        <v>0</v>
      </c>
      <c r="T37">
        <v>0</v>
      </c>
      <c r="V37">
        <v>0</v>
      </c>
      <c r="Y37" s="1">
        <v>44887</v>
      </c>
      <c r="Z37" s="6">
        <v>0.76603009259259258</v>
      </c>
      <c r="AB37">
        <v>1</v>
      </c>
      <c r="AD37" s="3">
        <f t="shared" si="4"/>
        <v>2.9678645641301302</v>
      </c>
      <c r="AE37" s="3">
        <f t="shared" si="5"/>
        <v>5.7805747062410333</v>
      </c>
      <c r="AF37" s="3">
        <f t="shared" si="6"/>
        <v>2.8127101421109031</v>
      </c>
      <c r="AG37" s="3">
        <f t="shared" si="7"/>
        <v>0.32798211149179901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4078</v>
      </c>
      <c r="J38">
        <v>7871</v>
      </c>
      <c r="L38">
        <v>3579</v>
      </c>
      <c r="M38">
        <v>2.9529999999999998</v>
      </c>
      <c r="N38">
        <v>5.7889999999999997</v>
      </c>
      <c r="O38">
        <v>2.8359999999999999</v>
      </c>
      <c r="Q38">
        <v>0.215</v>
      </c>
      <c r="R38">
        <v>1</v>
      </c>
      <c r="S38">
        <v>0</v>
      </c>
      <c r="T38">
        <v>0</v>
      </c>
      <c r="V38">
        <v>0</v>
      </c>
      <c r="Y38" s="1">
        <v>44887</v>
      </c>
      <c r="Z38" s="6">
        <v>0.77945601851851853</v>
      </c>
      <c r="AB38">
        <v>1</v>
      </c>
      <c r="AD38" s="3">
        <f t="shared" si="4"/>
        <v>3.1941253893557251</v>
      </c>
      <c r="AE38" s="3">
        <f t="shared" si="5"/>
        <v>6.2662459476653245</v>
      </c>
      <c r="AF38" s="3">
        <f t="shared" si="6"/>
        <v>3.0721205583095994</v>
      </c>
      <c r="AG38" s="3">
        <f t="shared" si="7"/>
        <v>0.30799547597730675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4085</v>
      </c>
      <c r="J39">
        <v>7982</v>
      </c>
      <c r="L39">
        <v>3558</v>
      </c>
      <c r="M39">
        <v>2.9569999999999999</v>
      </c>
      <c r="N39">
        <v>5.867</v>
      </c>
      <c r="O39">
        <v>2.91</v>
      </c>
      <c r="Q39">
        <v>0.21299999999999999</v>
      </c>
      <c r="R39">
        <v>1</v>
      </c>
      <c r="S39">
        <v>0</v>
      </c>
      <c r="T39">
        <v>0</v>
      </c>
      <c r="V39">
        <v>0</v>
      </c>
      <c r="Y39" s="1">
        <v>44887</v>
      </c>
      <c r="Z39" s="6">
        <v>0.78699074074074071</v>
      </c>
      <c r="AB39">
        <v>1</v>
      </c>
      <c r="AD39" s="3">
        <f t="shared" si="4"/>
        <v>3.1995331890786356</v>
      </c>
      <c r="AE39" s="3">
        <f t="shared" si="5"/>
        <v>6.353632020970827</v>
      </c>
      <c r="AF39" s="3">
        <f t="shared" si="6"/>
        <v>3.1540988318921914</v>
      </c>
      <c r="AG39" s="3">
        <f t="shared" si="7"/>
        <v>0.30625131618839335</v>
      </c>
      <c r="AH39" s="3"/>
      <c r="AJ39">
        <f>ABS(100*((AVERAGE(AD39:AD40))-3)/3)</f>
        <v>6.7798634388809589</v>
      </c>
      <c r="AK39">
        <f>ABS(100*(AD39-AD40)/(AVERAGE(AD39:AD40)))</f>
        <v>0.24116370280520197</v>
      </c>
      <c r="AP39">
        <f>ABS(100*((AVERAGE(AE39:AE40))-6)/6)</f>
        <v>7.9538690445534259</v>
      </c>
      <c r="AQ39">
        <f>ABS(100*(AE39-AE40)/(AVERAGE(AE39:AE40)))</f>
        <v>3.8164487231537558</v>
      </c>
      <c r="AV39">
        <f>ABS(100*((AVERAGE(AF39:AF40))-3)/3)</f>
        <v>9.1278746502258787</v>
      </c>
      <c r="AW39">
        <f>ABS(100*(AF39-AF40)/(AVERAGE(AF39:AF40)))</f>
        <v>7.3148073913815637</v>
      </c>
      <c r="BB39">
        <f>ABS(100*((AVERAGE(AG39:AG40))-0.3)/0.3)</f>
        <v>2.7897415011674904</v>
      </c>
      <c r="BC39">
        <f>ABS(100*(AG39-AG40)/(AVERAGE(AG39:AG40)))</f>
        <v>1.3736184721540212</v>
      </c>
      <c r="BG39" s="3">
        <f>AVERAGE(AD39:AD40)</f>
        <v>3.2033959031664287</v>
      </c>
      <c r="BH39" s="3">
        <f>AVERAGE(AE39:AE40)</f>
        <v>6.4772321426732056</v>
      </c>
      <c r="BI39" s="3">
        <f>AVERAGE(AF39:AF40)</f>
        <v>3.2738362395067764</v>
      </c>
      <c r="BJ39" s="3">
        <f>AVERAGE(AG39:AG40)</f>
        <v>0.30836922450350246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4095</v>
      </c>
      <c r="J40">
        <v>8296</v>
      </c>
      <c r="L40">
        <v>3609</v>
      </c>
      <c r="M40">
        <v>2.964</v>
      </c>
      <c r="N40">
        <v>6.0890000000000004</v>
      </c>
      <c r="O40">
        <v>3.125</v>
      </c>
      <c r="Q40">
        <v>0.218</v>
      </c>
      <c r="R40">
        <v>1</v>
      </c>
      <c r="S40">
        <v>0</v>
      </c>
      <c r="T40">
        <v>0</v>
      </c>
      <c r="V40">
        <v>0</v>
      </c>
      <c r="Y40" s="1">
        <v>44887</v>
      </c>
      <c r="Z40" s="6">
        <v>0.79488425925925921</v>
      </c>
      <c r="AB40">
        <v>1</v>
      </c>
      <c r="AD40" s="3">
        <f t="shared" si="4"/>
        <v>3.2072586172542219</v>
      </c>
      <c r="AE40" s="3">
        <f t="shared" si="5"/>
        <v>6.6008322643755832</v>
      </c>
      <c r="AF40" s="3">
        <f t="shared" si="6"/>
        <v>3.3935736471213613</v>
      </c>
      <c r="AG40" s="3">
        <f t="shared" si="7"/>
        <v>0.31048713281861157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4901</v>
      </c>
      <c r="J41">
        <v>12278</v>
      </c>
      <c r="L41">
        <v>5985</v>
      </c>
      <c r="M41">
        <v>6.2690000000000001</v>
      </c>
      <c r="N41">
        <v>16.036000000000001</v>
      </c>
      <c r="O41">
        <v>9.7669999999999995</v>
      </c>
      <c r="Q41">
        <v>0.76600000000000001</v>
      </c>
      <c r="R41">
        <v>1</v>
      </c>
      <c r="S41">
        <v>0</v>
      </c>
      <c r="T41">
        <v>0</v>
      </c>
      <c r="V41">
        <v>0</v>
      </c>
      <c r="Y41" s="1">
        <v>44887</v>
      </c>
      <c r="Z41" s="6">
        <v>0.80803240740740734</v>
      </c>
      <c r="AB41">
        <v>1</v>
      </c>
      <c r="AD41" s="3">
        <f t="shared" si="4"/>
        <v>6.9007714021738424</v>
      </c>
      <c r="AE41" s="3">
        <f t="shared" si="5"/>
        <v>17.541818444090623</v>
      </c>
      <c r="AF41" s="3">
        <f t="shared" si="6"/>
        <v>10.641047041916782</v>
      </c>
      <c r="AG41" s="3">
        <f t="shared" si="7"/>
        <v>0.91500244081073145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6140</v>
      </c>
      <c r="J42">
        <v>12379</v>
      </c>
      <c r="L42">
        <v>6068</v>
      </c>
      <c r="M42">
        <v>7.6959999999999997</v>
      </c>
      <c r="N42">
        <v>16.164999999999999</v>
      </c>
      <c r="O42">
        <v>8.4689999999999994</v>
      </c>
      <c r="Q42">
        <v>0.77900000000000003</v>
      </c>
      <c r="R42">
        <v>1</v>
      </c>
      <c r="S42">
        <v>0</v>
      </c>
      <c r="T42">
        <v>0</v>
      </c>
      <c r="V42">
        <v>0</v>
      </c>
      <c r="Y42" s="1">
        <v>44887</v>
      </c>
      <c r="Z42" s="6">
        <v>0.8153125</v>
      </c>
      <c r="AB42">
        <v>1</v>
      </c>
      <c r="AD42" s="3">
        <f t="shared" si="4"/>
        <v>8.6254210435344731</v>
      </c>
      <c r="AE42" s="3">
        <f t="shared" si="5"/>
        <v>17.68508592893529</v>
      </c>
      <c r="AF42" s="3">
        <f t="shared" si="6"/>
        <v>9.0596648854008173</v>
      </c>
      <c r="AG42" s="3">
        <f t="shared" si="7"/>
        <v>0.92742331275237133</v>
      </c>
      <c r="AH42" s="3"/>
      <c r="AJ42">
        <f>ABS(100*((AVERAGE(AD42:AD43))-9)/9)</f>
        <v>4.3243847932478969</v>
      </c>
      <c r="AK42">
        <f>ABS(100*(AD42-AD43)/(AVERAGE(AD42:AD43)))</f>
        <v>0.33947289019140808</v>
      </c>
      <c r="AP42">
        <f>ABS(100*((AVERAGE(AE42:AE43))-18)/18)</f>
        <v>1.8322678640486521</v>
      </c>
      <c r="AQ42">
        <f>ABS(100*(AE42-AE43)/(AVERAGE(AE42:AE43)))</f>
        <v>0.16857931872747087</v>
      </c>
      <c r="AV42">
        <f>ABS(100*((AVERAGE(AF42:AF43))-9)/9)</f>
        <v>0.65984906515059238</v>
      </c>
      <c r="AW42">
        <f>ABS(100*(AF42-AF43)/(AVERAGE(AF42:AF43)))</f>
        <v>6.1476467496127448E-3</v>
      </c>
      <c r="BB42">
        <f>ABS(100*((AVERAGE(AG42:AG43))-0.9)/0.9)</f>
        <v>3.7537108647476649</v>
      </c>
      <c r="BC42">
        <f>ABS(100*(AG42-AG43)/(AVERAGE(AG42:AG43)))</f>
        <v>1.362218485670182</v>
      </c>
      <c r="BG42" s="3">
        <f>AVERAGE(AD42:AD43)</f>
        <v>8.6108053686076893</v>
      </c>
      <c r="BH42" s="3">
        <f>AVERAGE(AE42:AE43)</f>
        <v>17.670191784471243</v>
      </c>
      <c r="BI42" s="3">
        <f>AVERAGE(AF42:AF43)</f>
        <v>9.0593864158635533</v>
      </c>
      <c r="BJ42" s="3">
        <f>AVERAGE(AG42:AG43)</f>
        <v>0.93378339778272901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6119</v>
      </c>
      <c r="J43">
        <v>12358</v>
      </c>
      <c r="L43">
        <v>6153</v>
      </c>
      <c r="M43">
        <v>7.6719999999999997</v>
      </c>
      <c r="N43">
        <v>16.138000000000002</v>
      </c>
      <c r="O43">
        <v>8.4659999999999993</v>
      </c>
      <c r="Q43">
        <v>0.79200000000000004</v>
      </c>
      <c r="R43">
        <v>1</v>
      </c>
      <c r="S43">
        <v>0</v>
      </c>
      <c r="T43">
        <v>0</v>
      </c>
      <c r="V43">
        <v>0</v>
      </c>
      <c r="Y43" s="1">
        <v>44887</v>
      </c>
      <c r="Z43" s="6">
        <v>0.82307870370370362</v>
      </c>
      <c r="AB43">
        <v>1</v>
      </c>
      <c r="AD43" s="3">
        <f t="shared" si="4"/>
        <v>8.5961896936809037</v>
      </c>
      <c r="AE43" s="3">
        <f t="shared" si="5"/>
        <v>17.655297640007191</v>
      </c>
      <c r="AF43" s="3">
        <f t="shared" si="6"/>
        <v>9.0591079463262876</v>
      </c>
      <c r="AG43" s="3">
        <f t="shared" si="7"/>
        <v>0.94014348281308679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9171</v>
      </c>
      <c r="J44">
        <v>17823</v>
      </c>
      <c r="L44">
        <v>8257</v>
      </c>
      <c r="M44">
        <v>7.9770000000000003</v>
      </c>
      <c r="N44">
        <v>16.463999999999999</v>
      </c>
      <c r="O44">
        <v>8.4870000000000001</v>
      </c>
      <c r="Q44">
        <v>0.8</v>
      </c>
      <c r="R44">
        <v>1</v>
      </c>
      <c r="S44">
        <v>0</v>
      </c>
      <c r="T44">
        <v>0</v>
      </c>
      <c r="V44">
        <v>0</v>
      </c>
      <c r="Y44" s="1">
        <v>44887</v>
      </c>
      <c r="Z44" s="6">
        <v>0.83718750000000008</v>
      </c>
      <c r="AB44">
        <v>1</v>
      </c>
      <c r="AD44" s="3">
        <f t="shared" si="4"/>
        <v>9.158911296593395</v>
      </c>
      <c r="AE44" s="3">
        <f t="shared" si="5"/>
        <v>18.117014893538016</v>
      </c>
      <c r="AF44" s="3">
        <f t="shared" si="6"/>
        <v>8.9581035969446212</v>
      </c>
      <c r="AG44" s="3">
        <f t="shared" si="7"/>
        <v>0.89489657314532367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9217</v>
      </c>
      <c r="J45">
        <v>17908</v>
      </c>
      <c r="L45">
        <v>8305</v>
      </c>
      <c r="M45">
        <v>8.0150000000000006</v>
      </c>
      <c r="N45">
        <v>16.542000000000002</v>
      </c>
      <c r="O45">
        <v>8.5269999999999992</v>
      </c>
      <c r="Q45">
        <v>0.80600000000000005</v>
      </c>
      <c r="R45">
        <v>1</v>
      </c>
      <c r="S45">
        <v>0</v>
      </c>
      <c r="T45">
        <v>0</v>
      </c>
      <c r="V45">
        <v>0</v>
      </c>
      <c r="Y45" s="1">
        <v>44887</v>
      </c>
      <c r="Z45" s="6">
        <v>0.84508101851851858</v>
      </c>
      <c r="AB45">
        <v>1</v>
      </c>
      <c r="AD45" s="3">
        <f t="shared" si="4"/>
        <v>9.2045690733912924</v>
      </c>
      <c r="AE45" s="3">
        <f t="shared" si="5"/>
        <v>18.202989964213035</v>
      </c>
      <c r="AF45" s="3">
        <f t="shared" si="6"/>
        <v>8.9984208908217429</v>
      </c>
      <c r="AG45" s="3">
        <f t="shared" si="7"/>
        <v>0.90001860862209582</v>
      </c>
      <c r="AH45" s="3"/>
      <c r="AJ45">
        <f>ABS(100*((AVERAGE(AD45:AD46))-9)/9)</f>
        <v>2.57627203815015</v>
      </c>
      <c r="AK45">
        <f>ABS(100*(AD45-AD46)/(AVERAGE(AD45:AD46)))</f>
        <v>0.59133038816162153</v>
      </c>
      <c r="AP45">
        <f>ABS(100*((AVERAGE(AE45:AE46))-18)/18)</f>
        <v>1.0265748814351383</v>
      </c>
      <c r="AQ45">
        <f>ABS(100*(AE45-AE46)/(AVERAGE(AE45:AE46)))</f>
        <v>0.20023868390929733</v>
      </c>
      <c r="AV45">
        <f>ABS(100*((AVERAGE(AF45:AF46))-9)/9)</f>
        <v>0.52312227527987354</v>
      </c>
      <c r="AW45">
        <f>ABS(100*(AF45-AF46)/(AVERAGE(AF45:AF46)))</f>
        <v>1.016470619720802</v>
      </c>
      <c r="BB45">
        <f>ABS(100*((AVERAGE(AG45:AG46))-0.9)/0.9)</f>
        <v>3.7637315488238246E-2</v>
      </c>
      <c r="BC45">
        <f>ABS(100*(AG45-AG46)/(AVERAGE(AG45:AG46)))</f>
        <v>7.1112616741927981E-2</v>
      </c>
      <c r="BG45" s="3">
        <f>AVERAGE(AD45:AD46)</f>
        <v>9.2318644834335135</v>
      </c>
      <c r="BH45" s="3">
        <f>AVERAGE(AE45:AE46)</f>
        <v>18.184783478658325</v>
      </c>
      <c r="BI45" s="3">
        <f>AVERAGE(AF45:AF46)</f>
        <v>8.9529189952248114</v>
      </c>
      <c r="BJ45" s="3">
        <f>AVERAGE(AG45:AG46)</f>
        <v>0.90033873583939417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9272</v>
      </c>
      <c r="J46">
        <v>17872</v>
      </c>
      <c r="L46">
        <v>8311</v>
      </c>
      <c r="M46">
        <v>8.06</v>
      </c>
      <c r="N46">
        <v>16.509</v>
      </c>
      <c r="O46">
        <v>8.4489999999999998</v>
      </c>
      <c r="Q46">
        <v>0.80600000000000005</v>
      </c>
      <c r="R46">
        <v>1</v>
      </c>
      <c r="S46">
        <v>0</v>
      </c>
      <c r="T46">
        <v>0</v>
      </c>
      <c r="V46">
        <v>0</v>
      </c>
      <c r="Y46" s="1">
        <v>44887</v>
      </c>
      <c r="Z46" s="6">
        <v>0.85325231481481489</v>
      </c>
      <c r="AB46">
        <v>1</v>
      </c>
      <c r="AD46" s="3">
        <f t="shared" si="4"/>
        <v>9.2591598934757346</v>
      </c>
      <c r="AE46" s="3">
        <f t="shared" si="5"/>
        <v>18.166576993103615</v>
      </c>
      <c r="AF46" s="3">
        <f t="shared" si="6"/>
        <v>8.9074170996278799</v>
      </c>
      <c r="AG46" s="3">
        <f t="shared" si="7"/>
        <v>0.9006588630566924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11341</v>
      </c>
      <c r="J47">
        <v>24286</v>
      </c>
      <c r="L47">
        <v>11118</v>
      </c>
      <c r="M47">
        <v>7.5960000000000001</v>
      </c>
      <c r="N47">
        <v>17.378</v>
      </c>
      <c r="O47">
        <v>9.782</v>
      </c>
      <c r="Q47">
        <v>0.872</v>
      </c>
      <c r="R47">
        <v>1</v>
      </c>
      <c r="S47">
        <v>0</v>
      </c>
      <c r="T47">
        <v>0</v>
      </c>
      <c r="V47">
        <v>0</v>
      </c>
      <c r="X47" t="s">
        <v>134</v>
      </c>
      <c r="Y47" s="1">
        <v>44887</v>
      </c>
      <c r="Z47" s="6">
        <v>0.87086805555555558</v>
      </c>
      <c r="AB47">
        <v>1</v>
      </c>
      <c r="AD47" s="3">
        <f t="shared" si="4"/>
        <v>8.8051038732841</v>
      </c>
      <c r="AE47" s="3">
        <f t="shared" si="5"/>
        <v>19.18915039189805</v>
      </c>
      <c r="AF47" s="3">
        <f t="shared" si="6"/>
        <v>10.38404651861395</v>
      </c>
      <c r="AG47" s="3">
        <f t="shared" si="7"/>
        <v>0.93414884019721645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11672</v>
      </c>
      <c r="J48">
        <v>23115</v>
      </c>
      <c r="L48">
        <v>11086</v>
      </c>
      <c r="M48">
        <v>7.8079999999999998</v>
      </c>
      <c r="N48">
        <v>16.550999999999998</v>
      </c>
      <c r="O48">
        <v>8.7430000000000003</v>
      </c>
      <c r="Q48">
        <v>0.87</v>
      </c>
      <c r="R48">
        <v>1</v>
      </c>
      <c r="S48">
        <v>0</v>
      </c>
      <c r="T48">
        <v>0</v>
      </c>
      <c r="V48">
        <v>0</v>
      </c>
      <c r="Y48" s="1">
        <v>44887</v>
      </c>
      <c r="Z48" s="6">
        <v>0.87964120370370369</v>
      </c>
      <c r="AB48">
        <v>1</v>
      </c>
      <c r="AD48" s="3">
        <f t="shared" si="4"/>
        <v>9.0608155458960109</v>
      </c>
      <c r="AE48" s="3">
        <f t="shared" si="5"/>
        <v>18.267266681621074</v>
      </c>
      <c r="AF48" s="3">
        <f t="shared" si="6"/>
        <v>9.2064511357250627</v>
      </c>
      <c r="AG48" s="3">
        <f t="shared" si="7"/>
        <v>0.9314910728998248</v>
      </c>
      <c r="AH48" s="3"/>
      <c r="AJ48">
        <f>ABS(100*((AVERAGE(AD48:AD49))-9)/9)</f>
        <v>0.7443987604053367</v>
      </c>
      <c r="AK48">
        <f>ABS(100*(AD48-AD49)/(AVERAGE(AD48:AD49)))</f>
        <v>0.13632613528259252</v>
      </c>
      <c r="AP48">
        <f>ABS(100*((AVERAGE(AE48:AE49))-18)/18)</f>
        <v>1.5263648326497206</v>
      </c>
      <c r="AQ48">
        <f>ABS(100*(AE48-AE49)/(AVERAGE(AE48:AE49)))</f>
        <v>8.1850531777367855E-2</v>
      </c>
      <c r="AV48">
        <f>ABS(100*((AVERAGE(AF48:AF49))-9)/9)</f>
        <v>2.3083309048941438</v>
      </c>
      <c r="AW48">
        <f>ABS(100*(AF48-AF49)/(AVERAGE(AF48:AF49)))</f>
        <v>2.8207667372260492E-2</v>
      </c>
      <c r="BB48">
        <f>ABS(100*((AVERAGE(AG48:AG49))-0.9)/0.9)</f>
        <v>4.2234342556932329</v>
      </c>
      <c r="BC48">
        <f>ABS(100*(AG48-AG49)/(AVERAGE(AG48:AG49)))</f>
        <v>1.3901406356183741</v>
      </c>
      <c r="BG48" s="3">
        <f>AVERAGE(AD48:AD49)</f>
        <v>9.0669958884364803</v>
      </c>
      <c r="BH48" s="3">
        <f>AVERAGE(AE48:AE49)</f>
        <v>18.27474566987695</v>
      </c>
      <c r="BI48" s="3">
        <f>AVERAGE(AF48:AF49)</f>
        <v>9.207749781440473</v>
      </c>
      <c r="BJ48" s="3">
        <f>AVERAGE(AG48:AG49)</f>
        <v>0.93801090830123912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11688</v>
      </c>
      <c r="J49">
        <v>23134</v>
      </c>
      <c r="L49">
        <v>11243</v>
      </c>
      <c r="M49">
        <v>7.8179999999999996</v>
      </c>
      <c r="N49">
        <v>16.565000000000001</v>
      </c>
      <c r="O49">
        <v>8.7469999999999999</v>
      </c>
      <c r="Q49">
        <v>0.88300000000000001</v>
      </c>
      <c r="R49">
        <v>1</v>
      </c>
      <c r="S49">
        <v>0</v>
      </c>
      <c r="T49">
        <v>0</v>
      </c>
      <c r="V49">
        <v>0</v>
      </c>
      <c r="Y49" s="1">
        <v>44887</v>
      </c>
      <c r="Z49" s="6">
        <v>0.88870370370370377</v>
      </c>
      <c r="AB49">
        <v>1</v>
      </c>
      <c r="AD49" s="3">
        <f t="shared" si="4"/>
        <v>9.0731762309769479</v>
      </c>
      <c r="AE49" s="3">
        <f t="shared" si="5"/>
        <v>18.282224658132829</v>
      </c>
      <c r="AF49" s="3">
        <f t="shared" si="6"/>
        <v>9.2090484271558815</v>
      </c>
      <c r="AG49" s="3">
        <f t="shared" si="7"/>
        <v>0.94453074370265333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6531</v>
      </c>
      <c r="J50">
        <v>8882</v>
      </c>
      <c r="L50">
        <v>3551</v>
      </c>
      <c r="M50">
        <v>9.0419999999999998</v>
      </c>
      <c r="N50">
        <v>13.006</v>
      </c>
      <c r="O50">
        <v>3.964</v>
      </c>
      <c r="Q50">
        <v>0.42599999999999999</v>
      </c>
      <c r="R50">
        <v>1</v>
      </c>
      <c r="S50">
        <v>0</v>
      </c>
      <c r="T50">
        <v>0</v>
      </c>
      <c r="V50">
        <v>0</v>
      </c>
      <c r="Y50" s="1">
        <v>44887</v>
      </c>
      <c r="Z50" s="6">
        <v>0.90170138888888884</v>
      </c>
      <c r="AB50">
        <v>1</v>
      </c>
      <c r="AD50" s="3">
        <f t="shared" si="4"/>
        <v>10.178345841654119</v>
      </c>
      <c r="AE50" s="3">
        <f t="shared" si="5"/>
        <v>14.124335500949812</v>
      </c>
      <c r="AF50" s="3">
        <f t="shared" si="6"/>
        <v>3.9459896592956927</v>
      </c>
      <c r="AG50" s="3">
        <f t="shared" si="7"/>
        <v>0.61133985918417777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7114</v>
      </c>
      <c r="J51">
        <v>8758</v>
      </c>
      <c r="L51">
        <v>3393</v>
      </c>
      <c r="M51">
        <v>9.7880000000000003</v>
      </c>
      <c r="N51">
        <v>12.83</v>
      </c>
      <c r="O51">
        <v>3.0419999999999998</v>
      </c>
      <c r="Q51">
        <v>0.39800000000000002</v>
      </c>
      <c r="R51">
        <v>1</v>
      </c>
      <c r="S51">
        <v>0</v>
      </c>
      <c r="T51">
        <v>0</v>
      </c>
      <c r="V51">
        <v>0</v>
      </c>
      <c r="Y51" s="1">
        <v>44887</v>
      </c>
      <c r="Z51" s="6">
        <v>0.90869212962962964</v>
      </c>
      <c r="AB51">
        <v>1</v>
      </c>
      <c r="AD51" s="3">
        <f t="shared" si="4"/>
        <v>11.07913076692749</v>
      </c>
      <c r="AE51" s="3">
        <f t="shared" si="5"/>
        <v>13.929094544375355</v>
      </c>
      <c r="AF51" s="3">
        <f t="shared" si="6"/>
        <v>2.849963777447865</v>
      </c>
      <c r="AG51" s="3">
        <f t="shared" si="7"/>
        <v>0.58509440712243321</v>
      </c>
      <c r="AH51" s="3"/>
      <c r="AI51">
        <f>100*(AVERAGE(I51:I52))/(AVERAGE(I$51:I$52))</f>
        <v>100</v>
      </c>
      <c r="AK51">
        <f>ABS(100*(AD51-AD52)/(AVERAGE(AD51:AD52)))</f>
        <v>3.615170084847021</v>
      </c>
      <c r="AO51">
        <f>100*(AVERAGE(J51:J52))/(AVERAGE(J$51:J$52))</f>
        <v>100</v>
      </c>
      <c r="AQ51">
        <f>ABS(100*(AE51-AE52)/(AVERAGE(AE51:AE52)))</f>
        <v>0.47363734246725525</v>
      </c>
      <c r="AU51">
        <f>100*(((AVERAGE(J51:J52))-(AVERAGE(I51:I52)))/((AVERAGE(J$51:J$52))-(AVERAGE($I$51:I52))))</f>
        <v>100</v>
      </c>
      <c r="AW51">
        <f>ABS(100*(AF51-AF52)/(AVERAGE(AF51:AF52)))</f>
        <v>12.757100514123765</v>
      </c>
      <c r="BA51">
        <f>100*(AVERAGE(L51:L52))/(AVERAGE(L$51:L$52))</f>
        <v>100</v>
      </c>
      <c r="BC51">
        <f>ABS(100*(AG51-AG52)/(AVERAGE(AG51:AG52)))</f>
        <v>0.79810248690225016</v>
      </c>
      <c r="BG51" s="3">
        <f>AVERAGE(AD51:AD52)</f>
        <v>11.283082070762969</v>
      </c>
      <c r="BH51" s="3">
        <f>AVERAGE(AE51:AE52)</f>
        <v>13.962159545085544</v>
      </c>
      <c r="BI51" s="3">
        <f>AVERAGE(AF51:AF52)</f>
        <v>2.6790774743225754</v>
      </c>
      <c r="BJ51" s="3">
        <f>AVERAGE(AG51:AG52)</f>
        <v>0.58276886073721546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7378</v>
      </c>
      <c r="J52">
        <v>8800</v>
      </c>
      <c r="L52">
        <v>3365</v>
      </c>
      <c r="M52">
        <v>10.125</v>
      </c>
      <c r="N52">
        <v>12.89</v>
      </c>
      <c r="O52">
        <v>2.7650000000000001</v>
      </c>
      <c r="Q52">
        <v>0.39300000000000002</v>
      </c>
      <c r="R52">
        <v>1</v>
      </c>
      <c r="S52">
        <v>0</v>
      </c>
      <c r="T52">
        <v>0</v>
      </c>
      <c r="V52">
        <v>0</v>
      </c>
      <c r="Y52" s="1">
        <v>44887</v>
      </c>
      <c r="Z52" s="6">
        <v>0.91611111111111121</v>
      </c>
      <c r="AB52">
        <v>1</v>
      </c>
      <c r="AD52" s="3">
        <f t="shared" si="4"/>
        <v>11.48703337459845</v>
      </c>
      <c r="AE52" s="3">
        <f t="shared" si="5"/>
        <v>13.995224545795736</v>
      </c>
      <c r="AF52" s="3">
        <f t="shared" si="6"/>
        <v>2.5081911711972857</v>
      </c>
      <c r="AG52" s="3">
        <f t="shared" si="7"/>
        <v>0.58044331435199759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5905</v>
      </c>
      <c r="J53">
        <v>9388</v>
      </c>
      <c r="L53">
        <v>3351</v>
      </c>
      <c r="M53">
        <v>4.9450000000000003</v>
      </c>
      <c r="N53">
        <v>8.2319999999999993</v>
      </c>
      <c r="O53">
        <v>3.2869999999999999</v>
      </c>
      <c r="Q53">
        <v>0.23400000000000001</v>
      </c>
      <c r="R53">
        <v>1</v>
      </c>
      <c r="S53">
        <v>0</v>
      </c>
      <c r="T53">
        <v>0</v>
      </c>
      <c r="V53">
        <v>0</v>
      </c>
      <c r="X53" t="s">
        <v>134</v>
      </c>
      <c r="Y53" s="1">
        <v>44887</v>
      </c>
      <c r="Z53" s="6">
        <v>0.93355324074074064</v>
      </c>
      <c r="AB53">
        <v>1</v>
      </c>
      <c r="AD53" s="3">
        <f t="shared" si="4"/>
        <v>5.5266733404424242</v>
      </c>
      <c r="AE53" s="3">
        <f t="shared" si="5"/>
        <v>8.9526267394086378</v>
      </c>
      <c r="AF53" s="3">
        <f t="shared" si="6"/>
        <v>3.4259533989662136</v>
      </c>
      <c r="AG53" s="3">
        <f t="shared" si="7"/>
        <v>0.34687066078006773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4102</v>
      </c>
      <c r="J54">
        <v>7557</v>
      </c>
      <c r="L54">
        <v>3280</v>
      </c>
      <c r="M54">
        <v>3.5619999999999998</v>
      </c>
      <c r="N54">
        <v>6.681</v>
      </c>
      <c r="O54">
        <v>3.1190000000000002</v>
      </c>
      <c r="Q54">
        <v>0.22700000000000001</v>
      </c>
      <c r="R54">
        <v>1</v>
      </c>
      <c r="S54">
        <v>0</v>
      </c>
      <c r="T54">
        <v>0</v>
      </c>
      <c r="V54">
        <v>0</v>
      </c>
      <c r="Y54" s="1">
        <v>44887</v>
      </c>
      <c r="Z54" s="6">
        <v>0.94101851851851848</v>
      </c>
      <c r="AB54">
        <v>1</v>
      </c>
      <c r="AD54" s="3">
        <f t="shared" si="4"/>
        <v>3.8551997003725589</v>
      </c>
      <c r="AE54" s="3">
        <f t="shared" si="5"/>
        <v>7.2228548451126811</v>
      </c>
      <c r="AF54" s="3">
        <f t="shared" si="6"/>
        <v>3.3676551447401222</v>
      </c>
      <c r="AG54" s="3">
        <f t="shared" si="7"/>
        <v>0.33979435535076197</v>
      </c>
      <c r="AH54" s="3"/>
      <c r="AK54">
        <f>ABS(100*(AD54-AD55)/(AVERAGE(AD54:AD55)))</f>
        <v>0.38549005964761696</v>
      </c>
      <c r="AQ54">
        <f>ABS(100*(AE54-AE55)/(AVERAGE(AE54:AE55)))</f>
        <v>1.5952445251050777</v>
      </c>
      <c r="AW54">
        <f>ABS(100*(AF54-AF55)/(AVERAGE(AF54:AF55)))</f>
        <v>2.9981952143276973</v>
      </c>
      <c r="BC54">
        <f>ABS(100*(AG54-AG55)/(AVERAGE(AG54:AG55)))</f>
        <v>0.20553045112856391</v>
      </c>
      <c r="BG54" s="3">
        <f>AVERAGE(AD54:AD55)</f>
        <v>3.8477832893239956</v>
      </c>
      <c r="BH54" s="3">
        <f>AVERAGE(AE54:AE55)</f>
        <v>7.1656996295993522</v>
      </c>
      <c r="BI54" s="3">
        <f>AVERAGE(AF54:AF55)</f>
        <v>3.3179163402753558</v>
      </c>
      <c r="BJ54" s="3">
        <f>AVERAGE(AG54:AG55)</f>
        <v>0.33944552339297929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4086</v>
      </c>
      <c r="J55">
        <v>7436</v>
      </c>
      <c r="L55">
        <v>3273</v>
      </c>
      <c r="M55">
        <v>3.55</v>
      </c>
      <c r="N55">
        <v>6.5780000000000003</v>
      </c>
      <c r="O55">
        <v>3.028</v>
      </c>
      <c r="Q55">
        <v>0.22600000000000001</v>
      </c>
      <c r="R55">
        <v>1</v>
      </c>
      <c r="S55">
        <v>0</v>
      </c>
      <c r="T55">
        <v>0</v>
      </c>
      <c r="V55">
        <v>0</v>
      </c>
      <c r="Y55" s="1">
        <v>44887</v>
      </c>
      <c r="Z55" s="6">
        <v>0.94891203703703697</v>
      </c>
      <c r="AB55">
        <v>1</v>
      </c>
      <c r="AD55" s="3">
        <f t="shared" si="4"/>
        <v>3.8403668782754328</v>
      </c>
      <c r="AE55" s="3">
        <f t="shared" si="5"/>
        <v>7.1085444140860226</v>
      </c>
      <c r="AF55" s="3">
        <f t="shared" si="6"/>
        <v>3.2681775358105898</v>
      </c>
      <c r="AG55" s="3">
        <f t="shared" si="7"/>
        <v>0.33909669143519666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87</v>
      </c>
      <c r="Y56" s="1">
        <v>44887</v>
      </c>
      <c r="Z56" s="6">
        <v>0.95297453703703694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119</v>
      </c>
      <c r="D57" t="s">
        <v>27</v>
      </c>
      <c r="G57">
        <v>0.5</v>
      </c>
      <c r="H57">
        <v>0.5</v>
      </c>
      <c r="I57">
        <v>4197</v>
      </c>
      <c r="J57">
        <v>6697</v>
      </c>
      <c r="L57">
        <v>1065</v>
      </c>
      <c r="M57">
        <v>3.6349999999999998</v>
      </c>
      <c r="N57">
        <v>5.952</v>
      </c>
      <c r="O57">
        <v>2.3170000000000002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44887</v>
      </c>
      <c r="Z57" s="6">
        <v>0.96607638888888892</v>
      </c>
      <c r="AB57">
        <v>1</v>
      </c>
      <c r="AD57" s="3">
        <f t="shared" si="4"/>
        <v>3.9432695815742429</v>
      </c>
      <c r="AE57" s="3">
        <f t="shared" si="5"/>
        <v>6.4104005419480039</v>
      </c>
      <c r="AF57" s="3">
        <f t="shared" si="6"/>
        <v>2.467130960373761</v>
      </c>
      <c r="AG57" s="3">
        <f t="shared" si="7"/>
        <v>0.11903355921115195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119</v>
      </c>
      <c r="D58" t="s">
        <v>27</v>
      </c>
      <c r="G58">
        <v>0.5</v>
      </c>
      <c r="H58">
        <v>0.5</v>
      </c>
      <c r="I58">
        <v>5173</v>
      </c>
      <c r="J58">
        <v>6662</v>
      </c>
      <c r="L58">
        <v>1063</v>
      </c>
      <c r="M58">
        <v>4.3840000000000003</v>
      </c>
      <c r="N58">
        <v>5.9219999999999997</v>
      </c>
      <c r="O58">
        <v>1.538</v>
      </c>
      <c r="Q58">
        <v>0</v>
      </c>
      <c r="R58">
        <v>1</v>
      </c>
      <c r="S58">
        <v>0</v>
      </c>
      <c r="T58">
        <v>0</v>
      </c>
      <c r="V58">
        <v>0</v>
      </c>
      <c r="Y58" s="1">
        <v>44887</v>
      </c>
      <c r="Z58" s="6">
        <v>0.97328703703703701</v>
      </c>
      <c r="AB58">
        <v>1</v>
      </c>
      <c r="AD58" s="3">
        <f t="shared" si="4"/>
        <v>4.8480717294989173</v>
      </c>
      <c r="AE58" s="3">
        <f t="shared" si="5"/>
        <v>6.3773355412378141</v>
      </c>
      <c r="AF58" s="3">
        <f t="shared" si="6"/>
        <v>1.5292638117388968</v>
      </c>
      <c r="AG58" s="3">
        <f t="shared" si="7"/>
        <v>0.11883422666384756</v>
      </c>
      <c r="AH58" s="3"/>
      <c r="AK58">
        <f>ABS(100*(AD58-AD59)/(AVERAGE(AD58:AD59)))</f>
        <v>0.2482782390819093</v>
      </c>
      <c r="AQ58">
        <f>ABS(100*(AE58-AE59)/(AVERAGE(AE58:AE59)))</f>
        <v>0.93763338196095825</v>
      </c>
      <c r="AW58">
        <f>ABS(100*(AF58-AF59)/(AVERAGE(AF58:AF59)))</f>
        <v>4.7920758422564518</v>
      </c>
      <c r="BC58">
        <f>ABS(100*(AG58-AG59)/(AVERAGE(AG58:AG59)))</f>
        <v>1.0014008286109102</v>
      </c>
      <c r="BG58" s="3">
        <f>AVERAGE(AD58:AD59)</f>
        <v>4.8540975634758752</v>
      </c>
      <c r="BH58" s="3">
        <f>AVERAGE(AE58:AE59)</f>
        <v>6.3475770405986429</v>
      </c>
      <c r="BI58" s="3">
        <f>AVERAGE(AF58:AF59)</f>
        <v>1.4934794771227677</v>
      </c>
      <c r="BJ58" s="3">
        <f>AVERAGE(AG58:AG59)</f>
        <v>0.11943222430576073</v>
      </c>
    </row>
    <row r="59" spans="1:62" x14ac:dyDescent="0.35">
      <c r="A59">
        <v>35</v>
      </c>
      <c r="B59">
        <v>9</v>
      </c>
      <c r="C59" t="s">
        <v>119</v>
      </c>
      <c r="D59" t="s">
        <v>27</v>
      </c>
      <c r="G59">
        <v>0.5</v>
      </c>
      <c r="H59">
        <v>0.5</v>
      </c>
      <c r="I59">
        <v>5186</v>
      </c>
      <c r="J59">
        <v>6599</v>
      </c>
      <c r="L59">
        <v>1075</v>
      </c>
      <c r="M59">
        <v>4.3940000000000001</v>
      </c>
      <c r="N59">
        <v>5.8689999999999998</v>
      </c>
      <c r="O59">
        <v>1.476</v>
      </c>
      <c r="Q59">
        <v>0</v>
      </c>
      <c r="R59">
        <v>1</v>
      </c>
      <c r="S59">
        <v>0</v>
      </c>
      <c r="T59">
        <v>0</v>
      </c>
      <c r="V59">
        <v>0</v>
      </c>
      <c r="Y59" s="1">
        <v>44887</v>
      </c>
      <c r="Z59" s="6">
        <v>0.98085648148148152</v>
      </c>
      <c r="AB59">
        <v>1</v>
      </c>
      <c r="AD59" s="3">
        <f t="shared" si="4"/>
        <v>4.8601233974528331</v>
      </c>
      <c r="AE59" s="3">
        <f t="shared" si="5"/>
        <v>6.3178185399594717</v>
      </c>
      <c r="AF59" s="3">
        <f t="shared" si="6"/>
        <v>1.4576951425066387</v>
      </c>
      <c r="AG59" s="3">
        <f t="shared" si="7"/>
        <v>0.12003022194767389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120</v>
      </c>
      <c r="D60" t="s">
        <v>27</v>
      </c>
      <c r="G60">
        <v>0.5</v>
      </c>
      <c r="H60">
        <v>0.5</v>
      </c>
      <c r="I60">
        <v>4969</v>
      </c>
      <c r="J60">
        <v>8054</v>
      </c>
      <c r="L60">
        <v>2289</v>
      </c>
      <c r="M60">
        <v>4.2270000000000003</v>
      </c>
      <c r="N60">
        <v>7.101</v>
      </c>
      <c r="O60">
        <v>2.8740000000000001</v>
      </c>
      <c r="Q60">
        <v>0.123</v>
      </c>
      <c r="R60">
        <v>1</v>
      </c>
      <c r="S60">
        <v>0</v>
      </c>
      <c r="T60">
        <v>0</v>
      </c>
      <c r="V60">
        <v>0</v>
      </c>
      <c r="Y60" s="1">
        <v>44887</v>
      </c>
      <c r="Z60" s="6">
        <v>0.99405092592592592</v>
      </c>
      <c r="AB60">
        <v>1</v>
      </c>
      <c r="AD60" s="3">
        <f t="shared" si="4"/>
        <v>4.6589532477605644</v>
      </c>
      <c r="AE60" s="3">
        <f t="shared" si="5"/>
        <v>7.6923778551973836</v>
      </c>
      <c r="AF60" s="3">
        <f t="shared" si="6"/>
        <v>3.0334246074368192</v>
      </c>
      <c r="AG60" s="3">
        <f t="shared" si="7"/>
        <v>0.24102507816143759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120</v>
      </c>
      <c r="D61" t="s">
        <v>27</v>
      </c>
      <c r="G61">
        <v>0.5</v>
      </c>
      <c r="H61">
        <v>0.5</v>
      </c>
      <c r="I61">
        <v>4940</v>
      </c>
      <c r="J61">
        <v>8070</v>
      </c>
      <c r="L61">
        <v>2319</v>
      </c>
      <c r="M61">
        <v>4.2050000000000001</v>
      </c>
      <c r="N61">
        <v>7.1150000000000002</v>
      </c>
      <c r="O61">
        <v>2.91</v>
      </c>
      <c r="Q61">
        <v>0.127</v>
      </c>
      <c r="R61">
        <v>1</v>
      </c>
      <c r="S61">
        <v>0</v>
      </c>
      <c r="T61">
        <v>0</v>
      </c>
      <c r="V61">
        <v>0</v>
      </c>
      <c r="Y61" s="1">
        <v>44888</v>
      </c>
      <c r="Z61" s="6">
        <v>1.261574074074074E-3</v>
      </c>
      <c r="AB61">
        <v>1</v>
      </c>
      <c r="AD61" s="3">
        <f t="shared" si="4"/>
        <v>4.632068757709523</v>
      </c>
      <c r="AE61" s="3">
        <f t="shared" si="5"/>
        <v>7.7074932840934709</v>
      </c>
      <c r="AF61" s="3">
        <f t="shared" si="6"/>
        <v>3.0754245263839479</v>
      </c>
      <c r="AG61" s="3">
        <f t="shared" si="7"/>
        <v>0.2440150663710034</v>
      </c>
      <c r="AH61" s="3"/>
      <c r="AK61">
        <f>ABS(100*(AD61-AD62)/(AVERAGE(AD61:AD62)))</f>
        <v>1.7361247865125931</v>
      </c>
      <c r="AQ61">
        <f>ABS(100*(AE61-AE62)/(AVERAGE(AE61:AE62)))</f>
        <v>1.1819115306371737</v>
      </c>
      <c r="AW61">
        <f>ABS(100*(AF61-AF62)/(AVERAGE(AF61:AF62)))</f>
        <v>5.4210041003319098</v>
      </c>
      <c r="BC61">
        <f>ABS(100*(AG61-AG62)/(AVERAGE(AG61:AG62)))</f>
        <v>2.8585379690750847</v>
      </c>
      <c r="BG61" s="3">
        <f>AVERAGE(AD61:AD62)</f>
        <v>4.5922055483234976</v>
      </c>
      <c r="BH61" s="3">
        <f>AVERAGE(AE61:AE62)</f>
        <v>7.7533119279347353</v>
      </c>
      <c r="BI61" s="3">
        <f>AVERAGE(AF61:AF62)</f>
        <v>3.1611063796112373</v>
      </c>
      <c r="BJ61" s="3">
        <f>AVERAGE(AG61:AG62)</f>
        <v>0.2405765799300027</v>
      </c>
    </row>
    <row r="62" spans="1:62" x14ac:dyDescent="0.35">
      <c r="A62">
        <v>38</v>
      </c>
      <c r="B62">
        <v>10</v>
      </c>
      <c r="C62" t="s">
        <v>120</v>
      </c>
      <c r="D62" t="s">
        <v>27</v>
      </c>
      <c r="G62">
        <v>0.5</v>
      </c>
      <c r="H62">
        <v>0.5</v>
      </c>
      <c r="I62">
        <v>4854</v>
      </c>
      <c r="J62">
        <v>8167</v>
      </c>
      <c r="L62">
        <v>2250</v>
      </c>
      <c r="M62">
        <v>4.1390000000000002</v>
      </c>
      <c r="N62">
        <v>7.1970000000000001</v>
      </c>
      <c r="O62">
        <v>3.0579999999999998</v>
      </c>
      <c r="Q62">
        <v>0.11899999999999999</v>
      </c>
      <c r="R62">
        <v>1</v>
      </c>
      <c r="S62">
        <v>0</v>
      </c>
      <c r="T62">
        <v>0</v>
      </c>
      <c r="V62">
        <v>0</v>
      </c>
      <c r="Y62" s="1">
        <v>44888</v>
      </c>
      <c r="Z62" s="6">
        <v>9.0277777777777787E-3</v>
      </c>
      <c r="AB62">
        <v>1</v>
      </c>
      <c r="AD62" s="3">
        <f t="shared" si="4"/>
        <v>4.5523423389374722</v>
      </c>
      <c r="AE62" s="3">
        <f t="shared" si="5"/>
        <v>7.7991305717759989</v>
      </c>
      <c r="AF62" s="3">
        <f t="shared" si="6"/>
        <v>3.2467882328385267</v>
      </c>
      <c r="AG62" s="3">
        <f t="shared" si="7"/>
        <v>0.237138093489002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123</v>
      </c>
      <c r="D63" t="s">
        <v>27</v>
      </c>
      <c r="G63">
        <v>0.5</v>
      </c>
      <c r="H63">
        <v>0.5</v>
      </c>
      <c r="I63">
        <v>4393</v>
      </c>
      <c r="J63">
        <v>6662</v>
      </c>
      <c r="L63">
        <v>2482</v>
      </c>
      <c r="M63">
        <v>3.7850000000000001</v>
      </c>
      <c r="N63">
        <v>5.9219999999999997</v>
      </c>
      <c r="O63">
        <v>2.137</v>
      </c>
      <c r="Q63">
        <v>0.14399999999999999</v>
      </c>
      <c r="R63">
        <v>1</v>
      </c>
      <c r="S63">
        <v>0</v>
      </c>
      <c r="T63">
        <v>0</v>
      </c>
      <c r="V63">
        <v>0</v>
      </c>
      <c r="Y63" s="1">
        <v>44888</v>
      </c>
      <c r="Z63" s="6">
        <v>2.2094907407407407E-2</v>
      </c>
      <c r="AB63">
        <v>1</v>
      </c>
      <c r="AD63" s="3">
        <f t="shared" si="4"/>
        <v>4.1249716522640343</v>
      </c>
      <c r="AE63" s="3">
        <f t="shared" si="5"/>
        <v>6.3773355412378141</v>
      </c>
      <c r="AF63" s="3">
        <f t="shared" si="6"/>
        <v>2.2523638889737798</v>
      </c>
      <c r="AG63" s="3">
        <f t="shared" si="7"/>
        <v>0.26026066897631106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123</v>
      </c>
      <c r="D64" t="s">
        <v>27</v>
      </c>
      <c r="G64">
        <v>0.5</v>
      </c>
      <c r="H64">
        <v>0.5</v>
      </c>
      <c r="I64">
        <v>5859</v>
      </c>
      <c r="J64">
        <v>6623</v>
      </c>
      <c r="L64">
        <v>2433</v>
      </c>
      <c r="M64">
        <v>4.91</v>
      </c>
      <c r="N64">
        <v>5.8890000000000002</v>
      </c>
      <c r="O64">
        <v>0.97899999999999998</v>
      </c>
      <c r="Q64">
        <v>0.13800000000000001</v>
      </c>
      <c r="R64">
        <v>1</v>
      </c>
      <c r="S64">
        <v>0</v>
      </c>
      <c r="T64">
        <v>0</v>
      </c>
      <c r="V64">
        <v>0</v>
      </c>
      <c r="X64" t="s">
        <v>164</v>
      </c>
      <c r="Y64" s="1">
        <v>44888</v>
      </c>
      <c r="Z64" s="6">
        <v>3.2847222222222222E-2</v>
      </c>
      <c r="AB64">
        <v>2</v>
      </c>
      <c r="AD64" s="3">
        <f t="shared" si="4"/>
        <v>5.484028976913188</v>
      </c>
      <c r="AE64" s="3">
        <f t="shared" si="5"/>
        <v>6.3404916833036022</v>
      </c>
      <c r="AF64" s="3">
        <f t="shared" si="6"/>
        <v>0.85646270639041422</v>
      </c>
      <c r="AG64" s="3">
        <f t="shared" si="7"/>
        <v>0.25537702156735359</v>
      </c>
      <c r="AH64" s="3"/>
      <c r="AK64">
        <f>ABS(100*(AD64-AD65)/(AVERAGE(AD64:AD65)))</f>
        <v>31.93453295659139</v>
      </c>
      <c r="AQ64">
        <f>ABS(100*(AE64-AE65)/(AVERAGE(AE64:AE65)))</f>
        <v>0.58278157891156512</v>
      </c>
      <c r="AW64">
        <f>ABS(100*(AF64-AF65)/(AVERAGE(AF64:AF65)))</f>
        <v>92.480103500889058</v>
      </c>
      <c r="BC64">
        <f>ABS(100*(AG64-AG65)/(AVERAGE(AG64:AG65)))</f>
        <v>0.73877604084433823</v>
      </c>
      <c r="BG64" s="3">
        <f>AVERAGE(AD64:AD65)</f>
        <v>4.7289456270313766</v>
      </c>
      <c r="BH64" s="3">
        <f>AVERAGE(AE64:AE65)</f>
        <v>6.3220697543364963</v>
      </c>
      <c r="BI64" s="3">
        <f>AVERAGE(AF64:AF65)</f>
        <v>1.5931241273051191</v>
      </c>
      <c r="BJ64" s="3">
        <f>AVERAGE(AG64:AG65)</f>
        <v>0.25632385116704942</v>
      </c>
    </row>
    <row r="65" spans="1:62" x14ac:dyDescent="0.35">
      <c r="A65">
        <v>41</v>
      </c>
      <c r="B65">
        <v>11</v>
      </c>
      <c r="C65" t="s">
        <v>123</v>
      </c>
      <c r="D65" t="s">
        <v>27</v>
      </c>
      <c r="G65">
        <v>0.5</v>
      </c>
      <c r="H65">
        <v>0.5</v>
      </c>
      <c r="I65">
        <v>4230</v>
      </c>
      <c r="J65">
        <v>6584</v>
      </c>
      <c r="L65">
        <v>2452</v>
      </c>
      <c r="M65">
        <v>3.66</v>
      </c>
      <c r="N65">
        <v>5.8559999999999999</v>
      </c>
      <c r="O65">
        <v>2.1960000000000002</v>
      </c>
      <c r="Q65">
        <v>0.14000000000000001</v>
      </c>
      <c r="R65">
        <v>1</v>
      </c>
      <c r="S65">
        <v>0</v>
      </c>
      <c r="T65">
        <v>0</v>
      </c>
      <c r="V65">
        <v>0</v>
      </c>
      <c r="Y65" s="1">
        <v>44888</v>
      </c>
      <c r="Z65" s="6">
        <v>4.040509259259259E-2</v>
      </c>
      <c r="AB65">
        <v>1</v>
      </c>
      <c r="AD65" s="3">
        <f t="shared" si="4"/>
        <v>3.9738622771495655</v>
      </c>
      <c r="AE65" s="3">
        <f t="shared" si="5"/>
        <v>6.3036478253693895</v>
      </c>
      <c r="AF65" s="3">
        <f t="shared" si="6"/>
        <v>2.329785548219824</v>
      </c>
      <c r="AG65" s="3">
        <f t="shared" si="7"/>
        <v>0.25727068076674525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124</v>
      </c>
      <c r="D66" t="s">
        <v>27</v>
      </c>
      <c r="G66">
        <v>0.5</v>
      </c>
      <c r="H66">
        <v>0.5</v>
      </c>
      <c r="I66">
        <v>3258</v>
      </c>
      <c r="J66">
        <v>6991</v>
      </c>
      <c r="L66">
        <v>2327</v>
      </c>
      <c r="M66">
        <v>2.9140000000000001</v>
      </c>
      <c r="N66">
        <v>6.2009999999999996</v>
      </c>
      <c r="O66">
        <v>3.2869999999999999</v>
      </c>
      <c r="Q66">
        <v>0.127</v>
      </c>
      <c r="R66">
        <v>1</v>
      </c>
      <c r="S66">
        <v>0</v>
      </c>
      <c r="T66">
        <v>0</v>
      </c>
      <c r="V66">
        <v>0</v>
      </c>
      <c r="Y66" s="1">
        <v>44888</v>
      </c>
      <c r="Z66" s="6">
        <v>5.3310185185185183E-2</v>
      </c>
      <c r="AB66">
        <v>1</v>
      </c>
      <c r="AD66" s="3">
        <f t="shared" si="4"/>
        <v>3.0727683347491719</v>
      </c>
      <c r="AE66" s="3">
        <f t="shared" si="5"/>
        <v>6.6881465479136031</v>
      </c>
      <c r="AF66" s="3">
        <f t="shared" si="6"/>
        <v>3.6153782131644312</v>
      </c>
      <c r="AG66" s="3">
        <f t="shared" si="7"/>
        <v>0.24481239656022091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124</v>
      </c>
      <c r="D67" t="s">
        <v>27</v>
      </c>
      <c r="G67">
        <v>0.5</v>
      </c>
      <c r="H67">
        <v>0.5</v>
      </c>
      <c r="I67">
        <v>3007</v>
      </c>
      <c r="J67">
        <v>6919</v>
      </c>
      <c r="L67">
        <v>2333</v>
      </c>
      <c r="M67">
        <v>2.722</v>
      </c>
      <c r="N67">
        <v>6.14</v>
      </c>
      <c r="O67">
        <v>3.4180000000000001</v>
      </c>
      <c r="Q67">
        <v>0.128</v>
      </c>
      <c r="R67">
        <v>1</v>
      </c>
      <c r="S67">
        <v>0</v>
      </c>
      <c r="T67">
        <v>0</v>
      </c>
      <c r="V67">
        <v>0</v>
      </c>
      <c r="Y67" s="1">
        <v>44888</v>
      </c>
      <c r="Z67" s="6">
        <v>6.0439814814814814E-2</v>
      </c>
      <c r="AB67">
        <v>1</v>
      </c>
      <c r="AD67" s="3">
        <f t="shared" si="4"/>
        <v>2.8400784381005106</v>
      </c>
      <c r="AE67" s="3">
        <f t="shared" si="5"/>
        <v>6.6201271178812116</v>
      </c>
      <c r="AF67" s="3">
        <f t="shared" si="6"/>
        <v>3.7800486797807009</v>
      </c>
      <c r="AG67" s="3">
        <f t="shared" si="7"/>
        <v>0.24541039420213409</v>
      </c>
      <c r="AH67" s="3"/>
      <c r="AK67">
        <f>ABS(100*(AD67-AD68)/(AVERAGE(AD67:AD68)))</f>
        <v>0.26147542247425953</v>
      </c>
      <c r="AQ67">
        <f>ABS(100*(AE67-AE68)/(AVERAGE(AE67:AE68)))</f>
        <v>0.98952479669663351</v>
      </c>
      <c r="AW67">
        <f>ABS(100*(AF67-AF68)/(AVERAGE(AF67:AF68)))</f>
        <v>1.5400252386415405</v>
      </c>
      <c r="BC67">
        <f>ABS(100*(AG67-AG68)/(AVERAGE(AG67:AG68)))</f>
        <v>0.36617795568376521</v>
      </c>
      <c r="BG67" s="3">
        <f>AVERAGE(AD67:AD68)</f>
        <v>2.836370232576229</v>
      </c>
      <c r="BH67" s="3">
        <f>AVERAGE(AE67:AE68)</f>
        <v>6.5875344743240234</v>
      </c>
      <c r="BI67" s="3">
        <f>AVERAGE(AF67:AF68)</f>
        <v>3.7511642417477944</v>
      </c>
      <c r="BJ67" s="3">
        <f>AVERAGE(AG67:AG68)</f>
        <v>0.24496189597069923</v>
      </c>
    </row>
    <row r="68" spans="1:62" x14ac:dyDescent="0.35">
      <c r="A68">
        <v>44</v>
      </c>
      <c r="B68">
        <v>12</v>
      </c>
      <c r="C68" t="s">
        <v>124</v>
      </c>
      <c r="D68" t="s">
        <v>27</v>
      </c>
      <c r="G68">
        <v>0.5</v>
      </c>
      <c r="H68">
        <v>0.5</v>
      </c>
      <c r="I68">
        <v>2999</v>
      </c>
      <c r="J68">
        <v>6850</v>
      </c>
      <c r="L68">
        <v>2324</v>
      </c>
      <c r="M68">
        <v>2.7160000000000002</v>
      </c>
      <c r="N68">
        <v>6.0819999999999999</v>
      </c>
      <c r="O68">
        <v>3.3660000000000001</v>
      </c>
      <c r="Q68">
        <v>0.127</v>
      </c>
      <c r="R68">
        <v>1</v>
      </c>
      <c r="S68">
        <v>0</v>
      </c>
      <c r="T68">
        <v>0</v>
      </c>
      <c r="V68">
        <v>0</v>
      </c>
      <c r="Y68" s="1">
        <v>44888</v>
      </c>
      <c r="Z68" s="6">
        <v>6.8032407407407403E-2</v>
      </c>
      <c r="AB68">
        <v>1</v>
      </c>
      <c r="AD68" s="3">
        <f t="shared" si="4"/>
        <v>2.8326620270519478</v>
      </c>
      <c r="AE68" s="3">
        <f t="shared" si="5"/>
        <v>6.5549418307668361</v>
      </c>
      <c r="AF68" s="3">
        <f t="shared" si="6"/>
        <v>3.7222798037148883</v>
      </c>
      <c r="AG68" s="3">
        <f t="shared" si="7"/>
        <v>0.24451339773926439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125</v>
      </c>
      <c r="D69" t="s">
        <v>27</v>
      </c>
      <c r="G69">
        <v>0.5</v>
      </c>
      <c r="H69">
        <v>0.5</v>
      </c>
      <c r="I69">
        <v>3992</v>
      </c>
      <c r="J69">
        <v>7413</v>
      </c>
      <c r="L69">
        <v>2446</v>
      </c>
      <c r="M69">
        <v>3.4780000000000002</v>
      </c>
      <c r="N69">
        <v>6.5579999999999998</v>
      </c>
      <c r="O69">
        <v>3.081</v>
      </c>
      <c r="Q69">
        <v>0.14000000000000001</v>
      </c>
      <c r="R69">
        <v>1</v>
      </c>
      <c r="S69">
        <v>0</v>
      </c>
      <c r="T69">
        <v>0</v>
      </c>
      <c r="V69">
        <v>0</v>
      </c>
      <c r="Y69" s="1">
        <v>44888</v>
      </c>
      <c r="Z69" s="6">
        <v>8.0601851851851855E-2</v>
      </c>
      <c r="AB69">
        <v>1</v>
      </c>
      <c r="AD69" s="3">
        <f t="shared" si="4"/>
        <v>3.7532240484548187</v>
      </c>
      <c r="AE69" s="3">
        <f t="shared" si="5"/>
        <v>7.086815985047898</v>
      </c>
      <c r="AF69" s="3">
        <f t="shared" si="6"/>
        <v>3.3335919365930793</v>
      </c>
      <c r="AG69" s="3">
        <f t="shared" si="7"/>
        <v>0.2566726831248321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125</v>
      </c>
      <c r="D70" t="s">
        <v>27</v>
      </c>
      <c r="G70">
        <v>0.5</v>
      </c>
      <c r="H70">
        <v>0.5</v>
      </c>
      <c r="I70">
        <v>4299</v>
      </c>
      <c r="J70">
        <v>7812</v>
      </c>
      <c r="L70">
        <v>2479</v>
      </c>
      <c r="M70">
        <v>3.7130000000000001</v>
      </c>
      <c r="N70">
        <v>6.8970000000000002</v>
      </c>
      <c r="O70">
        <v>3.1829999999999998</v>
      </c>
      <c r="Q70">
        <v>0.14299999999999999</v>
      </c>
      <c r="R70">
        <v>1</v>
      </c>
      <c r="S70">
        <v>0</v>
      </c>
      <c r="T70">
        <v>0</v>
      </c>
      <c r="V70">
        <v>0</v>
      </c>
      <c r="Y70" s="1">
        <v>44888</v>
      </c>
      <c r="Z70" s="6">
        <v>8.7777777777777774E-2</v>
      </c>
      <c r="AB70">
        <v>1</v>
      </c>
      <c r="AD70" s="3">
        <f t="shared" si="4"/>
        <v>4.0378288224434202</v>
      </c>
      <c r="AE70" s="3">
        <f t="shared" si="5"/>
        <v>7.4637569931440684</v>
      </c>
      <c r="AF70" s="3">
        <f t="shared" si="6"/>
        <v>3.4259281707006481</v>
      </c>
      <c r="AG70" s="3">
        <f t="shared" si="7"/>
        <v>0.25996167015535443</v>
      </c>
      <c r="AH70" s="3"/>
      <c r="AK70">
        <f>ABS(100*(AD70-AD71)/(AVERAGE(AD70:AD71)))</f>
        <v>0.68641074070015862</v>
      </c>
      <c r="AQ70">
        <f>ABS(100*(AE70-AE71)/(AVERAGE(AE70:AE71)))</f>
        <v>0.45462902970544289</v>
      </c>
      <c r="AW70">
        <f>ABS(100*(AF70-AF71)/(AVERAGE(AF70:AF71)))</f>
        <v>0.18075603133631779</v>
      </c>
      <c r="BC70">
        <f>ABS(100*(AG70-AG71)/(AVERAGE(AG70:AG71)))</f>
        <v>1.0018027219747736</v>
      </c>
      <c r="BG70" s="3">
        <f>AVERAGE(AD70:AD71)</f>
        <v>4.051734593159475</v>
      </c>
      <c r="BH70" s="3">
        <f>AVERAGE(AE70:AE71)</f>
        <v>7.4807618506521658</v>
      </c>
      <c r="BI70" s="3">
        <f>AVERAGE(AF70:AF71)</f>
        <v>3.4290272574926903</v>
      </c>
      <c r="BJ70" s="3">
        <f>AVERAGE(AG70:AG71)</f>
        <v>0.25866600859787592</v>
      </c>
    </row>
    <row r="71" spans="1:62" x14ac:dyDescent="0.35">
      <c r="A71">
        <v>47</v>
      </c>
      <c r="B71">
        <v>13</v>
      </c>
      <c r="C71" t="s">
        <v>125</v>
      </c>
      <c r="D71" t="s">
        <v>27</v>
      </c>
      <c r="G71">
        <v>0.5</v>
      </c>
      <c r="H71">
        <v>0.5</v>
      </c>
      <c r="I71">
        <v>4329</v>
      </c>
      <c r="J71">
        <v>7848</v>
      </c>
      <c r="L71">
        <v>2453</v>
      </c>
      <c r="M71">
        <v>3.7360000000000002</v>
      </c>
      <c r="N71">
        <v>6.9269999999999996</v>
      </c>
      <c r="O71">
        <v>3.1909999999999998</v>
      </c>
      <c r="Q71">
        <v>0.14099999999999999</v>
      </c>
      <c r="R71">
        <v>1</v>
      </c>
      <c r="S71">
        <v>0</v>
      </c>
      <c r="T71">
        <v>0</v>
      </c>
      <c r="V71">
        <v>0</v>
      </c>
      <c r="Y71" s="1">
        <v>44888</v>
      </c>
      <c r="Z71" s="6">
        <v>9.5428240740740744E-2</v>
      </c>
      <c r="AB71">
        <v>1</v>
      </c>
      <c r="AD71" s="3">
        <f t="shared" si="4"/>
        <v>4.0656403638755307</v>
      </c>
      <c r="AE71" s="3">
        <f t="shared" si="5"/>
        <v>7.4977667081602632</v>
      </c>
      <c r="AF71" s="3">
        <f t="shared" si="6"/>
        <v>3.4321263442847325</v>
      </c>
      <c r="AG71" s="3">
        <f t="shared" si="7"/>
        <v>0.25737034704039741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128</v>
      </c>
      <c r="D72" t="s">
        <v>27</v>
      </c>
      <c r="G72">
        <v>0.5</v>
      </c>
      <c r="H72">
        <v>0.5</v>
      </c>
      <c r="I72">
        <v>8058</v>
      </c>
      <c r="J72">
        <v>11895</v>
      </c>
      <c r="L72">
        <v>1449</v>
      </c>
      <c r="M72">
        <v>6.5970000000000004</v>
      </c>
      <c r="N72">
        <v>10.356</v>
      </c>
      <c r="O72">
        <v>3.76</v>
      </c>
      <c r="Q72">
        <v>3.5999999999999997E-2</v>
      </c>
      <c r="R72">
        <v>1</v>
      </c>
      <c r="S72">
        <v>0</v>
      </c>
      <c r="T72">
        <v>0</v>
      </c>
      <c r="V72">
        <v>0</v>
      </c>
      <c r="Y72" s="1">
        <v>44888</v>
      </c>
      <c r="Z72" s="6">
        <v>0.10888888888888888</v>
      </c>
      <c r="AB72">
        <v>1</v>
      </c>
      <c r="AD72" s="3">
        <f t="shared" si="4"/>
        <v>7.5226149638869169</v>
      </c>
      <c r="AE72" s="3">
        <f t="shared" si="5"/>
        <v>11.321025504564272</v>
      </c>
      <c r="AF72" s="3">
        <f t="shared" si="6"/>
        <v>3.798410540677355</v>
      </c>
      <c r="AG72" s="3">
        <f t="shared" si="7"/>
        <v>0.15730540829359449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128</v>
      </c>
      <c r="D73" t="s">
        <v>27</v>
      </c>
      <c r="G73">
        <v>0.5</v>
      </c>
      <c r="H73">
        <v>0.5</v>
      </c>
      <c r="I73">
        <v>9213</v>
      </c>
      <c r="J73">
        <v>11914</v>
      </c>
      <c r="L73">
        <v>1414</v>
      </c>
      <c r="M73">
        <v>7.4829999999999997</v>
      </c>
      <c r="N73">
        <v>10.372</v>
      </c>
      <c r="O73">
        <v>2.8889999999999998</v>
      </c>
      <c r="Q73">
        <v>3.2000000000000001E-2</v>
      </c>
      <c r="R73">
        <v>1</v>
      </c>
      <c r="S73">
        <v>0</v>
      </c>
      <c r="T73">
        <v>0</v>
      </c>
      <c r="V73">
        <v>0</v>
      </c>
      <c r="Y73" s="1">
        <v>44888</v>
      </c>
      <c r="Z73" s="6">
        <v>0.11630787037037038</v>
      </c>
      <c r="AB73">
        <v>1</v>
      </c>
      <c r="AD73" s="3">
        <f t="shared" si="4"/>
        <v>8.593359309023187</v>
      </c>
      <c r="AE73" s="3">
        <f t="shared" si="5"/>
        <v>11.338975076378375</v>
      </c>
      <c r="AF73" s="3">
        <f t="shared" si="6"/>
        <v>2.7456157673551882</v>
      </c>
      <c r="AG73" s="3">
        <f t="shared" si="7"/>
        <v>0.15381708871576769</v>
      </c>
      <c r="AH73" s="3"/>
      <c r="AK73">
        <f>ABS(100*(AD73-AD74)/(AVERAGE(AD73:AD74)))</f>
        <v>0.63852392450206619</v>
      </c>
      <c r="AQ73">
        <f>ABS(100*(AE73-AE74)/(AVERAGE(AE73:AE74)))</f>
        <v>0.17480998076267107</v>
      </c>
      <c r="AW73">
        <f>ABS(100*(AF73-AF74)/(AVERAGE(AF73:AF74)))</f>
        <v>2.6783384109670245</v>
      </c>
      <c r="BC73">
        <f>ABS(100*(AG73-AG74)/(AVERAGE(AG73:AG74)))</f>
        <v>3.762819934552915</v>
      </c>
      <c r="BG73" s="3">
        <f>AVERAGE(AD73:AD74)</f>
        <v>8.5660112932816119</v>
      </c>
      <c r="BH73" s="3">
        <f>AVERAGE(AE73:AE74)</f>
        <v>11.348894576591434</v>
      </c>
      <c r="BI73" s="3">
        <f>AVERAGE(AF73:AF74)</f>
        <v>2.7828832833098218</v>
      </c>
      <c r="BJ73" s="3">
        <f>AVERAGE(AG73:AG74)</f>
        <v>0.15097659991668017</v>
      </c>
    </row>
    <row r="74" spans="1:62" x14ac:dyDescent="0.35">
      <c r="A74">
        <v>50</v>
      </c>
      <c r="B74">
        <v>14</v>
      </c>
      <c r="C74" t="s">
        <v>128</v>
      </c>
      <c r="D74" t="s">
        <v>27</v>
      </c>
      <c r="G74">
        <v>0.5</v>
      </c>
      <c r="H74">
        <v>0.5</v>
      </c>
      <c r="I74">
        <v>9154</v>
      </c>
      <c r="J74">
        <v>11935</v>
      </c>
      <c r="L74">
        <v>1357</v>
      </c>
      <c r="M74">
        <v>7.4379999999999997</v>
      </c>
      <c r="N74">
        <v>10.39</v>
      </c>
      <c r="O74">
        <v>2.952</v>
      </c>
      <c r="Q74">
        <v>2.5999999999999999E-2</v>
      </c>
      <c r="R74">
        <v>1</v>
      </c>
      <c r="S74">
        <v>0</v>
      </c>
      <c r="T74">
        <v>0</v>
      </c>
      <c r="V74">
        <v>0</v>
      </c>
      <c r="Y74" s="1">
        <v>44888</v>
      </c>
      <c r="Z74" s="6">
        <v>0.1242361111111111</v>
      </c>
      <c r="AB74">
        <v>1</v>
      </c>
      <c r="AD74" s="3">
        <f t="shared" si="4"/>
        <v>8.5386632775400351</v>
      </c>
      <c r="AE74" s="3">
        <f t="shared" si="5"/>
        <v>11.358814076804491</v>
      </c>
      <c r="AF74" s="3">
        <f t="shared" si="6"/>
        <v>2.8201507992644554</v>
      </c>
      <c r="AG74" s="3">
        <f t="shared" si="7"/>
        <v>0.14813611111759264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217</v>
      </c>
      <c r="D75" t="s">
        <v>27</v>
      </c>
      <c r="G75">
        <v>0.5</v>
      </c>
      <c r="H75">
        <v>0.5</v>
      </c>
      <c r="I75">
        <v>8993</v>
      </c>
      <c r="J75">
        <v>10741</v>
      </c>
      <c r="L75">
        <v>20955</v>
      </c>
      <c r="M75">
        <v>7.3150000000000004</v>
      </c>
      <c r="N75">
        <v>9.3780000000000001</v>
      </c>
      <c r="O75">
        <v>2.0630000000000002</v>
      </c>
      <c r="Q75">
        <v>2.0760000000000001</v>
      </c>
      <c r="R75">
        <v>1</v>
      </c>
      <c r="S75">
        <v>0</v>
      </c>
      <c r="T75">
        <v>0</v>
      </c>
      <c r="V75">
        <v>0</v>
      </c>
      <c r="Y75" s="1">
        <v>44888</v>
      </c>
      <c r="Z75" s="6">
        <v>0.13769675925925925</v>
      </c>
      <c r="AB75">
        <v>1</v>
      </c>
      <c r="AD75" s="3">
        <f t="shared" si="4"/>
        <v>8.3894080051877058</v>
      </c>
      <c r="AE75" s="3">
        <f t="shared" si="5"/>
        <v>10.230825195433995</v>
      </c>
      <c r="AF75" s="3">
        <f t="shared" si="6"/>
        <v>1.8414171902462897</v>
      </c>
      <c r="AG75" s="3">
        <f t="shared" si="7"/>
        <v>2.1013957421532936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217</v>
      </c>
      <c r="D76" t="s">
        <v>27</v>
      </c>
      <c r="G76">
        <v>0.5</v>
      </c>
      <c r="H76">
        <v>0.5</v>
      </c>
      <c r="I76">
        <v>9032</v>
      </c>
      <c r="J76">
        <v>10818</v>
      </c>
      <c r="L76">
        <v>21001</v>
      </c>
      <c r="M76">
        <v>7.3440000000000003</v>
      </c>
      <c r="N76">
        <v>9.4429999999999996</v>
      </c>
      <c r="O76">
        <v>2.0990000000000002</v>
      </c>
      <c r="Q76">
        <v>2.08</v>
      </c>
      <c r="R76">
        <v>1</v>
      </c>
      <c r="S76">
        <v>0</v>
      </c>
      <c r="T76">
        <v>0</v>
      </c>
      <c r="V76">
        <v>0</v>
      </c>
      <c r="Y76" s="1">
        <v>44888</v>
      </c>
      <c r="Z76" s="6">
        <v>0.14515046296296297</v>
      </c>
      <c r="AB76">
        <v>1</v>
      </c>
      <c r="AD76" s="3">
        <f t="shared" si="4"/>
        <v>8.4255630090494531</v>
      </c>
      <c r="AE76" s="3">
        <f t="shared" si="5"/>
        <v>10.303568196996414</v>
      </c>
      <c r="AF76" s="3">
        <f t="shared" si="6"/>
        <v>1.878005187946961</v>
      </c>
      <c r="AG76" s="3">
        <f t="shared" si="7"/>
        <v>2.1059803907412942</v>
      </c>
      <c r="AH76" s="3"/>
      <c r="AK76">
        <f>ABS(100*(AD76-AD77)/(AVERAGE(AD76:AD77)))</f>
        <v>0</v>
      </c>
      <c r="AQ76">
        <f>ABS(100*(AE76-AE77)/(AVERAGE(AE76:AE77)))</f>
        <v>0.44826459172101762</v>
      </c>
      <c r="AW76">
        <f>ABS(100*(AF76-AF77)/(AVERAGE(AF76:AF77)))</f>
        <v>2.4348938395910373</v>
      </c>
      <c r="BC76">
        <f>ABS(100*(AG76-AG77)/(AVERAGE(AG76:AG77)))</f>
        <v>3.3133237990050961E-2</v>
      </c>
      <c r="BG76" s="3">
        <f>AVERAGE(AD76:AD77)</f>
        <v>8.4255630090494531</v>
      </c>
      <c r="BH76" s="3">
        <f>AVERAGE(AE76:AE77)</f>
        <v>10.326713697493549</v>
      </c>
      <c r="BI76" s="3">
        <f>AVERAGE(AF76:AF77)</f>
        <v>1.901150688444095</v>
      </c>
      <c r="BJ76" s="3">
        <f>AVERAGE(AG76:AG77)</f>
        <v>2.1056315587835117</v>
      </c>
    </row>
    <row r="77" spans="1:62" x14ac:dyDescent="0.35">
      <c r="A77">
        <v>53</v>
      </c>
      <c r="B77">
        <v>15</v>
      </c>
      <c r="C77" t="s">
        <v>217</v>
      </c>
      <c r="D77" t="s">
        <v>27</v>
      </c>
      <c r="G77">
        <v>0.5</v>
      </c>
      <c r="H77">
        <v>0.5</v>
      </c>
      <c r="I77">
        <v>9032</v>
      </c>
      <c r="J77">
        <v>10867</v>
      </c>
      <c r="L77">
        <v>20994</v>
      </c>
      <c r="M77">
        <v>7.3440000000000003</v>
      </c>
      <c r="N77">
        <v>9.4849999999999994</v>
      </c>
      <c r="O77">
        <v>2.14</v>
      </c>
      <c r="Q77">
        <v>2.08</v>
      </c>
      <c r="R77">
        <v>1</v>
      </c>
      <c r="S77">
        <v>0</v>
      </c>
      <c r="T77">
        <v>0</v>
      </c>
      <c r="V77">
        <v>0</v>
      </c>
      <c r="Y77" s="1">
        <v>44888</v>
      </c>
      <c r="Z77" s="6">
        <v>0.15298611111111113</v>
      </c>
      <c r="AB77">
        <v>1</v>
      </c>
      <c r="AD77" s="3">
        <f t="shared" si="4"/>
        <v>8.4255630090494531</v>
      </c>
      <c r="AE77" s="3">
        <f t="shared" si="5"/>
        <v>10.349859197990682</v>
      </c>
      <c r="AF77" s="3">
        <f t="shared" si="6"/>
        <v>1.9242961889412289</v>
      </c>
      <c r="AG77" s="3">
        <f t="shared" si="7"/>
        <v>2.1052827268257288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131</v>
      </c>
      <c r="D78" t="s">
        <v>27</v>
      </c>
      <c r="G78">
        <v>0.5</v>
      </c>
      <c r="H78">
        <v>0.5</v>
      </c>
      <c r="I78">
        <v>4990</v>
      </c>
      <c r="J78">
        <v>7094</v>
      </c>
      <c r="L78">
        <v>4619</v>
      </c>
      <c r="M78">
        <v>4.2430000000000003</v>
      </c>
      <c r="N78">
        <v>6.2880000000000003</v>
      </c>
      <c r="O78">
        <v>2.0449999999999999</v>
      </c>
      <c r="Q78">
        <v>0.36699999999999999</v>
      </c>
      <c r="R78">
        <v>1</v>
      </c>
      <c r="S78">
        <v>0</v>
      </c>
      <c r="T78">
        <v>0</v>
      </c>
      <c r="V78">
        <v>0</v>
      </c>
      <c r="Y78" s="1">
        <v>44888</v>
      </c>
      <c r="Z78" s="6">
        <v>0.16594907407407408</v>
      </c>
      <c r="AB78">
        <v>1</v>
      </c>
      <c r="AD78" s="3">
        <f t="shared" si="4"/>
        <v>4.6784213267630417</v>
      </c>
      <c r="AE78" s="3">
        <f t="shared" si="5"/>
        <v>6.7854521214321633</v>
      </c>
      <c r="AF78" s="3">
        <f t="shared" si="6"/>
        <v>2.1070307946691216</v>
      </c>
      <c r="AG78" s="3">
        <f t="shared" si="7"/>
        <v>0.47324749577104996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131</v>
      </c>
      <c r="D79" t="s">
        <v>27</v>
      </c>
      <c r="G79">
        <v>0.5</v>
      </c>
      <c r="H79">
        <v>0.5</v>
      </c>
      <c r="I79">
        <v>3945</v>
      </c>
      <c r="J79">
        <v>7069</v>
      </c>
      <c r="L79">
        <v>4628</v>
      </c>
      <c r="M79">
        <v>3.4420000000000002</v>
      </c>
      <c r="N79">
        <v>6.2670000000000003</v>
      </c>
      <c r="O79">
        <v>2.8250000000000002</v>
      </c>
      <c r="Q79">
        <v>0.36799999999999999</v>
      </c>
      <c r="R79">
        <v>1</v>
      </c>
      <c r="S79">
        <v>0</v>
      </c>
      <c r="T79">
        <v>0</v>
      </c>
      <c r="V79">
        <v>0</v>
      </c>
      <c r="Y79" s="1">
        <v>44888</v>
      </c>
      <c r="Z79" s="6">
        <v>0.17295138888888886</v>
      </c>
      <c r="AB79">
        <v>1</v>
      </c>
      <c r="AD79" s="3">
        <f t="shared" si="4"/>
        <v>3.7096526335445117</v>
      </c>
      <c r="AE79" s="3">
        <f t="shared" si="5"/>
        <v>6.7618342637820268</v>
      </c>
      <c r="AF79" s="3">
        <f t="shared" si="6"/>
        <v>3.0521816302375151</v>
      </c>
      <c r="AG79" s="3">
        <f t="shared" si="7"/>
        <v>0.47414449223391969</v>
      </c>
      <c r="AH79" s="3"/>
      <c r="AK79">
        <f>ABS(100*(AD79-AD80)/(AVERAGE(AD79:AD80)))</f>
        <v>0.65186417171923983</v>
      </c>
      <c r="AQ79">
        <f>ABS(100*(AE79-AE80)/(AVERAGE(AE79:AE80)))</f>
        <v>1.3323074465867846</v>
      </c>
      <c r="AW79">
        <f>ABS(100*(AF79-AF80)/(AVERAGE(AF79:AF80)))</f>
        <v>3.6916858421166312</v>
      </c>
      <c r="BC79">
        <f>ABS(100*(AG79-AG80)/(AVERAGE(AG79:AG80)))</f>
        <v>1.4813821486161916</v>
      </c>
      <c r="BG79" s="3">
        <f>AVERAGE(AD79:AD80)</f>
        <v>3.6976009655905968</v>
      </c>
      <c r="BH79" s="3">
        <f>AVERAGE(AE79:AE80)</f>
        <v>6.8071805504702887</v>
      </c>
      <c r="BI79" s="3">
        <f>AVERAGE(AF79:AF80)</f>
        <v>3.1095795848796914</v>
      </c>
      <c r="BJ79" s="3">
        <f>AVERAGE(AG79:AG80)</f>
        <v>0.4776826449485726</v>
      </c>
    </row>
    <row r="80" spans="1:62" x14ac:dyDescent="0.35">
      <c r="A80">
        <v>56</v>
      </c>
      <c r="B80">
        <v>16</v>
      </c>
      <c r="C80" t="s">
        <v>131</v>
      </c>
      <c r="D80" t="s">
        <v>27</v>
      </c>
      <c r="G80">
        <v>0.5</v>
      </c>
      <c r="H80">
        <v>0.5</v>
      </c>
      <c r="I80">
        <v>3919</v>
      </c>
      <c r="J80">
        <v>7165</v>
      </c>
      <c r="L80">
        <v>4699</v>
      </c>
      <c r="M80">
        <v>3.4209999999999998</v>
      </c>
      <c r="N80">
        <v>6.3490000000000002</v>
      </c>
      <c r="O80">
        <v>2.9279999999999999</v>
      </c>
      <c r="Q80">
        <v>0.375</v>
      </c>
      <c r="R80">
        <v>1</v>
      </c>
      <c r="S80">
        <v>0</v>
      </c>
      <c r="T80">
        <v>0</v>
      </c>
      <c r="V80">
        <v>0</v>
      </c>
      <c r="Y80" s="1">
        <v>44888</v>
      </c>
      <c r="Z80" s="6">
        <v>0.18055555555555555</v>
      </c>
      <c r="AB80">
        <v>1</v>
      </c>
      <c r="AD80" s="3">
        <f t="shared" si="4"/>
        <v>3.6855492976366819</v>
      </c>
      <c r="AE80" s="3">
        <f t="shared" si="5"/>
        <v>6.8525268371585497</v>
      </c>
      <c r="AF80" s="3">
        <f t="shared" si="6"/>
        <v>3.1669775395218678</v>
      </c>
      <c r="AG80" s="3">
        <f t="shared" si="7"/>
        <v>0.48122079766322551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100</v>
      </c>
      <c r="D81" t="s">
        <v>27</v>
      </c>
      <c r="G81">
        <v>0.5</v>
      </c>
      <c r="H81">
        <v>0.5</v>
      </c>
      <c r="I81">
        <v>6680</v>
      </c>
      <c r="J81">
        <v>9336</v>
      </c>
      <c r="L81">
        <v>15308</v>
      </c>
      <c r="M81">
        <v>5.5389999999999997</v>
      </c>
      <c r="N81">
        <v>8.1880000000000006</v>
      </c>
      <c r="O81">
        <v>2.6480000000000001</v>
      </c>
      <c r="Q81">
        <v>1.4850000000000001</v>
      </c>
      <c r="R81">
        <v>1</v>
      </c>
      <c r="S81">
        <v>0</v>
      </c>
      <c r="T81">
        <v>0</v>
      </c>
      <c r="V81">
        <v>0</v>
      </c>
      <c r="Y81" s="1">
        <v>44888</v>
      </c>
      <c r="Z81" s="6">
        <v>0.19372685185185187</v>
      </c>
      <c r="AB81">
        <v>1</v>
      </c>
      <c r="AD81" s="3">
        <f t="shared" si="4"/>
        <v>6.2451381607719556</v>
      </c>
      <c r="AE81" s="3">
        <f t="shared" si="5"/>
        <v>8.9035015954963566</v>
      </c>
      <c r="AF81" s="3">
        <f t="shared" si="6"/>
        <v>2.658363434724401</v>
      </c>
      <c r="AG81" s="3">
        <f t="shared" si="7"/>
        <v>1.5385802948393534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100</v>
      </c>
      <c r="D82" t="s">
        <v>27</v>
      </c>
      <c r="G82">
        <v>0.5</v>
      </c>
      <c r="H82">
        <v>0.5</v>
      </c>
      <c r="I82">
        <v>7579</v>
      </c>
      <c r="J82">
        <v>9430</v>
      </c>
      <c r="L82">
        <v>15642</v>
      </c>
      <c r="M82">
        <v>6.2290000000000001</v>
      </c>
      <c r="N82">
        <v>8.2680000000000007</v>
      </c>
      <c r="O82">
        <v>2.0379999999999998</v>
      </c>
      <c r="Q82">
        <v>1.52</v>
      </c>
      <c r="R82">
        <v>1</v>
      </c>
      <c r="S82">
        <v>0</v>
      </c>
      <c r="T82">
        <v>0</v>
      </c>
      <c r="V82">
        <v>0</v>
      </c>
      <c r="Y82" s="1">
        <v>44888</v>
      </c>
      <c r="Z82" s="6">
        <v>0.20118055555555556</v>
      </c>
      <c r="AB82">
        <v>1</v>
      </c>
      <c r="AD82" s="3">
        <f t="shared" si="4"/>
        <v>7.0785573523542125</v>
      </c>
      <c r="AE82" s="3">
        <f t="shared" si="5"/>
        <v>8.9923047402608685</v>
      </c>
      <c r="AF82" s="3">
        <f t="shared" si="6"/>
        <v>1.913747387906656</v>
      </c>
      <c r="AG82" s="3">
        <f t="shared" si="7"/>
        <v>1.5718688302391861</v>
      </c>
      <c r="AH82" s="3"/>
      <c r="AK82">
        <f>ABS(100*(AD82-AD83)/(AVERAGE(AD82:AD83)))</f>
        <v>0.80209744741354683</v>
      </c>
      <c r="AQ82">
        <f>ABS(100*(AE82-AE83)/(AVERAGE(AE82:AE83)))</f>
        <v>4.2032065183082168E-2</v>
      </c>
      <c r="AW82">
        <f>ABS(100*(AF82-AF83)/(AVERAGE(AF82:AF83)))</f>
        <v>2.7199824085629265</v>
      </c>
      <c r="BC82">
        <f>ABS(100*(AG82-AG83)/(AVERAGE(AG82:AG83)))</f>
        <v>0.99054744190602695</v>
      </c>
      <c r="BG82" s="3">
        <f>AVERAGE(AD82:AD83)</f>
        <v>7.0502822852315665</v>
      </c>
      <c r="BH82" s="3">
        <f>AVERAGE(AE82:AE83)</f>
        <v>8.9904153116488565</v>
      </c>
      <c r="BI82" s="3">
        <f>AVERAGE(AF82:AF83)</f>
        <v>1.9401330264172909</v>
      </c>
      <c r="BJ82" s="3">
        <f>AVERAGE(AG82:AG83)</f>
        <v>1.5796926327208833</v>
      </c>
    </row>
    <row r="83" spans="1:62" x14ac:dyDescent="0.35">
      <c r="A83">
        <v>59</v>
      </c>
      <c r="B83">
        <v>17</v>
      </c>
      <c r="C83" t="s">
        <v>100</v>
      </c>
      <c r="D83" t="s">
        <v>27</v>
      </c>
      <c r="G83">
        <v>0.5</v>
      </c>
      <c r="H83">
        <v>0.5</v>
      </c>
      <c r="I83">
        <v>7518</v>
      </c>
      <c r="J83">
        <v>9426</v>
      </c>
      <c r="L83">
        <v>15799</v>
      </c>
      <c r="M83">
        <v>6.1829999999999998</v>
      </c>
      <c r="N83">
        <v>8.2639999999999993</v>
      </c>
      <c r="O83">
        <v>2.0819999999999999</v>
      </c>
      <c r="Q83">
        <v>1.536</v>
      </c>
      <c r="R83">
        <v>1</v>
      </c>
      <c r="S83">
        <v>0</v>
      </c>
      <c r="T83">
        <v>0</v>
      </c>
      <c r="V83">
        <v>0</v>
      </c>
      <c r="Y83" s="1">
        <v>44888</v>
      </c>
      <c r="Z83" s="6">
        <v>0.20893518518518517</v>
      </c>
      <c r="AB83">
        <v>1</v>
      </c>
      <c r="AD83" s="3">
        <f t="shared" si="4"/>
        <v>7.0220072181089206</v>
      </c>
      <c r="AE83" s="3">
        <f t="shared" si="5"/>
        <v>8.9885258830368464</v>
      </c>
      <c r="AF83" s="3">
        <f t="shared" si="6"/>
        <v>1.9665186649279258</v>
      </c>
      <c r="AG83" s="3">
        <f t="shared" si="7"/>
        <v>1.5875164352025808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127</v>
      </c>
      <c r="D84" t="s">
        <v>27</v>
      </c>
      <c r="G84">
        <v>0.5</v>
      </c>
      <c r="H84">
        <v>0.5</v>
      </c>
      <c r="I84">
        <v>9446</v>
      </c>
      <c r="J84">
        <v>12303</v>
      </c>
      <c r="L84">
        <v>1791</v>
      </c>
      <c r="M84">
        <v>7.6619999999999999</v>
      </c>
      <c r="N84">
        <v>10.702</v>
      </c>
      <c r="O84">
        <v>3.04</v>
      </c>
      <c r="Q84">
        <v>7.0999999999999994E-2</v>
      </c>
      <c r="R84">
        <v>1</v>
      </c>
      <c r="S84">
        <v>0</v>
      </c>
      <c r="T84">
        <v>0</v>
      </c>
      <c r="V84">
        <v>0</v>
      </c>
      <c r="Y84" s="1">
        <v>44888</v>
      </c>
      <c r="Z84" s="6">
        <v>0.2225462962962963</v>
      </c>
      <c r="AB84">
        <v>1</v>
      </c>
      <c r="AD84" s="3">
        <f t="shared" si="4"/>
        <v>8.8093622808125822</v>
      </c>
      <c r="AE84" s="3">
        <f t="shared" si="5"/>
        <v>11.70646894141449</v>
      </c>
      <c r="AF84" s="3">
        <f t="shared" si="6"/>
        <v>2.8971066606019082</v>
      </c>
      <c r="AG84" s="3">
        <f t="shared" si="7"/>
        <v>0.1913912738826449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127</v>
      </c>
      <c r="D85" t="s">
        <v>27</v>
      </c>
      <c r="G85">
        <v>0.5</v>
      </c>
      <c r="H85">
        <v>0.5</v>
      </c>
      <c r="I85">
        <v>10044</v>
      </c>
      <c r="J85">
        <v>12223</v>
      </c>
      <c r="L85">
        <v>1818</v>
      </c>
      <c r="M85">
        <v>8.1210000000000004</v>
      </c>
      <c r="N85">
        <v>10.634</v>
      </c>
      <c r="O85">
        <v>2.5129999999999999</v>
      </c>
      <c r="Q85">
        <v>7.3999999999999996E-2</v>
      </c>
      <c r="R85">
        <v>1</v>
      </c>
      <c r="S85">
        <v>0</v>
      </c>
      <c r="T85">
        <v>0</v>
      </c>
      <c r="V85">
        <v>0</v>
      </c>
      <c r="Y85" s="1">
        <v>44888</v>
      </c>
      <c r="Z85" s="6">
        <v>0.22989583333333333</v>
      </c>
      <c r="AB85">
        <v>1</v>
      </c>
      <c r="AD85" s="3">
        <f t="shared" si="4"/>
        <v>9.3637390066926596</v>
      </c>
      <c r="AE85" s="3">
        <f t="shared" si="5"/>
        <v>11.630891796934057</v>
      </c>
      <c r="AF85" s="3">
        <f t="shared" si="6"/>
        <v>2.267152790241397</v>
      </c>
      <c r="AG85" s="3">
        <f t="shared" si="7"/>
        <v>0.19408226327125416</v>
      </c>
      <c r="AH85" s="3"/>
      <c r="AK85">
        <f>ABS(100*(AD85-AD86)/(AVERAGE(AD85:AD86)))</f>
        <v>0.54304570346787151</v>
      </c>
      <c r="AQ85">
        <f>ABS(100*(AE85-AE86)/(AVERAGE(AE85:AE86)))</f>
        <v>0.29198159998461698</v>
      </c>
      <c r="AW85">
        <f>ABS(100*(AF85-AF86)/(AVERAGE(AF85:AF86)))</f>
        <v>0.75168829610680699</v>
      </c>
      <c r="BC85">
        <f>ABS(100*(AG85-AG86)/(AVERAGE(AG85:AG86)))</f>
        <v>0.61433823758832307</v>
      </c>
      <c r="BG85" s="3">
        <f>AVERAGE(AD85:AD86)</f>
        <v>9.3892329196720947</v>
      </c>
      <c r="BH85" s="3">
        <f>AVERAGE(AE85:AE86)</f>
        <v>11.647896654442153</v>
      </c>
      <c r="BI85" s="3">
        <f>AVERAGE(AF85:AF86)</f>
        <v>2.2586637347700593</v>
      </c>
      <c r="BJ85" s="3">
        <f>AVERAGE(AG85:AG86)</f>
        <v>0.19468026091316731</v>
      </c>
    </row>
    <row r="86" spans="1:62" x14ac:dyDescent="0.35">
      <c r="A86">
        <v>62</v>
      </c>
      <c r="B86">
        <v>18</v>
      </c>
      <c r="C86" t="s">
        <v>127</v>
      </c>
      <c r="D86" t="s">
        <v>27</v>
      </c>
      <c r="G86">
        <v>0.5</v>
      </c>
      <c r="H86">
        <v>0.5</v>
      </c>
      <c r="I86">
        <v>10099</v>
      </c>
      <c r="J86">
        <v>12259</v>
      </c>
      <c r="L86">
        <v>1830</v>
      </c>
      <c r="M86">
        <v>8.1630000000000003</v>
      </c>
      <c r="N86">
        <v>10.664</v>
      </c>
      <c r="O86">
        <v>2.5009999999999999</v>
      </c>
      <c r="Q86">
        <v>7.4999999999999997E-2</v>
      </c>
      <c r="R86">
        <v>1</v>
      </c>
      <c r="S86">
        <v>0</v>
      </c>
      <c r="T86">
        <v>0</v>
      </c>
      <c r="V86">
        <v>0</v>
      </c>
      <c r="Y86" s="1">
        <v>44888</v>
      </c>
      <c r="Z86" s="6">
        <v>0.23780092592592594</v>
      </c>
      <c r="AB86">
        <v>1</v>
      </c>
      <c r="AD86" s="3">
        <f t="shared" si="4"/>
        <v>9.4147268326515299</v>
      </c>
      <c r="AE86" s="3">
        <f t="shared" si="5"/>
        <v>11.664901511950251</v>
      </c>
      <c r="AF86" s="3">
        <f t="shared" si="6"/>
        <v>2.2501746792987216</v>
      </c>
      <c r="AG86" s="3">
        <f t="shared" si="7"/>
        <v>0.19527825855508046</v>
      </c>
      <c r="AH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8711</v>
      </c>
      <c r="J87">
        <v>14422</v>
      </c>
      <c r="L87">
        <v>5075</v>
      </c>
      <c r="M87">
        <v>7.0979999999999999</v>
      </c>
      <c r="N87">
        <v>12.497</v>
      </c>
      <c r="O87">
        <v>5.399</v>
      </c>
      <c r="Q87">
        <v>0.41499999999999998</v>
      </c>
      <c r="R87">
        <v>1</v>
      </c>
      <c r="S87">
        <v>0</v>
      </c>
      <c r="T87">
        <v>0</v>
      </c>
      <c r="V87">
        <v>0</v>
      </c>
      <c r="Y87" s="1">
        <v>44888</v>
      </c>
      <c r="Z87" s="6">
        <v>0.25149305555555557</v>
      </c>
      <c r="AB87">
        <v>1</v>
      </c>
      <c r="AD87" s="3">
        <f t="shared" si="4"/>
        <v>8.1279795157258654</v>
      </c>
      <c r="AE87" s="3">
        <f t="shared" si="5"/>
        <v>13.708318555840016</v>
      </c>
      <c r="AF87" s="3">
        <f t="shared" si="6"/>
        <v>5.5803390401141506</v>
      </c>
      <c r="AG87" s="3">
        <f t="shared" si="7"/>
        <v>0.51869531655645051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8419</v>
      </c>
      <c r="J88">
        <v>14430</v>
      </c>
      <c r="L88">
        <v>5117</v>
      </c>
      <c r="M88">
        <v>6.8739999999999997</v>
      </c>
      <c r="N88">
        <v>12.503</v>
      </c>
      <c r="O88">
        <v>5.6289999999999996</v>
      </c>
      <c r="Q88">
        <v>0.41899999999999998</v>
      </c>
      <c r="R88">
        <v>1</v>
      </c>
      <c r="S88">
        <v>0</v>
      </c>
      <c r="T88">
        <v>0</v>
      </c>
      <c r="V88">
        <v>0</v>
      </c>
      <c r="Y88" s="1">
        <v>44888</v>
      </c>
      <c r="Z88" s="6">
        <v>0.25909722222222226</v>
      </c>
      <c r="AB88">
        <v>1</v>
      </c>
      <c r="AD88" s="3">
        <f t="shared" si="4"/>
        <v>7.8572805124533174</v>
      </c>
      <c r="AE88" s="3">
        <f t="shared" si="5"/>
        <v>13.715876270288058</v>
      </c>
      <c r="AF88" s="3">
        <f t="shared" si="6"/>
        <v>5.858595757834741</v>
      </c>
      <c r="AG88" s="3">
        <f t="shared" si="7"/>
        <v>0.52288130004984257</v>
      </c>
      <c r="AH88" s="3"/>
      <c r="AK88">
        <f>ABS(100*(AD88-AD89)/(AVERAGE(AD88:AD89)))</f>
        <v>5.9010551339358008E-2</v>
      </c>
      <c r="AM88">
        <f>100*((AVERAGE(AD88:AD89)*25.225)-(AVERAGE(AD70:AD71)*25))/(1000*0.075)</f>
        <v>129.13076522657246</v>
      </c>
      <c r="AQ88">
        <f>ABS(100*(AE88-AE89)/(AVERAGE(AE88:AE89)))</f>
        <v>0.60429001741053667</v>
      </c>
      <c r="AS88">
        <f>100*((AVERAGE(AE88:AE89)*25.225)-(AVERAGE(AE70:AE71)*25))/(2000*0.075)</f>
        <v>106.67498070663173</v>
      </c>
      <c r="AW88">
        <f>ABS(100*(AF88-AF89)/(AVERAGE(AF88:AF89)))</f>
        <v>1.4870038306537301</v>
      </c>
      <c r="AY88">
        <f>100*((AVERAGE(AF88:AF89)*25.225)-(AVERAGE(AF70:AF71)*25))/(1000*0.075)</f>
        <v>84.219196186691008</v>
      </c>
      <c r="BC88">
        <f>ABS(100*(AG88-AG89)/(AVERAGE(AG88:AG89)))</f>
        <v>3.0576770647549441</v>
      </c>
      <c r="BE88">
        <f>100*((AVERAGE(AG88:AG89)*25.225)-(AVERAGE(AG70:AG71)*25))/(100*0.075)</f>
        <v>86.992241604441759</v>
      </c>
      <c r="BG88" s="3">
        <f>AVERAGE(AD88:AD89)</f>
        <v>7.854962884000642</v>
      </c>
      <c r="BH88" s="3">
        <f>AVERAGE(AE88:AE89)</f>
        <v>13.757443699752297</v>
      </c>
      <c r="BI88" s="3">
        <f>AVERAGE(AF88:AF89)</f>
        <v>5.9024808157516553</v>
      </c>
      <c r="BJ88" s="3">
        <f>AVERAGE(AG88:AG89)</f>
        <v>0.51500766443131929</v>
      </c>
    </row>
    <row r="89" spans="1:62" x14ac:dyDescent="0.35">
      <c r="A89">
        <v>65</v>
      </c>
      <c r="B89">
        <v>19</v>
      </c>
      <c r="C89" t="s">
        <v>62</v>
      </c>
      <c r="D89" t="s">
        <v>27</v>
      </c>
      <c r="G89">
        <v>0.5</v>
      </c>
      <c r="H89">
        <v>0.5</v>
      </c>
      <c r="I89">
        <v>8414</v>
      </c>
      <c r="J89">
        <v>14518</v>
      </c>
      <c r="L89">
        <v>4959</v>
      </c>
      <c r="M89">
        <v>6.87</v>
      </c>
      <c r="N89">
        <v>12.577999999999999</v>
      </c>
      <c r="O89">
        <v>5.7089999999999996</v>
      </c>
      <c r="Q89">
        <v>0.40300000000000002</v>
      </c>
      <c r="R89">
        <v>1</v>
      </c>
      <c r="S89">
        <v>0</v>
      </c>
      <c r="T89">
        <v>0</v>
      </c>
      <c r="V89">
        <v>0</v>
      </c>
      <c r="Y89" s="1">
        <v>44888</v>
      </c>
      <c r="Z89" s="6">
        <v>0.2671412037037037</v>
      </c>
      <c r="AB89">
        <v>1</v>
      </c>
      <c r="AD89" s="3">
        <f t="shared" si="4"/>
        <v>7.8526452555479667</v>
      </c>
      <c r="AE89" s="3">
        <f t="shared" si="5"/>
        <v>13.799011129216536</v>
      </c>
      <c r="AF89" s="3">
        <f t="shared" si="6"/>
        <v>5.9463658736685696</v>
      </c>
      <c r="AG89" s="3">
        <f t="shared" si="7"/>
        <v>0.50713402881279601</v>
      </c>
      <c r="AH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9637</v>
      </c>
      <c r="J90">
        <v>12532</v>
      </c>
      <c r="L90">
        <v>1547</v>
      </c>
      <c r="M90">
        <v>7.8079999999999998</v>
      </c>
      <c r="N90">
        <v>10.895</v>
      </c>
      <c r="O90">
        <v>3.0870000000000002</v>
      </c>
      <c r="Q90">
        <v>4.5999999999999999E-2</v>
      </c>
      <c r="R90">
        <v>1</v>
      </c>
      <c r="S90">
        <v>0</v>
      </c>
      <c r="T90">
        <v>0</v>
      </c>
      <c r="V90">
        <v>0</v>
      </c>
      <c r="Y90" s="1">
        <v>44888</v>
      </c>
      <c r="Z90" s="6">
        <v>0.28090277777777778</v>
      </c>
      <c r="AB90">
        <v>1</v>
      </c>
      <c r="AD90" s="3">
        <f t="shared" ref="AD90:AD111" si="8">((I90*$F$21)+$F$22)*1000/G90</f>
        <v>8.9864290945970211</v>
      </c>
      <c r="AE90" s="3">
        <f t="shared" ref="AE90:AE111" si="9">((J90*$H$21)+$H$22)*1000/H90</f>
        <v>11.922808517489736</v>
      </c>
      <c r="AF90" s="3">
        <f t="shared" ref="AF90:AF111" si="10">AE90-AD90</f>
        <v>2.9363794228927151</v>
      </c>
      <c r="AG90" s="3">
        <f t="shared" ref="AG90:AG111" si="11">((L90*$J$21)+$J$22)*1000/H90</f>
        <v>0.16707270311150951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10107</v>
      </c>
      <c r="J91">
        <v>12450</v>
      </c>
      <c r="L91">
        <v>1576</v>
      </c>
      <c r="M91">
        <v>8.1679999999999993</v>
      </c>
      <c r="N91">
        <v>10.826000000000001</v>
      </c>
      <c r="O91">
        <v>2.657</v>
      </c>
      <c r="Q91">
        <v>4.9000000000000002E-2</v>
      </c>
      <c r="R91">
        <v>1</v>
      </c>
      <c r="S91">
        <v>0</v>
      </c>
      <c r="T91">
        <v>0</v>
      </c>
      <c r="V91">
        <v>0</v>
      </c>
      <c r="Y91" s="1">
        <v>44888</v>
      </c>
      <c r="Z91" s="6">
        <v>0.28840277777777779</v>
      </c>
      <c r="AB91">
        <v>1</v>
      </c>
      <c r="AD91" s="3">
        <f t="shared" si="8"/>
        <v>9.4221432437000914</v>
      </c>
      <c r="AE91" s="3">
        <f t="shared" si="9"/>
        <v>11.84534194439729</v>
      </c>
      <c r="AF91" s="3">
        <f t="shared" si="10"/>
        <v>2.4231987006971991</v>
      </c>
      <c r="AG91" s="3">
        <f t="shared" si="11"/>
        <v>0.16996302504742314</v>
      </c>
      <c r="AH91" s="3"/>
      <c r="AK91">
        <f>ABS(100*(AD91-AD92)/(AVERAGE(AD91:AD92)))</f>
        <v>14.433003456831797</v>
      </c>
      <c r="AL91">
        <f>ABS(100*((AVERAGE(AD91:AD92)-AVERAGE(AD85:AD86))/(AVERAGE(AD85:AD86,AD91:AD92))))</f>
        <v>7.8360233520765696</v>
      </c>
      <c r="AQ91">
        <f>ABS(100*(AE91-AE92)/(AVERAGE(AE91:AE92)))</f>
        <v>1.1550915744971348</v>
      </c>
      <c r="AR91">
        <f>ABS(100*((AVERAGE(AE91:AE92)-AVERAGE(AE85:AE86))/(AVERAGE(AE85:AE86,AE91:AE92))))</f>
        <v>1.1050130117466637</v>
      </c>
      <c r="AW91">
        <f>ABS(100*(AF91-AF92)/(AVERAGE(AF91:AF92)))</f>
        <v>98.727887198252503</v>
      </c>
      <c r="AX91">
        <f>ABS(100*((AVERAGE(AF91:AF92)-AVERAGE(AF85:AF86))/(AVERAGE(AF85:AF86,AF91:AF92))))</f>
        <v>32.791400333778888</v>
      </c>
      <c r="BC91">
        <f>ABS(100*(AG91-AG92)/(AVERAGE(AG91:AG92)))</f>
        <v>7.9886750729391434</v>
      </c>
      <c r="BD91">
        <f>ABS(100*((AVERAGE(AG91:AG92)-AVERAGE(AG85:AG86))/(AVERAGE(AG85:AG86,AG91:AG92))))</f>
        <v>17.449905273785305</v>
      </c>
      <c r="BG91" s="3">
        <f>AVERAGE(AD91:AD92)</f>
        <v>10.154977360436213</v>
      </c>
      <c r="BH91" s="3">
        <f>AVERAGE(AE91:AE92)</f>
        <v>11.777322514364899</v>
      </c>
      <c r="BI91" s="3">
        <f>AVERAGE(AF91:AF92)</f>
        <v>1.6223451539286851</v>
      </c>
      <c r="BJ91" s="3">
        <f>AVERAGE(AG91:AG92)</f>
        <v>0.16343488412320445</v>
      </c>
    </row>
    <row r="92" spans="1:62" x14ac:dyDescent="0.35">
      <c r="A92">
        <v>68</v>
      </c>
      <c r="B92">
        <v>20</v>
      </c>
      <c r="C92" t="s">
        <v>63</v>
      </c>
      <c r="D92" t="s">
        <v>27</v>
      </c>
      <c r="G92">
        <v>0.5</v>
      </c>
      <c r="H92">
        <v>0.5</v>
      </c>
      <c r="I92">
        <v>11688</v>
      </c>
      <c r="J92">
        <v>12306</v>
      </c>
      <c r="L92">
        <v>1445</v>
      </c>
      <c r="M92">
        <v>9.3819999999999997</v>
      </c>
      <c r="N92">
        <v>10.704000000000001</v>
      </c>
      <c r="O92">
        <v>1.3220000000000001</v>
      </c>
      <c r="Q92">
        <v>3.5000000000000003E-2</v>
      </c>
      <c r="R92">
        <v>1</v>
      </c>
      <c r="S92">
        <v>0</v>
      </c>
      <c r="T92">
        <v>0</v>
      </c>
      <c r="V92">
        <v>0</v>
      </c>
      <c r="X92" t="s">
        <v>164</v>
      </c>
      <c r="Y92" s="1">
        <v>44888</v>
      </c>
      <c r="Z92" s="6">
        <v>0.29946759259259259</v>
      </c>
      <c r="AB92">
        <v>2</v>
      </c>
      <c r="AD92" s="3">
        <f t="shared" si="8"/>
        <v>10.887811477172336</v>
      </c>
      <c r="AE92" s="3">
        <f t="shared" si="9"/>
        <v>11.709303084332507</v>
      </c>
      <c r="AF92" s="3">
        <f t="shared" si="10"/>
        <v>0.821491607160171</v>
      </c>
      <c r="AG92" s="3">
        <f t="shared" si="11"/>
        <v>0.15690674319898573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2703</v>
      </c>
      <c r="J93">
        <v>794</v>
      </c>
      <c r="L93">
        <v>227</v>
      </c>
      <c r="M93">
        <v>2.4889999999999999</v>
      </c>
      <c r="N93">
        <v>0.95099999999999996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44888</v>
      </c>
      <c r="Z93" s="6">
        <v>0.31194444444444441</v>
      </c>
      <c r="AB93">
        <v>1</v>
      </c>
      <c r="AD93" s="3">
        <f t="shared" si="8"/>
        <v>2.5582548182551204</v>
      </c>
      <c r="AE93" s="3">
        <f t="shared" si="9"/>
        <v>0.83375199359790253</v>
      </c>
      <c r="AF93" s="3">
        <f t="shared" si="10"/>
        <v>-1.7245028246572178</v>
      </c>
      <c r="AG93" s="3">
        <f t="shared" si="11"/>
        <v>3.5513221890613247E-2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561</v>
      </c>
      <c r="J94">
        <v>765</v>
      </c>
      <c r="L94">
        <v>272</v>
      </c>
      <c r="M94">
        <v>0.84499999999999997</v>
      </c>
      <c r="N94">
        <v>0.92600000000000005</v>
      </c>
      <c r="O94">
        <v>8.1000000000000003E-2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44888</v>
      </c>
      <c r="Z94" s="6">
        <v>0.3182638888888889</v>
      </c>
      <c r="AB94">
        <v>1</v>
      </c>
      <c r="AD94" s="3">
        <f t="shared" si="8"/>
        <v>0.57251076000240131</v>
      </c>
      <c r="AE94" s="3">
        <f t="shared" si="9"/>
        <v>0.80635527872374479</v>
      </c>
      <c r="AF94" s="3">
        <f t="shared" si="10"/>
        <v>0.23384451872134349</v>
      </c>
      <c r="AG94" s="3">
        <f t="shared" si="11"/>
        <v>3.9998204204961987E-2</v>
      </c>
      <c r="AH94" s="3"/>
      <c r="AK94">
        <f>ABS(100*(AD94-AD95)/(AVERAGE(AD94:AD95)))</f>
        <v>5.8327405261980028</v>
      </c>
      <c r="AQ94">
        <f>ABS(100*(AE94-AE95)/(AVERAGE(AE94:AE95)))</f>
        <v>2.201509866097167</v>
      </c>
      <c r="AW94">
        <f>ABS(100*(AF94-AF95)/(AVERAGE(AF94:AF95)))</f>
        <v>19.454850267095303</v>
      </c>
      <c r="BC94">
        <f>ABS(100*(AG94-AG95)/(AVERAGE(AG94:AG95)))</f>
        <v>1.2536941440729732</v>
      </c>
      <c r="BG94" s="3">
        <f>AVERAGE(AD94:AD95)</f>
        <v>0.55628736083366992</v>
      </c>
      <c r="BH94" s="3">
        <f>AVERAGE(AE94:AE95)</f>
        <v>0.81533006463079649</v>
      </c>
      <c r="BI94" s="3">
        <f>AVERAGE(AF94:AF95)</f>
        <v>0.25904270379712657</v>
      </c>
      <c r="BJ94" s="3">
        <f>AVERAGE(AG94:AG95)</f>
        <v>3.9749038520831503E-2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526</v>
      </c>
      <c r="J95">
        <v>784</v>
      </c>
      <c r="L95">
        <v>267</v>
      </c>
      <c r="M95">
        <v>0.81799999999999995</v>
      </c>
      <c r="N95">
        <v>0.94299999999999995</v>
      </c>
      <c r="O95">
        <v>0.124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44888</v>
      </c>
      <c r="Z95" s="6">
        <v>0.32501157407407405</v>
      </c>
      <c r="AB95">
        <v>1</v>
      </c>
      <c r="AD95" s="3">
        <f t="shared" si="8"/>
        <v>0.54006396166493853</v>
      </c>
      <c r="AE95" s="3">
        <f t="shared" si="9"/>
        <v>0.82430485053784819</v>
      </c>
      <c r="AF95" s="3">
        <f t="shared" si="10"/>
        <v>0.28424088887290966</v>
      </c>
      <c r="AG95" s="3">
        <f t="shared" si="11"/>
        <v>3.9499872836701012E-2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4571</v>
      </c>
      <c r="J96">
        <v>8075</v>
      </c>
      <c r="L96">
        <v>3345</v>
      </c>
      <c r="M96">
        <v>6.5359999999999996</v>
      </c>
      <c r="N96">
        <v>11.865</v>
      </c>
      <c r="O96">
        <v>5.3289999999999997</v>
      </c>
      <c r="Q96">
        <v>0.39</v>
      </c>
      <c r="R96">
        <v>1</v>
      </c>
      <c r="S96">
        <v>0</v>
      </c>
      <c r="T96">
        <v>0</v>
      </c>
      <c r="V96">
        <v>0</v>
      </c>
      <c r="Y96" s="1">
        <v>44888</v>
      </c>
      <c r="Z96" s="6">
        <v>0.33738425925925924</v>
      </c>
      <c r="AB96">
        <v>1</v>
      </c>
      <c r="AD96" s="3">
        <f t="shared" si="8"/>
        <v>7.1499779968242656</v>
      </c>
      <c r="AE96" s="3">
        <f t="shared" si="9"/>
        <v>12.853694759372496</v>
      </c>
      <c r="AF96" s="3">
        <f t="shared" si="10"/>
        <v>5.7037167625482308</v>
      </c>
      <c r="AG96" s="3">
        <f t="shared" si="11"/>
        <v>0.57712110523025761</v>
      </c>
      <c r="AH96" s="3"/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6761</v>
      </c>
      <c r="J97">
        <v>8150</v>
      </c>
      <c r="L97">
        <v>3398</v>
      </c>
      <c r="M97">
        <v>9.3360000000000003</v>
      </c>
      <c r="N97">
        <v>11.972</v>
      </c>
      <c r="O97">
        <v>2.6349999999999998</v>
      </c>
      <c r="Q97">
        <v>0.39900000000000002</v>
      </c>
      <c r="R97">
        <v>1</v>
      </c>
      <c r="S97">
        <v>0</v>
      </c>
      <c r="T97">
        <v>0</v>
      </c>
      <c r="V97">
        <v>0</v>
      </c>
      <c r="Y97" s="1">
        <v>44888</v>
      </c>
      <c r="Z97" s="6">
        <v>0.34431712962962963</v>
      </c>
      <c r="AB97">
        <v>1</v>
      </c>
      <c r="AD97" s="3">
        <f t="shared" si="8"/>
        <v>10.533715537731092</v>
      </c>
      <c r="AE97" s="3">
        <f t="shared" si="9"/>
        <v>12.971784047623176</v>
      </c>
      <c r="AF97" s="3">
        <f t="shared" si="10"/>
        <v>2.4380685098920836</v>
      </c>
      <c r="AG97" s="3">
        <f t="shared" si="11"/>
        <v>0.58592495940286815</v>
      </c>
      <c r="AH97" s="3"/>
      <c r="AI97">
        <f>100*(AVERAGE(I97:I98))/(AVERAGE(I$51:I$52))</f>
        <v>94.348606127518636</v>
      </c>
      <c r="AK97">
        <f>ABS(100*(AD97-AD98)/(AVERAGE(AD97:AD98)))</f>
        <v>2.1906087937417831</v>
      </c>
      <c r="AO97">
        <f>100*(AVERAGE(J97:J98))/(AVERAGE(J$51:J$52))</f>
        <v>93.006037134069942</v>
      </c>
      <c r="AQ97">
        <f>ABS(100*(AE97-AE98)/(AVERAGE(AE97:AE98)))</f>
        <v>0.36348021896195054</v>
      </c>
      <c r="AU97">
        <f>100*(((AVERAGE(J97:J98))-(AVERAGE(I97:I98)))/((AVERAGE(J$51:J$52))-(AVERAGE($I$51:I52))))</f>
        <v>86.660143509458578</v>
      </c>
      <c r="AW97">
        <f>ABS(100*(AF97-AF98)/(AVERAGE(AF97:AF98)))</f>
        <v>7.9347396409759634</v>
      </c>
      <c r="BA97">
        <f>100*(AVERAGE(L97:L98))/(AVERAGE(L$51:L$52))</f>
        <v>100.50310742823321</v>
      </c>
      <c r="BC97">
        <f>ABS(100*(AG97-AG98)/(AVERAGE(AG97:AG98)))</f>
        <v>0.11346483326627557</v>
      </c>
      <c r="BG97" s="3">
        <f>AVERAGE(AD97:AD98)</f>
        <v>10.650369503182446</v>
      </c>
      <c r="BH97" s="3">
        <f>AVERAGE(AE97:AE98)</f>
        <v>12.995401905273312</v>
      </c>
      <c r="BI97" s="3">
        <f>AVERAGE(AF97:AF98)</f>
        <v>2.3450324020908662</v>
      </c>
      <c r="BJ97" s="3">
        <f>AVERAGE(AG97:AG98)</f>
        <v>0.58559273849069426</v>
      </c>
    </row>
    <row r="98" spans="1:62" x14ac:dyDescent="0.35">
      <c r="A98">
        <v>74</v>
      </c>
      <c r="B98">
        <v>1</v>
      </c>
      <c r="C98" t="s">
        <v>71</v>
      </c>
      <c r="D98" t="s">
        <v>27</v>
      </c>
      <c r="G98">
        <v>0.3</v>
      </c>
      <c r="H98">
        <v>0.3</v>
      </c>
      <c r="I98">
        <v>6912</v>
      </c>
      <c r="J98">
        <v>8180</v>
      </c>
      <c r="L98">
        <v>3394</v>
      </c>
      <c r="M98">
        <v>9.5289999999999999</v>
      </c>
      <c r="N98">
        <v>12.013999999999999</v>
      </c>
      <c r="O98">
        <v>2.4849999999999999</v>
      </c>
      <c r="Q98">
        <v>0.39800000000000002</v>
      </c>
      <c r="R98">
        <v>1</v>
      </c>
      <c r="S98">
        <v>0</v>
      </c>
      <c r="T98">
        <v>0</v>
      </c>
      <c r="V98">
        <v>0</v>
      </c>
      <c r="Y98" s="1">
        <v>44888</v>
      </c>
      <c r="Z98" s="6">
        <v>0.35174768518518523</v>
      </c>
      <c r="AB98">
        <v>1</v>
      </c>
      <c r="AD98" s="3">
        <f t="shared" si="8"/>
        <v>10.7670234686338</v>
      </c>
      <c r="AE98" s="3">
        <f t="shared" si="9"/>
        <v>13.019019762923449</v>
      </c>
      <c r="AF98" s="3">
        <f t="shared" si="10"/>
        <v>2.2519962942896488</v>
      </c>
      <c r="AG98" s="3">
        <f t="shared" si="11"/>
        <v>0.58526051757852027</v>
      </c>
      <c r="AH98" s="3"/>
    </row>
    <row r="99" spans="1:62" x14ac:dyDescent="0.35">
      <c r="A99">
        <v>75</v>
      </c>
      <c r="B99">
        <v>3</v>
      </c>
      <c r="D99" t="s">
        <v>87</v>
      </c>
      <c r="Y99" s="1">
        <v>44888</v>
      </c>
      <c r="Z99" s="6">
        <v>0.35594907407407406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115</v>
      </c>
      <c r="D100" t="s">
        <v>27</v>
      </c>
      <c r="G100">
        <v>0.5</v>
      </c>
      <c r="H100">
        <v>0.5</v>
      </c>
      <c r="I100">
        <v>4505</v>
      </c>
      <c r="J100">
        <v>8080</v>
      </c>
      <c r="L100">
        <v>3648</v>
      </c>
      <c r="M100">
        <v>3.871</v>
      </c>
      <c r="N100">
        <v>7.1239999999999997</v>
      </c>
      <c r="O100">
        <v>3.2530000000000001</v>
      </c>
      <c r="Q100">
        <v>0.26600000000000001</v>
      </c>
      <c r="R100">
        <v>1</v>
      </c>
      <c r="S100">
        <v>0</v>
      </c>
      <c r="T100">
        <v>0</v>
      </c>
      <c r="V100">
        <v>0</v>
      </c>
      <c r="Y100" s="1">
        <v>44888</v>
      </c>
      <c r="Z100" s="6">
        <v>0.36936342592592591</v>
      </c>
      <c r="AB100">
        <v>1</v>
      </c>
      <c r="AD100" s="3">
        <f t="shared" si="8"/>
        <v>4.2288014069439148</v>
      </c>
      <c r="AE100" s="3">
        <f t="shared" si="9"/>
        <v>7.7169404271535251</v>
      </c>
      <c r="AF100" s="3">
        <f t="shared" si="10"/>
        <v>3.4881390202096103</v>
      </c>
      <c r="AG100" s="3">
        <f t="shared" si="11"/>
        <v>0.37647154405476946</v>
      </c>
      <c r="AH100" s="3"/>
    </row>
    <row r="101" spans="1:62" x14ac:dyDescent="0.35">
      <c r="A101">
        <v>77</v>
      </c>
      <c r="B101">
        <v>21</v>
      </c>
      <c r="C101" t="s">
        <v>115</v>
      </c>
      <c r="D101" t="s">
        <v>27</v>
      </c>
      <c r="G101">
        <v>0.5</v>
      </c>
      <c r="H101">
        <v>0.5</v>
      </c>
      <c r="I101">
        <v>5382</v>
      </c>
      <c r="J101">
        <v>8194</v>
      </c>
      <c r="L101">
        <v>3767</v>
      </c>
      <c r="M101">
        <v>4.5439999999999996</v>
      </c>
      <c r="N101">
        <v>7.22</v>
      </c>
      <c r="O101">
        <v>2.6760000000000002</v>
      </c>
      <c r="Q101">
        <v>0.27800000000000002</v>
      </c>
      <c r="R101">
        <v>1</v>
      </c>
      <c r="S101">
        <v>0</v>
      </c>
      <c r="T101">
        <v>0</v>
      </c>
      <c r="V101">
        <v>0</v>
      </c>
      <c r="Y101" s="1">
        <v>44888</v>
      </c>
      <c r="Z101" s="6">
        <v>0.37666666666666665</v>
      </c>
      <c r="AB101">
        <v>1</v>
      </c>
      <c r="AD101" s="3">
        <f t="shared" si="8"/>
        <v>5.0418254681426244</v>
      </c>
      <c r="AE101" s="3">
        <f t="shared" si="9"/>
        <v>7.8246378580381464</v>
      </c>
      <c r="AF101" s="3">
        <f t="shared" si="10"/>
        <v>2.7828123898955219</v>
      </c>
      <c r="AG101" s="3">
        <f t="shared" si="11"/>
        <v>0.38833183061938054</v>
      </c>
      <c r="AH101" s="3"/>
      <c r="AK101">
        <f>ABS(100*(AD101-AD102)/(AVERAGE(AD101:AD102)))</f>
        <v>0.1472060029962248</v>
      </c>
      <c r="AQ101">
        <f>ABS(100*(AE101-AE102)/(AVERAGE(AE101:AE102)))</f>
        <v>0.60550691189002848</v>
      </c>
      <c r="AW101">
        <f>ABS(100*(AF101-AF102)/(AVERAGE(AF101:AF102)))</f>
        <v>1.4412126676545078</v>
      </c>
      <c r="BC101">
        <f>ABS(100*(AG101-AG102)/(AVERAGE(AG101:AG102)))</f>
        <v>0.54042628494273703</v>
      </c>
      <c r="BG101" s="3">
        <f>AVERAGE(AD101:AD102)</f>
        <v>5.0381172626183428</v>
      </c>
      <c r="BH101" s="3">
        <f>AVERAGE(AE101:AE102)</f>
        <v>7.8010200003880099</v>
      </c>
      <c r="BI101" s="3">
        <f>AVERAGE(AF101:AF102)</f>
        <v>2.7629027377696671</v>
      </c>
      <c r="BJ101" s="3">
        <f>AVERAGE(AG101:AG102)</f>
        <v>0.38728533474603255</v>
      </c>
    </row>
    <row r="102" spans="1:62" x14ac:dyDescent="0.35">
      <c r="A102">
        <v>78</v>
      </c>
      <c r="B102">
        <v>21</v>
      </c>
      <c r="C102" t="s">
        <v>115</v>
      </c>
      <c r="D102" t="s">
        <v>27</v>
      </c>
      <c r="G102">
        <v>0.5</v>
      </c>
      <c r="H102">
        <v>0.5</v>
      </c>
      <c r="I102">
        <v>5374</v>
      </c>
      <c r="J102">
        <v>8144</v>
      </c>
      <c r="L102">
        <v>3746</v>
      </c>
      <c r="M102">
        <v>4.5380000000000003</v>
      </c>
      <c r="N102">
        <v>7.1779999999999999</v>
      </c>
      <c r="O102">
        <v>2.64</v>
      </c>
      <c r="Q102">
        <v>0.27600000000000002</v>
      </c>
      <c r="R102">
        <v>1</v>
      </c>
      <c r="S102">
        <v>0</v>
      </c>
      <c r="T102">
        <v>0</v>
      </c>
      <c r="V102">
        <v>0</v>
      </c>
      <c r="Y102" s="1">
        <v>44888</v>
      </c>
      <c r="Z102" s="6">
        <v>0.38443287037037038</v>
      </c>
      <c r="AB102">
        <v>1</v>
      </c>
      <c r="AD102" s="3">
        <f t="shared" si="8"/>
        <v>5.0344090570940612</v>
      </c>
      <c r="AE102" s="3">
        <f t="shared" si="9"/>
        <v>7.7774021427378734</v>
      </c>
      <c r="AF102" s="3">
        <f t="shared" si="10"/>
        <v>2.7429930856438123</v>
      </c>
      <c r="AG102" s="3">
        <f t="shared" si="11"/>
        <v>0.38623883887268451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126</v>
      </c>
      <c r="D103" t="s">
        <v>27</v>
      </c>
      <c r="G103">
        <v>0.5</v>
      </c>
      <c r="H103">
        <v>0.5</v>
      </c>
      <c r="I103">
        <v>5681</v>
      </c>
      <c r="J103">
        <v>7651</v>
      </c>
      <c r="L103">
        <v>1312</v>
      </c>
      <c r="M103">
        <v>4.7729999999999997</v>
      </c>
      <c r="N103">
        <v>6.76</v>
      </c>
      <c r="O103">
        <v>1.9870000000000001</v>
      </c>
      <c r="Q103">
        <v>2.1000000000000001E-2</v>
      </c>
      <c r="R103">
        <v>1</v>
      </c>
      <c r="S103">
        <v>0</v>
      </c>
      <c r="T103">
        <v>0</v>
      </c>
      <c r="V103">
        <v>0</v>
      </c>
      <c r="Y103" s="1">
        <v>44888</v>
      </c>
      <c r="Z103" s="6">
        <v>0.39766203703703701</v>
      </c>
      <c r="AB103">
        <v>1</v>
      </c>
      <c r="AD103" s="3">
        <f t="shared" si="8"/>
        <v>5.3190138310826631</v>
      </c>
      <c r="AE103" s="3">
        <f t="shared" si="9"/>
        <v>7.3116579898771921</v>
      </c>
      <c r="AF103" s="3">
        <f t="shared" si="10"/>
        <v>1.9926441587945289</v>
      </c>
      <c r="AG103" s="3">
        <f t="shared" si="11"/>
        <v>0.1436511288032439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126</v>
      </c>
      <c r="D104" t="s">
        <v>27</v>
      </c>
      <c r="G104">
        <v>0.5</v>
      </c>
      <c r="H104">
        <v>0.5</v>
      </c>
      <c r="I104">
        <v>5807</v>
      </c>
      <c r="J104">
        <v>7684</v>
      </c>
      <c r="L104">
        <v>1292</v>
      </c>
      <c r="M104">
        <v>4.87</v>
      </c>
      <c r="N104">
        <v>6.7880000000000003</v>
      </c>
      <c r="O104">
        <v>1.9179999999999999</v>
      </c>
      <c r="Q104">
        <v>1.9E-2</v>
      </c>
      <c r="R104">
        <v>1</v>
      </c>
      <c r="S104">
        <v>0</v>
      </c>
      <c r="T104">
        <v>0</v>
      </c>
      <c r="V104">
        <v>0</v>
      </c>
      <c r="Y104" s="1">
        <v>44888</v>
      </c>
      <c r="Z104" s="6">
        <v>0.40489583333333329</v>
      </c>
      <c r="AB104">
        <v>1</v>
      </c>
      <c r="AD104" s="3">
        <f t="shared" si="8"/>
        <v>5.4358223050975285</v>
      </c>
      <c r="AE104" s="3">
        <f t="shared" si="9"/>
        <v>7.3428335619753717</v>
      </c>
      <c r="AF104" s="3">
        <f t="shared" si="10"/>
        <v>1.9070112568778432</v>
      </c>
      <c r="AG104" s="3">
        <f t="shared" si="11"/>
        <v>0.14165780333020003</v>
      </c>
      <c r="AH104" s="3"/>
      <c r="AK104">
        <f>ABS(100*(AD104-AD105)/(AVERAGE(AD104:AD105)))</f>
        <v>0.29034710408988312</v>
      </c>
      <c r="AQ104">
        <f>ABS(100*(AE104-AE105)/(AVERAGE(AE104:AE105)))</f>
        <v>0.12874082116996027</v>
      </c>
      <c r="AW104">
        <f>ABS(100*(AF104-AF105)/(AVERAGE(AF104:AF105)))</f>
        <v>0.33048044292811557</v>
      </c>
      <c r="BC104">
        <f>ABS(100*(AG104-AG105)/(AVERAGE(AG104:AG105)))</f>
        <v>1.2584584513068728</v>
      </c>
      <c r="BG104" s="3">
        <f>AVERAGE(AD104:AD105)</f>
        <v>5.4279423683584298</v>
      </c>
      <c r="BH104" s="3">
        <f>AVERAGE(AE104:AE105)</f>
        <v>7.3381099904453446</v>
      </c>
      <c r="BI104" s="3">
        <f>AVERAGE(AF104:AF105)</f>
        <v>1.9101676220869144</v>
      </c>
      <c r="BJ104" s="3">
        <f>AVERAGE(AG104:AG105)</f>
        <v>0.14255479979306979</v>
      </c>
    </row>
    <row r="105" spans="1:62" x14ac:dyDescent="0.35">
      <c r="A105">
        <v>81</v>
      </c>
      <c r="B105">
        <v>22</v>
      </c>
      <c r="C105" t="s">
        <v>126</v>
      </c>
      <c r="D105" t="s">
        <v>27</v>
      </c>
      <c r="G105">
        <v>0.5</v>
      </c>
      <c r="H105">
        <v>0.5</v>
      </c>
      <c r="I105">
        <v>5790</v>
      </c>
      <c r="J105">
        <v>7674</v>
      </c>
      <c r="L105">
        <v>1310</v>
      </c>
      <c r="M105">
        <v>4.8570000000000002</v>
      </c>
      <c r="N105">
        <v>6.78</v>
      </c>
      <c r="O105">
        <v>1.923</v>
      </c>
      <c r="Q105">
        <v>2.1000000000000001E-2</v>
      </c>
      <c r="R105">
        <v>1</v>
      </c>
      <c r="S105">
        <v>0</v>
      </c>
      <c r="T105">
        <v>0</v>
      </c>
      <c r="V105">
        <v>0</v>
      </c>
      <c r="Y105" s="1">
        <v>44888</v>
      </c>
      <c r="Z105" s="6">
        <v>0.41258101851851853</v>
      </c>
      <c r="AB105">
        <v>1</v>
      </c>
      <c r="AD105" s="3">
        <f t="shared" si="8"/>
        <v>5.420062431619332</v>
      </c>
      <c r="AE105" s="3">
        <f t="shared" si="9"/>
        <v>7.3333864189153175</v>
      </c>
      <c r="AF105" s="3">
        <f t="shared" si="10"/>
        <v>1.9133239872959855</v>
      </c>
      <c r="AG105" s="3">
        <f t="shared" si="11"/>
        <v>0.14345179625593951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3</v>
      </c>
      <c r="C106" t="s">
        <v>28</v>
      </c>
      <c r="D106" t="s">
        <v>27</v>
      </c>
      <c r="G106">
        <v>0.5</v>
      </c>
      <c r="H106">
        <v>0.5</v>
      </c>
      <c r="I106">
        <v>137</v>
      </c>
      <c r="J106">
        <v>0</v>
      </c>
      <c r="L106">
        <v>137</v>
      </c>
      <c r="M106">
        <v>0.52</v>
      </c>
      <c r="N106">
        <v>0</v>
      </c>
      <c r="O106">
        <v>0</v>
      </c>
      <c r="Q106">
        <v>0</v>
      </c>
      <c r="R106">
        <v>1</v>
      </c>
      <c r="S106">
        <v>0</v>
      </c>
      <c r="T106">
        <v>0</v>
      </c>
      <c r="V106">
        <v>0</v>
      </c>
      <c r="X106" t="s">
        <v>203</v>
      </c>
      <c r="Y106" s="1">
        <v>44888</v>
      </c>
      <c r="Z106" s="6">
        <v>0.42393518518518519</v>
      </c>
      <c r="AB106">
        <v>1</v>
      </c>
      <c r="AD106" s="3">
        <f t="shared" si="8"/>
        <v>0.17944097442856713</v>
      </c>
      <c r="AE106" s="3">
        <f t="shared" si="9"/>
        <v>8.3648834629584598E-2</v>
      </c>
      <c r="AF106" s="3">
        <f t="shared" si="10"/>
        <v>-9.5792139798982531E-2</v>
      </c>
      <c r="AG106" s="3">
        <f t="shared" si="11"/>
        <v>2.6543257261915771E-2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3</v>
      </c>
      <c r="C107" t="s">
        <v>28</v>
      </c>
      <c r="D107" t="s">
        <v>27</v>
      </c>
      <c r="G107">
        <v>0.5</v>
      </c>
      <c r="H107">
        <v>0.5</v>
      </c>
      <c r="I107">
        <v>68</v>
      </c>
      <c r="J107">
        <v>173</v>
      </c>
      <c r="L107">
        <v>199</v>
      </c>
      <c r="M107">
        <v>0.46700000000000003</v>
      </c>
      <c r="N107">
        <v>0.42499999999999999</v>
      </c>
      <c r="O107">
        <v>0</v>
      </c>
      <c r="Q107">
        <v>0</v>
      </c>
      <c r="R107">
        <v>1</v>
      </c>
      <c r="S107">
        <v>0</v>
      </c>
      <c r="T107">
        <v>0</v>
      </c>
      <c r="V107">
        <v>0</v>
      </c>
      <c r="Y107" s="1">
        <v>44888</v>
      </c>
      <c r="Z107" s="6">
        <v>0.42954861111111109</v>
      </c>
      <c r="AB107">
        <v>1</v>
      </c>
      <c r="AD107" s="3">
        <f t="shared" si="8"/>
        <v>0.11547442913471205</v>
      </c>
      <c r="AE107" s="3">
        <f t="shared" si="9"/>
        <v>0.24708440956852543</v>
      </c>
      <c r="AF107" s="3">
        <f t="shared" si="10"/>
        <v>0.13160998043381339</v>
      </c>
      <c r="AG107" s="3">
        <f t="shared" si="11"/>
        <v>3.2722566228351804E-2</v>
      </c>
      <c r="AH107" s="3"/>
      <c r="AK107">
        <f>ABS(100*(AD107-AD108)/(AVERAGE(AD107:AD108)))</f>
        <v>125.2022975468513</v>
      </c>
      <c r="AQ107">
        <f>ABS(100*(AE107-AE108)/(AVERAGE(AE107:AE108)))</f>
        <v>133.95719524616712</v>
      </c>
      <c r="AW107">
        <f>ABS(100*(AF107-AF108)/(AVERAGE(AF107:AF108)))</f>
        <v>140.10795750966531</v>
      </c>
      <c r="BC107">
        <f>ABS(100*(AG107-AG108)/(AVERAGE(AG107:AG108)))</f>
        <v>54.667623848892006</v>
      </c>
      <c r="BG107" s="3">
        <f>AVERAGE(AD107:AD108)</f>
        <v>0.30876464208788285</v>
      </c>
      <c r="BH107" s="3">
        <f>AVERAGE(AE107:AE108)</f>
        <v>0.74825534890441037</v>
      </c>
      <c r="BI107" s="3">
        <f>AVERAGE(AF107:AF108)</f>
        <v>0.43949070681652758</v>
      </c>
      <c r="BJ107" s="3">
        <f>AVERAGE(AG107:AG108)</f>
        <v>4.5031351024397787E-2</v>
      </c>
    </row>
    <row r="108" spans="1:62" x14ac:dyDescent="0.35">
      <c r="A108">
        <v>84</v>
      </c>
      <c r="B108">
        <v>3</v>
      </c>
      <c r="C108" t="s">
        <v>28</v>
      </c>
      <c r="D108" t="s">
        <v>27</v>
      </c>
      <c r="G108">
        <v>0.5</v>
      </c>
      <c r="H108">
        <v>0.5</v>
      </c>
      <c r="I108">
        <v>485</v>
      </c>
      <c r="J108">
        <v>1234</v>
      </c>
      <c r="L108">
        <v>446</v>
      </c>
      <c r="M108">
        <v>0.78700000000000003</v>
      </c>
      <c r="N108">
        <v>1.3240000000000001</v>
      </c>
      <c r="O108">
        <v>0.53700000000000003</v>
      </c>
      <c r="Q108">
        <v>0</v>
      </c>
      <c r="R108">
        <v>1</v>
      </c>
      <c r="S108">
        <v>0</v>
      </c>
      <c r="T108">
        <v>0</v>
      </c>
      <c r="V108">
        <v>0</v>
      </c>
      <c r="Y108" s="1">
        <v>44888</v>
      </c>
      <c r="Z108" s="6">
        <v>0.43638888888888888</v>
      </c>
      <c r="AB108">
        <v>1</v>
      </c>
      <c r="AD108" s="3">
        <f t="shared" si="8"/>
        <v>0.50205485504105363</v>
      </c>
      <c r="AE108" s="3">
        <f t="shared" si="9"/>
        <v>1.2494262882402953</v>
      </c>
      <c r="AF108" s="3">
        <f t="shared" si="10"/>
        <v>0.74737143319924171</v>
      </c>
      <c r="AG108" s="3">
        <f t="shared" si="11"/>
        <v>5.7340135820443762E-2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1</v>
      </c>
      <c r="C109" t="s">
        <v>71</v>
      </c>
      <c r="D109" t="s">
        <v>27</v>
      </c>
      <c r="G109">
        <v>0.3</v>
      </c>
      <c r="H109">
        <v>0.3</v>
      </c>
      <c r="I109">
        <v>4611</v>
      </c>
      <c r="J109">
        <v>8140</v>
      </c>
      <c r="L109">
        <v>3508</v>
      </c>
      <c r="M109">
        <v>6.5880000000000001</v>
      </c>
      <c r="N109">
        <v>11.957000000000001</v>
      </c>
      <c r="O109">
        <v>5.37</v>
      </c>
      <c r="Q109">
        <v>0.41799999999999998</v>
      </c>
      <c r="R109">
        <v>1</v>
      </c>
      <c r="S109">
        <v>0</v>
      </c>
      <c r="T109">
        <v>0</v>
      </c>
      <c r="V109">
        <v>0</v>
      </c>
      <c r="Y109" s="1">
        <v>44888</v>
      </c>
      <c r="Z109" s="6">
        <v>0.44876157407407408</v>
      </c>
      <c r="AB109">
        <v>1</v>
      </c>
      <c r="AD109" s="3">
        <f t="shared" si="8"/>
        <v>7.2117814222289569</v>
      </c>
      <c r="AE109" s="3">
        <f t="shared" si="9"/>
        <v>12.956038809189753</v>
      </c>
      <c r="AF109" s="3">
        <f t="shared" si="10"/>
        <v>5.744257386960796</v>
      </c>
      <c r="AG109" s="3">
        <f t="shared" si="11"/>
        <v>0.60419710957243722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1</v>
      </c>
      <c r="C110" t="s">
        <v>71</v>
      </c>
      <c r="D110" t="s">
        <v>27</v>
      </c>
      <c r="G110">
        <v>0.3</v>
      </c>
      <c r="H110">
        <v>0.3</v>
      </c>
      <c r="I110">
        <v>6744</v>
      </c>
      <c r="J110">
        <v>8219</v>
      </c>
      <c r="L110">
        <v>3520</v>
      </c>
      <c r="M110">
        <v>9.3149999999999995</v>
      </c>
      <c r="N110">
        <v>12.069000000000001</v>
      </c>
      <c r="O110">
        <v>2.754</v>
      </c>
      <c r="Q110">
        <v>0.42</v>
      </c>
      <c r="R110">
        <v>1</v>
      </c>
      <c r="S110">
        <v>0</v>
      </c>
      <c r="T110">
        <v>0</v>
      </c>
      <c r="V110">
        <v>0</v>
      </c>
      <c r="Y110" s="1">
        <v>44888</v>
      </c>
      <c r="Z110" s="6">
        <v>0.4557060185185185</v>
      </c>
      <c r="AB110">
        <v>1</v>
      </c>
      <c r="AD110" s="3">
        <f t="shared" si="8"/>
        <v>10.5074490819341</v>
      </c>
      <c r="AE110" s="3">
        <f t="shared" si="9"/>
        <v>13.080426192813801</v>
      </c>
      <c r="AF110" s="3">
        <f t="shared" si="10"/>
        <v>2.5729771108797017</v>
      </c>
      <c r="AG110" s="3">
        <f t="shared" si="11"/>
        <v>0.60619043504548098</v>
      </c>
      <c r="AH110" s="3"/>
      <c r="AI110">
        <f>100*(AVERAGE(I110:I111))/(AVERAGE(I$51:I$52))</f>
        <v>94.459011868617168</v>
      </c>
      <c r="AK110">
        <f>ABS(100*(AD110-AD111)/(AVERAGE(AD110:AD111)))</f>
        <v>2.9125956220894618</v>
      </c>
      <c r="AQ110">
        <f>ABS(100*(AE110-AE111)/(AVERAGE(AE110:AE111)))</f>
        <v>0.47055734435507407</v>
      </c>
      <c r="AW110">
        <f>ABS(100*(AF110-AF111)/(AVERAGE(AF110:AF111)))</f>
        <v>15.583148980120685</v>
      </c>
      <c r="BC110">
        <f>ABS(100*(AG110-AG111)/(AVERAGE(AG110:AG111)))</f>
        <v>2.32859764027741</v>
      </c>
      <c r="BG110" s="3">
        <f>AVERAGE(AD110:AD111)</f>
        <v>10.662730188263385</v>
      </c>
      <c r="BH110" s="3">
        <f>AVERAGE(AE110:AE111)</f>
        <v>13.049722977868626</v>
      </c>
      <c r="BI110" s="3">
        <f>AVERAGE(AF110:AF111)</f>
        <v>2.3869927896052401</v>
      </c>
      <c r="BJ110" s="3">
        <f>AVERAGE(AG110:AG111)</f>
        <v>0.59921379588982737</v>
      </c>
    </row>
    <row r="111" spans="1:62" x14ac:dyDescent="0.35">
      <c r="A111">
        <v>87</v>
      </c>
      <c r="B111">
        <v>1</v>
      </c>
      <c r="C111" t="s">
        <v>71</v>
      </c>
      <c r="D111" t="s">
        <v>27</v>
      </c>
      <c r="G111">
        <v>0.3</v>
      </c>
      <c r="H111">
        <v>0.3</v>
      </c>
      <c r="I111">
        <v>6945</v>
      </c>
      <c r="J111">
        <v>8180</v>
      </c>
      <c r="L111">
        <v>3436</v>
      </c>
      <c r="M111">
        <v>9.5709999999999997</v>
      </c>
      <c r="N111">
        <v>12.013999999999999</v>
      </c>
      <c r="O111">
        <v>2.4430000000000001</v>
      </c>
      <c r="Q111">
        <v>0.40600000000000003</v>
      </c>
      <c r="R111">
        <v>1</v>
      </c>
      <c r="S111">
        <v>0</v>
      </c>
      <c r="T111">
        <v>0</v>
      </c>
      <c r="V111">
        <v>0</v>
      </c>
      <c r="Y111" s="1">
        <v>44888</v>
      </c>
      <c r="Z111" s="6">
        <v>0.4632060185185185</v>
      </c>
      <c r="AB111">
        <v>1</v>
      </c>
      <c r="AD111" s="3">
        <f t="shared" si="8"/>
        <v>10.818011294592671</v>
      </c>
      <c r="AE111" s="3">
        <f t="shared" si="9"/>
        <v>13.019019762923449</v>
      </c>
      <c r="AF111" s="3">
        <f t="shared" si="10"/>
        <v>2.2010084683307785</v>
      </c>
      <c r="AG111" s="3">
        <f t="shared" si="11"/>
        <v>0.59223715673417376</v>
      </c>
      <c r="AH111" s="3"/>
      <c r="BG111" s="3"/>
      <c r="BH111" s="3"/>
      <c r="BI111" s="3"/>
      <c r="BJ111" s="3"/>
    </row>
  </sheetData>
  <conditionalFormatting sqref="BC37:BD38 AK40:AL41 AW40:AX41 AQ40:AR41 AK43:AL44 AL42 AQ43:AR44 AR42 AW43:AX44 AX42 BD42 BC40:BD41 BD39 BD36">
    <cfRule type="cellIs" dxfId="242" priority="331" operator="greaterThan">
      <formula>20</formula>
    </cfRule>
  </conditionalFormatting>
  <conditionalFormatting sqref="AS53:AT53 AY53:AZ53 BE53 AM53:AN53 BE36:BE42 AM47:AN48 BE47:BE48 AY47:AZ48 AS47:AT48 AM40:AN44 AY40:AZ44 AS40:AT44">
    <cfRule type="cellIs" dxfId="241" priority="330" operator="between">
      <formula>80</formula>
      <formula>120</formula>
    </cfRule>
  </conditionalFormatting>
  <conditionalFormatting sqref="BC44">
    <cfRule type="cellIs" dxfId="240" priority="329" operator="greaterThan">
      <formula>20</formula>
    </cfRule>
  </conditionalFormatting>
  <conditionalFormatting sqref="AL48 AX48 BD48 BC53:BD53 AW53:AX53 AK53:AL53">
    <cfRule type="cellIs" dxfId="239" priority="328" operator="greaterThan">
      <formula>20</formula>
    </cfRule>
  </conditionalFormatting>
  <conditionalFormatting sqref="AK53">
    <cfRule type="cellIs" dxfId="238" priority="326" operator="greaterThan">
      <formula>20</formula>
    </cfRule>
  </conditionalFormatting>
  <conditionalFormatting sqref="BC53">
    <cfRule type="cellIs" dxfId="237" priority="323" operator="greaterThan">
      <formula>20</formula>
    </cfRule>
  </conditionalFormatting>
  <conditionalFormatting sqref="AM35:AN40 AY35:AZ40">
    <cfRule type="cellIs" dxfId="236" priority="321" operator="between">
      <formula>80</formula>
      <formula>120</formula>
    </cfRule>
  </conditionalFormatting>
  <conditionalFormatting sqref="AR48 AQ53:AR53">
    <cfRule type="cellIs" dxfId="235" priority="327" operator="greaterThan">
      <formula>20</formula>
    </cfRule>
  </conditionalFormatting>
  <conditionalFormatting sqref="AQ35:AR35 AQ40:AR40 AR39 AQ37:AR38 AR36">
    <cfRule type="cellIs" dxfId="234" priority="320" operator="greaterThan">
      <formula>20</formula>
    </cfRule>
  </conditionalFormatting>
  <conditionalFormatting sqref="AS35:AT40">
    <cfRule type="cellIs" dxfId="233" priority="319" operator="between">
      <formula>80</formula>
      <formula>120</formula>
    </cfRule>
  </conditionalFormatting>
  <conditionalFormatting sqref="AQ53">
    <cfRule type="cellIs" dxfId="232" priority="325" operator="greaterThan">
      <formula>20</formula>
    </cfRule>
  </conditionalFormatting>
  <conditionalFormatting sqref="AW53">
    <cfRule type="cellIs" dxfId="231" priority="324" operator="greaterThan">
      <formula>20</formula>
    </cfRule>
  </conditionalFormatting>
  <conditionalFormatting sqref="AK35:AL35 AW35:AX35 AK40:AL40 AL39 AK37:AL38 AL36 AW40:AX40 AX39 AW37:AX38 AX36">
    <cfRule type="cellIs" dxfId="230" priority="322" operator="greaterThan">
      <formula>20</formula>
    </cfRule>
  </conditionalFormatting>
  <conditionalFormatting sqref="BC53">
    <cfRule type="cellIs" dxfId="229" priority="317" operator="greaterThan">
      <formula>20</formula>
    </cfRule>
  </conditionalFormatting>
  <conditionalFormatting sqref="AW53">
    <cfRule type="cellIs" dxfId="228" priority="318" operator="greaterThan">
      <formula>20</formula>
    </cfRule>
  </conditionalFormatting>
  <conditionalFormatting sqref="BE85">
    <cfRule type="cellIs" dxfId="227" priority="213" operator="between">
      <formula>80</formula>
      <formula>120</formula>
    </cfRule>
  </conditionalFormatting>
  <conditionalFormatting sqref="AK49">
    <cfRule type="cellIs" dxfId="226" priority="316" operator="greaterThan">
      <formula>20</formula>
    </cfRule>
  </conditionalFormatting>
  <conditionalFormatting sqref="AQ49">
    <cfRule type="cellIs" dxfId="225" priority="315" operator="greaterThan">
      <formula>20</formula>
    </cfRule>
  </conditionalFormatting>
  <conditionalFormatting sqref="AW49">
    <cfRule type="cellIs" dxfId="224" priority="314" operator="greaterThan">
      <formula>20</formula>
    </cfRule>
  </conditionalFormatting>
  <conditionalFormatting sqref="BC49">
    <cfRule type="cellIs" dxfId="223" priority="313" operator="greaterThan">
      <formula>20</formula>
    </cfRule>
  </conditionalFormatting>
  <conditionalFormatting sqref="AK46">
    <cfRule type="cellIs" dxfId="222" priority="312" operator="greaterThan">
      <formula>20</formula>
    </cfRule>
  </conditionalFormatting>
  <conditionalFormatting sqref="AQ46">
    <cfRule type="cellIs" dxfId="221" priority="311" operator="greaterThan">
      <formula>20</formula>
    </cfRule>
  </conditionalFormatting>
  <conditionalFormatting sqref="AW46">
    <cfRule type="cellIs" dxfId="220" priority="310" operator="greaterThan">
      <formula>20</formula>
    </cfRule>
  </conditionalFormatting>
  <conditionalFormatting sqref="BC46">
    <cfRule type="cellIs" dxfId="219" priority="309" operator="greaterThan">
      <formula>20</formula>
    </cfRule>
  </conditionalFormatting>
  <conditionalFormatting sqref="AK47">
    <cfRule type="cellIs" dxfId="218" priority="308" operator="greaterThan">
      <formula>20</formula>
    </cfRule>
  </conditionalFormatting>
  <conditionalFormatting sqref="AQ47">
    <cfRule type="cellIs" dxfId="217" priority="307" operator="greaterThan">
      <formula>20</formula>
    </cfRule>
  </conditionalFormatting>
  <conditionalFormatting sqref="AW47">
    <cfRule type="cellIs" dxfId="216" priority="306" operator="greaterThan">
      <formula>20</formula>
    </cfRule>
  </conditionalFormatting>
  <conditionalFormatting sqref="BC47">
    <cfRule type="cellIs" dxfId="215" priority="305" operator="greaterThan">
      <formula>20</formula>
    </cfRule>
  </conditionalFormatting>
  <conditionalFormatting sqref="AW90">
    <cfRule type="cellIs" dxfId="214" priority="207" operator="greaterThan">
      <formula>20</formula>
    </cfRule>
  </conditionalFormatting>
  <conditionalFormatting sqref="BC90">
    <cfRule type="cellIs" dxfId="213" priority="206" operator="greaterThan">
      <formula>20</formula>
    </cfRule>
  </conditionalFormatting>
  <conditionalFormatting sqref="AK96 AK93">
    <cfRule type="cellIs" dxfId="212" priority="205" operator="greaterThan">
      <formula>20</formula>
    </cfRule>
  </conditionalFormatting>
  <conditionalFormatting sqref="AQ96 AQ93">
    <cfRule type="cellIs" dxfId="211" priority="204" operator="greaterThan">
      <formula>20</formula>
    </cfRule>
  </conditionalFormatting>
  <conditionalFormatting sqref="AK52">
    <cfRule type="cellIs" dxfId="210" priority="304" operator="greaterThan">
      <formula>20</formula>
    </cfRule>
  </conditionalFormatting>
  <conditionalFormatting sqref="AQ52">
    <cfRule type="cellIs" dxfId="209" priority="303" operator="greaterThan">
      <formula>20</formula>
    </cfRule>
  </conditionalFormatting>
  <conditionalFormatting sqref="AW52">
    <cfRule type="cellIs" dxfId="208" priority="302" operator="greaterThan">
      <formula>20</formula>
    </cfRule>
  </conditionalFormatting>
  <conditionalFormatting sqref="BC52">
    <cfRule type="cellIs" dxfId="207" priority="301" operator="greaterThan">
      <formula>20</formula>
    </cfRule>
  </conditionalFormatting>
  <conditionalFormatting sqref="AK87 AK84 AK81 AK78 AK75 AK72 AK69 AK66 AK63 AK60 AK57">
    <cfRule type="cellIs" dxfId="206" priority="300" operator="greaterThan">
      <formula>20</formula>
    </cfRule>
  </conditionalFormatting>
  <conditionalFormatting sqref="AQ87 AQ84 AQ81 AQ78 AQ75 AQ72 AQ69 AQ66 AQ63 AQ60 AQ57">
    <cfRule type="cellIs" dxfId="205" priority="299" operator="greaterThan">
      <formula>20</formula>
    </cfRule>
  </conditionalFormatting>
  <conditionalFormatting sqref="AW87 AW84 AW81 AW78 AW75 AW72 AW69 AW66 AW63 AW60 AW57">
    <cfRule type="cellIs" dxfId="204" priority="298" operator="greaterThan">
      <formula>20</formula>
    </cfRule>
  </conditionalFormatting>
  <conditionalFormatting sqref="BC87 BC84 BC81 BC78 BC75 BC72 BC69 BC66 BC63 BC60 BC57">
    <cfRule type="cellIs" dxfId="203" priority="297" operator="greaterThan">
      <formula>20</formula>
    </cfRule>
  </conditionalFormatting>
  <conditionalFormatting sqref="AK94">
    <cfRule type="cellIs" dxfId="202" priority="296" operator="greaterThan">
      <formula>20</formula>
    </cfRule>
  </conditionalFormatting>
  <conditionalFormatting sqref="AQ94">
    <cfRule type="cellIs" dxfId="201" priority="295" operator="greaterThan">
      <formula>20</formula>
    </cfRule>
  </conditionalFormatting>
  <conditionalFormatting sqref="AW94">
    <cfRule type="cellIs" dxfId="200" priority="294" operator="greaterThan">
      <formula>20</formula>
    </cfRule>
  </conditionalFormatting>
  <conditionalFormatting sqref="BC97 BC94">
    <cfRule type="cellIs" dxfId="199" priority="293" operator="greaterThan">
      <formula>20</formula>
    </cfRule>
  </conditionalFormatting>
  <conditionalFormatting sqref="AM88:AN88">
    <cfRule type="cellIs" dxfId="198" priority="292" operator="between">
      <formula>80</formula>
      <formula>120</formula>
    </cfRule>
  </conditionalFormatting>
  <conditionalFormatting sqref="AL87">
    <cfRule type="cellIs" dxfId="197" priority="291" operator="greaterThan">
      <formula>20</formula>
    </cfRule>
  </conditionalFormatting>
  <conditionalFormatting sqref="AM87:AN87">
    <cfRule type="cellIs" dxfId="196" priority="290" operator="between">
      <formula>80</formula>
      <formula>120</formula>
    </cfRule>
  </conditionalFormatting>
  <conditionalFormatting sqref="AM87:AN87">
    <cfRule type="cellIs" dxfId="195" priority="289" operator="between">
      <formula>80</formula>
      <formula>120</formula>
    </cfRule>
  </conditionalFormatting>
  <conditionalFormatting sqref="AR85">
    <cfRule type="cellIs" dxfId="194" priority="228" operator="greaterThan">
      <formula>20</formula>
    </cfRule>
  </conditionalFormatting>
  <conditionalFormatting sqref="AM89:AN89">
    <cfRule type="cellIs" dxfId="193" priority="288" operator="between">
      <formula>80</formula>
      <formula>120</formula>
    </cfRule>
  </conditionalFormatting>
  <conditionalFormatting sqref="AK88 AK85 AK82 AK79 AK76 AK73 AK70 AK67 AK64 AK61 AK58 AK54">
    <cfRule type="cellIs" dxfId="192" priority="243" operator="greaterThan">
      <formula>20</formula>
    </cfRule>
  </conditionalFormatting>
  <conditionalFormatting sqref="AQ88 AQ85 AQ82 AQ79 AQ76 AQ73 AQ70 AQ67 AQ64 AQ61 AQ58 AQ54">
    <cfRule type="cellIs" dxfId="191" priority="242" operator="greaterThan">
      <formula>20</formula>
    </cfRule>
  </conditionalFormatting>
  <conditionalFormatting sqref="AW88 AW85 AW82 AW79 AW76 AW73 AW70 AW67 AW64 AW61 AW58 AW54">
    <cfRule type="cellIs" dxfId="190" priority="241" operator="greaterThan">
      <formula>20</formula>
    </cfRule>
  </conditionalFormatting>
  <conditionalFormatting sqref="BC88 BC85 BC82 BC79 BC76 BC73 BC70 BC67 BC64 BC61 BC58 BC54">
    <cfRule type="cellIs" dxfId="189" priority="240" operator="greaterThan">
      <formula>20</formula>
    </cfRule>
  </conditionalFormatting>
  <conditionalFormatting sqref="AQ95 AQ92">
    <cfRule type="cellIs" dxfId="188" priority="238" operator="greaterThan">
      <formula>20</formula>
    </cfRule>
  </conditionalFormatting>
  <conditionalFormatting sqref="AW95 AW92">
    <cfRule type="cellIs" dxfId="187" priority="237" operator="greaterThan">
      <formula>20</formula>
    </cfRule>
  </conditionalFormatting>
  <conditionalFormatting sqref="AS88:AT88">
    <cfRule type="cellIs" dxfId="186" priority="287" operator="between">
      <formula>80</formula>
      <formula>120</formula>
    </cfRule>
  </conditionalFormatting>
  <conditionalFormatting sqref="AS88:AT88">
    <cfRule type="cellIs" dxfId="185" priority="286" operator="between">
      <formula>80</formula>
      <formula>120</formula>
    </cfRule>
  </conditionalFormatting>
  <conditionalFormatting sqref="AR87">
    <cfRule type="cellIs" dxfId="184" priority="285" operator="greaterThan">
      <formula>20</formula>
    </cfRule>
  </conditionalFormatting>
  <conditionalFormatting sqref="AS87:AT87">
    <cfRule type="cellIs" dxfId="183" priority="284" operator="between">
      <formula>80</formula>
      <formula>120</formula>
    </cfRule>
  </conditionalFormatting>
  <conditionalFormatting sqref="AS87:AT87">
    <cfRule type="cellIs" dxfId="182" priority="283" operator="between">
      <formula>80</formula>
      <formula>120</formula>
    </cfRule>
  </conditionalFormatting>
  <conditionalFormatting sqref="AS87:AT87">
    <cfRule type="cellIs" dxfId="181" priority="282" operator="between">
      <formula>80</formula>
      <formula>120</formula>
    </cfRule>
  </conditionalFormatting>
  <conditionalFormatting sqref="AS89:AT89">
    <cfRule type="cellIs" dxfId="180" priority="281" operator="between">
      <formula>80</formula>
      <formula>120</formula>
    </cfRule>
  </conditionalFormatting>
  <conditionalFormatting sqref="AS89:AT89">
    <cfRule type="cellIs" dxfId="179" priority="280" operator="between">
      <formula>80</formula>
      <formula>120</formula>
    </cfRule>
  </conditionalFormatting>
  <conditionalFormatting sqref="AY88:AZ88">
    <cfRule type="cellIs" dxfId="178" priority="279" operator="between">
      <formula>80</formula>
      <formula>120</formula>
    </cfRule>
  </conditionalFormatting>
  <conditionalFormatting sqref="AX87">
    <cfRule type="cellIs" dxfId="177" priority="278" operator="greaterThan">
      <formula>20</formula>
    </cfRule>
  </conditionalFormatting>
  <conditionalFormatting sqref="AY87:AZ87">
    <cfRule type="cellIs" dxfId="176" priority="277" operator="between">
      <formula>80</formula>
      <formula>120</formula>
    </cfRule>
  </conditionalFormatting>
  <conditionalFormatting sqref="AY87:AZ87">
    <cfRule type="cellIs" dxfId="175" priority="275" operator="between">
      <formula>80</formula>
      <formula>120</formula>
    </cfRule>
  </conditionalFormatting>
  <conditionalFormatting sqref="AY87:AZ87">
    <cfRule type="cellIs" dxfId="174" priority="276" operator="between">
      <formula>80</formula>
      <formula>120</formula>
    </cfRule>
  </conditionalFormatting>
  <conditionalFormatting sqref="AY89:AZ89">
    <cfRule type="cellIs" dxfId="173" priority="274" operator="between">
      <formula>80</formula>
      <formula>120</formula>
    </cfRule>
  </conditionalFormatting>
  <conditionalFormatting sqref="BE88">
    <cfRule type="cellIs" dxfId="172" priority="273" operator="between">
      <formula>80</formula>
      <formula>120</formula>
    </cfRule>
  </conditionalFormatting>
  <conditionalFormatting sqref="BD87">
    <cfRule type="cellIs" dxfId="171" priority="272" operator="greaterThan">
      <formula>20</formula>
    </cfRule>
  </conditionalFormatting>
  <conditionalFormatting sqref="BE87">
    <cfRule type="cellIs" dxfId="170" priority="271" operator="between">
      <formula>80</formula>
      <formula>120</formula>
    </cfRule>
  </conditionalFormatting>
  <conditionalFormatting sqref="BE87">
    <cfRule type="cellIs" dxfId="169" priority="270" operator="between">
      <formula>80</formula>
      <formula>120</formula>
    </cfRule>
  </conditionalFormatting>
  <conditionalFormatting sqref="BE87">
    <cfRule type="cellIs" dxfId="168" priority="268" operator="between">
      <formula>80</formula>
      <formula>120</formula>
    </cfRule>
  </conditionalFormatting>
  <conditionalFormatting sqref="BE87">
    <cfRule type="cellIs" dxfId="167" priority="269" operator="between">
      <formula>80</formula>
      <formula>120</formula>
    </cfRule>
  </conditionalFormatting>
  <conditionalFormatting sqref="BE89">
    <cfRule type="cellIs" dxfId="166" priority="267" operator="between">
      <formula>80</formula>
      <formula>120</formula>
    </cfRule>
  </conditionalFormatting>
  <conditionalFormatting sqref="AW96 AW93">
    <cfRule type="cellIs" dxfId="165" priority="203" operator="greaterThan">
      <formula>20</formula>
    </cfRule>
  </conditionalFormatting>
  <conditionalFormatting sqref="AQ94 AQ91">
    <cfRule type="cellIs" dxfId="164" priority="200" operator="greaterThan">
      <formula>20</formula>
    </cfRule>
  </conditionalFormatting>
  <conditionalFormatting sqref="AS98:AT99">
    <cfRule type="cellIs" dxfId="163" priority="196" operator="between">
      <formula>80</formula>
      <formula>120</formula>
    </cfRule>
  </conditionalFormatting>
  <conditionalFormatting sqref="BE98:BE99">
    <cfRule type="cellIs" dxfId="162" priority="193" operator="between">
      <formula>80</formula>
      <formula>120</formula>
    </cfRule>
  </conditionalFormatting>
  <conditionalFormatting sqref="AS100:AT100 AY100:AZ100 BE100 AM100:AN100">
    <cfRule type="cellIs" dxfId="161" priority="192" operator="between">
      <formula>80</formula>
      <formula>120</formula>
    </cfRule>
  </conditionalFormatting>
  <conditionalFormatting sqref="BC100:BD100 AW100:AX100 AK100:AL100">
    <cfRule type="cellIs" dxfId="160" priority="191" operator="greaterThan">
      <formula>20</formula>
    </cfRule>
  </conditionalFormatting>
  <conditionalFormatting sqref="BC43">
    <cfRule type="cellIs" dxfId="159" priority="266" operator="greaterThan">
      <formula>20</formula>
    </cfRule>
  </conditionalFormatting>
  <conditionalFormatting sqref="AK47:AL47 AW47:AX47 BC47:BD47">
    <cfRule type="cellIs" dxfId="158" priority="265" operator="greaterThan">
      <formula>20</formula>
    </cfRule>
  </conditionalFormatting>
  <conditionalFormatting sqref="AQ47:AR47">
    <cfRule type="cellIs" dxfId="157" priority="264" operator="greaterThan">
      <formula>20</formula>
    </cfRule>
  </conditionalFormatting>
  <conditionalFormatting sqref="AQ47">
    <cfRule type="cellIs" dxfId="156" priority="262" operator="greaterThan">
      <formula>20</formula>
    </cfRule>
  </conditionalFormatting>
  <conditionalFormatting sqref="BC47 BC49">
    <cfRule type="cellIs" dxfId="155" priority="260" operator="greaterThan">
      <formula>20</formula>
    </cfRule>
  </conditionalFormatting>
  <conditionalFormatting sqref="AK47">
    <cfRule type="cellIs" dxfId="154" priority="263" operator="greaterThan">
      <formula>20</formula>
    </cfRule>
  </conditionalFormatting>
  <conditionalFormatting sqref="AW47 AW49">
    <cfRule type="cellIs" dxfId="153" priority="261" operator="greaterThan">
      <formula>20</formula>
    </cfRule>
  </conditionalFormatting>
  <conditionalFormatting sqref="AK49:AL49 AW49:AX49 BC49:BD49">
    <cfRule type="cellIs" dxfId="152" priority="259" operator="greaterThan">
      <formula>20</formula>
    </cfRule>
  </conditionalFormatting>
  <conditionalFormatting sqref="AM49:AN49 BE49 AY49:AZ49">
    <cfRule type="cellIs" dxfId="151" priority="258" operator="between">
      <formula>80</formula>
      <formula>120</formula>
    </cfRule>
  </conditionalFormatting>
  <conditionalFormatting sqref="AQ49:AR49">
    <cfRule type="cellIs" dxfId="150" priority="257" operator="greaterThan">
      <formula>20</formula>
    </cfRule>
  </conditionalFormatting>
  <conditionalFormatting sqref="AS49:AT49">
    <cfRule type="cellIs" dxfId="149" priority="256" operator="between">
      <formula>80</formula>
      <formula>120</formula>
    </cfRule>
  </conditionalFormatting>
  <conditionalFormatting sqref="AK46">
    <cfRule type="cellIs" dxfId="148" priority="255" operator="greaterThan">
      <formula>20</formula>
    </cfRule>
  </conditionalFormatting>
  <conditionalFormatting sqref="AQ46">
    <cfRule type="cellIs" dxfId="147" priority="254" operator="greaterThan">
      <formula>20</formula>
    </cfRule>
  </conditionalFormatting>
  <conditionalFormatting sqref="AW46">
    <cfRule type="cellIs" dxfId="146" priority="253" operator="greaterThan">
      <formula>20</formula>
    </cfRule>
  </conditionalFormatting>
  <conditionalFormatting sqref="BC46">
    <cfRule type="cellIs" dxfId="145" priority="252" operator="greaterThan">
      <formula>20</formula>
    </cfRule>
  </conditionalFormatting>
  <conditionalFormatting sqref="AK50">
    <cfRule type="cellIs" dxfId="144" priority="251" operator="greaterThan">
      <formula>20</formula>
    </cfRule>
  </conditionalFormatting>
  <conditionalFormatting sqref="AQ50">
    <cfRule type="cellIs" dxfId="143" priority="250" operator="greaterThan">
      <formula>20</formula>
    </cfRule>
  </conditionalFormatting>
  <conditionalFormatting sqref="AW50">
    <cfRule type="cellIs" dxfId="142" priority="249" operator="greaterThan">
      <formula>20</formula>
    </cfRule>
  </conditionalFormatting>
  <conditionalFormatting sqref="BC50">
    <cfRule type="cellIs" dxfId="141" priority="248" operator="greaterThan">
      <formula>20</formula>
    </cfRule>
  </conditionalFormatting>
  <conditionalFormatting sqref="AK51">
    <cfRule type="cellIs" dxfId="140" priority="247" operator="greaterThan">
      <formula>20</formula>
    </cfRule>
  </conditionalFormatting>
  <conditionalFormatting sqref="AQ51">
    <cfRule type="cellIs" dxfId="139" priority="246" operator="greaterThan">
      <formula>20</formula>
    </cfRule>
  </conditionalFormatting>
  <conditionalFormatting sqref="AW51">
    <cfRule type="cellIs" dxfId="138" priority="245" operator="greaterThan">
      <formula>20</formula>
    </cfRule>
  </conditionalFormatting>
  <conditionalFormatting sqref="BC51">
    <cfRule type="cellIs" dxfId="137" priority="244" operator="greaterThan">
      <formula>20</formula>
    </cfRule>
  </conditionalFormatting>
  <conditionalFormatting sqref="AK95 AK92">
    <cfRule type="cellIs" dxfId="136" priority="239" operator="greaterThan">
      <formula>20</formula>
    </cfRule>
  </conditionalFormatting>
  <conditionalFormatting sqref="BC95 BC92">
    <cfRule type="cellIs" dxfId="135" priority="236" operator="greaterThan">
      <formula>20</formula>
    </cfRule>
  </conditionalFormatting>
  <conditionalFormatting sqref="AM86:AN86">
    <cfRule type="cellIs" dxfId="134" priority="235" operator="between">
      <formula>80</formula>
      <formula>120</formula>
    </cfRule>
  </conditionalFormatting>
  <conditionalFormatting sqref="AL85">
    <cfRule type="cellIs" dxfId="133" priority="234" operator="greaterThan">
      <formula>20</formula>
    </cfRule>
  </conditionalFormatting>
  <conditionalFormatting sqref="AM85:AN85">
    <cfRule type="cellIs" dxfId="132" priority="233" operator="between">
      <formula>80</formula>
      <formula>120</formula>
    </cfRule>
  </conditionalFormatting>
  <conditionalFormatting sqref="AM85:AN85">
    <cfRule type="cellIs" dxfId="131" priority="232" operator="between">
      <formula>80</formula>
      <formula>120</formula>
    </cfRule>
  </conditionalFormatting>
  <conditionalFormatting sqref="AM87:AN88">
    <cfRule type="cellIs" dxfId="130" priority="231" operator="between">
      <formula>80</formula>
      <formula>120</formula>
    </cfRule>
  </conditionalFormatting>
  <conditionalFormatting sqref="AS86:AT86">
    <cfRule type="cellIs" dxfId="129" priority="230" operator="between">
      <formula>80</formula>
      <formula>120</formula>
    </cfRule>
  </conditionalFormatting>
  <conditionalFormatting sqref="AS86:AT86">
    <cfRule type="cellIs" dxfId="128" priority="229" operator="between">
      <formula>80</formula>
      <formula>120</formula>
    </cfRule>
  </conditionalFormatting>
  <conditionalFormatting sqref="AS85:AT85">
    <cfRule type="cellIs" dxfId="127" priority="227" operator="between">
      <formula>80</formula>
      <formula>120</formula>
    </cfRule>
  </conditionalFormatting>
  <conditionalFormatting sqref="AS85:AT85">
    <cfRule type="cellIs" dxfId="126" priority="226" operator="between">
      <formula>80</formula>
      <formula>120</formula>
    </cfRule>
  </conditionalFormatting>
  <conditionalFormatting sqref="AS85:AT85">
    <cfRule type="cellIs" dxfId="125" priority="225" operator="between">
      <formula>80</formula>
      <formula>120</formula>
    </cfRule>
  </conditionalFormatting>
  <conditionalFormatting sqref="AS87:AT88">
    <cfRule type="cellIs" dxfId="124" priority="224" operator="between">
      <formula>80</formula>
      <formula>120</formula>
    </cfRule>
  </conditionalFormatting>
  <conditionalFormatting sqref="AS87:AT88">
    <cfRule type="cellIs" dxfId="123" priority="223" operator="between">
      <formula>80</formula>
      <formula>120</formula>
    </cfRule>
  </conditionalFormatting>
  <conditionalFormatting sqref="BD85">
    <cfRule type="cellIs" dxfId="122" priority="215" operator="greaterThan">
      <formula>20</formula>
    </cfRule>
  </conditionalFormatting>
  <conditionalFormatting sqref="AY86:AZ86">
    <cfRule type="cellIs" dxfId="121" priority="222" operator="between">
      <formula>80</formula>
      <formula>120</formula>
    </cfRule>
  </conditionalFormatting>
  <conditionalFormatting sqref="AX85">
    <cfRule type="cellIs" dxfId="120" priority="221" operator="greaterThan">
      <formula>20</formula>
    </cfRule>
  </conditionalFormatting>
  <conditionalFormatting sqref="AY85:AZ85">
    <cfRule type="cellIs" dxfId="119" priority="220" operator="between">
      <formula>80</formula>
      <formula>120</formula>
    </cfRule>
  </conditionalFormatting>
  <conditionalFormatting sqref="AY85:AZ85">
    <cfRule type="cellIs" dxfId="118" priority="218" operator="between">
      <formula>80</formula>
      <formula>120</formula>
    </cfRule>
  </conditionalFormatting>
  <conditionalFormatting sqref="AY85:AZ85">
    <cfRule type="cellIs" dxfId="117" priority="219" operator="between">
      <formula>80</formula>
      <formula>120</formula>
    </cfRule>
  </conditionalFormatting>
  <conditionalFormatting sqref="AY87:AZ88">
    <cfRule type="cellIs" dxfId="116" priority="217" operator="between">
      <formula>80</formula>
      <formula>120</formula>
    </cfRule>
  </conditionalFormatting>
  <conditionalFormatting sqref="AK90">
    <cfRule type="cellIs" dxfId="115" priority="209" operator="greaterThan">
      <formula>20</formula>
    </cfRule>
  </conditionalFormatting>
  <conditionalFormatting sqref="BE86">
    <cfRule type="cellIs" dxfId="114" priority="216" operator="between">
      <formula>80</formula>
      <formula>120</formula>
    </cfRule>
  </conditionalFormatting>
  <conditionalFormatting sqref="BE85">
    <cfRule type="cellIs" dxfId="113" priority="214" operator="between">
      <formula>80</formula>
      <formula>120</formula>
    </cfRule>
  </conditionalFormatting>
  <conditionalFormatting sqref="BE85">
    <cfRule type="cellIs" dxfId="112" priority="211" operator="between">
      <formula>80</formula>
      <formula>120</formula>
    </cfRule>
  </conditionalFormatting>
  <conditionalFormatting sqref="BE85">
    <cfRule type="cellIs" dxfId="111" priority="212" operator="between">
      <formula>80</formula>
      <formula>120</formula>
    </cfRule>
  </conditionalFormatting>
  <conditionalFormatting sqref="AK94 AK91">
    <cfRule type="cellIs" dxfId="110" priority="201" operator="greaterThan">
      <formula>20</formula>
    </cfRule>
  </conditionalFormatting>
  <conditionalFormatting sqref="BE87:BE88">
    <cfRule type="cellIs" dxfId="109" priority="210" operator="between">
      <formula>80</formula>
      <formula>120</formula>
    </cfRule>
  </conditionalFormatting>
  <conditionalFormatting sqref="AW94 AW91">
    <cfRule type="cellIs" dxfId="108" priority="199" operator="greaterThan">
      <formula>20</formula>
    </cfRule>
  </conditionalFormatting>
  <conditionalFormatting sqref="AQ90">
    <cfRule type="cellIs" dxfId="107" priority="208" operator="greaterThan">
      <formula>20</formula>
    </cfRule>
  </conditionalFormatting>
  <conditionalFormatting sqref="BC96 BC93">
    <cfRule type="cellIs" dxfId="106" priority="202" operator="greaterThan">
      <formula>20</formula>
    </cfRule>
  </conditionalFormatting>
  <conditionalFormatting sqref="BC97 BC94 BC91">
    <cfRule type="cellIs" dxfId="105" priority="198" operator="greaterThan">
      <formula>20</formula>
    </cfRule>
  </conditionalFormatting>
  <conditionalFormatting sqref="AM98:AN99">
    <cfRule type="cellIs" dxfId="104" priority="197" operator="between">
      <formula>80</formula>
      <formula>120</formula>
    </cfRule>
  </conditionalFormatting>
  <conditionalFormatting sqref="AS98:AT99">
    <cfRule type="cellIs" dxfId="103" priority="195" operator="between">
      <formula>80</formula>
      <formula>120</formula>
    </cfRule>
  </conditionalFormatting>
  <conditionalFormatting sqref="AY98:AZ99">
    <cfRule type="cellIs" dxfId="102" priority="194" operator="between">
      <formula>80</formula>
      <formula>120</formula>
    </cfRule>
  </conditionalFormatting>
  <conditionalFormatting sqref="AK100">
    <cfRule type="cellIs" dxfId="101" priority="189" operator="greaterThan">
      <formula>20</formula>
    </cfRule>
  </conditionalFormatting>
  <conditionalFormatting sqref="BC100">
    <cfRule type="cellIs" dxfId="100" priority="186" operator="greaterThan">
      <formula>20</formula>
    </cfRule>
  </conditionalFormatting>
  <conditionalFormatting sqref="AQ100:AR100">
    <cfRule type="cellIs" dxfId="99" priority="190" operator="greaterThan">
      <formula>20</formula>
    </cfRule>
  </conditionalFormatting>
  <conditionalFormatting sqref="AQ100">
    <cfRule type="cellIs" dxfId="98" priority="188" operator="greaterThan">
      <formula>20</formula>
    </cfRule>
  </conditionalFormatting>
  <conditionalFormatting sqref="AW100">
    <cfRule type="cellIs" dxfId="97" priority="187" operator="greaterThan">
      <formula>20</formula>
    </cfRule>
  </conditionalFormatting>
  <conditionalFormatting sqref="BC100">
    <cfRule type="cellIs" dxfId="96" priority="184" operator="greaterThan">
      <formula>20</formula>
    </cfRule>
  </conditionalFormatting>
  <conditionalFormatting sqref="AW100">
    <cfRule type="cellIs" dxfId="95" priority="185" operator="greaterThan">
      <formula>20</formula>
    </cfRule>
  </conditionalFormatting>
  <conditionalFormatting sqref="AK109 AK106 AK103">
    <cfRule type="cellIs" dxfId="94" priority="183" operator="greaterThan">
      <formula>20</formula>
    </cfRule>
  </conditionalFormatting>
  <conditionalFormatting sqref="AQ109 AQ106 AQ103">
    <cfRule type="cellIs" dxfId="93" priority="182" operator="greaterThan">
      <formula>20</formula>
    </cfRule>
  </conditionalFormatting>
  <conditionalFormatting sqref="AW109 AW106 AW103">
    <cfRule type="cellIs" dxfId="92" priority="181" operator="greaterThan">
      <formula>20</formula>
    </cfRule>
  </conditionalFormatting>
  <conditionalFormatting sqref="BC109 BC106 BC103">
    <cfRule type="cellIs" dxfId="91" priority="180" operator="greaterThan">
      <formula>20</formula>
    </cfRule>
  </conditionalFormatting>
  <conditionalFormatting sqref="AK110 AK107 AK104 AK101">
    <cfRule type="cellIs" dxfId="90" priority="153" operator="greaterThan">
      <formula>20</formula>
    </cfRule>
  </conditionalFormatting>
  <conditionalFormatting sqref="AQ110 AQ107 AQ104 AQ101">
    <cfRule type="cellIs" dxfId="89" priority="152" operator="greaterThan">
      <formula>20</formula>
    </cfRule>
  </conditionalFormatting>
  <conditionalFormatting sqref="AW110 AW107 AW104 AW101">
    <cfRule type="cellIs" dxfId="88" priority="151" operator="greaterThan">
      <formula>20</formula>
    </cfRule>
  </conditionalFormatting>
  <conditionalFormatting sqref="BC110 BC107 BC104 BC101">
    <cfRule type="cellIs" dxfId="87" priority="150" operator="greaterThan">
      <formula>20</formula>
    </cfRule>
  </conditionalFormatting>
  <conditionalFormatting sqref="AM91:AN91">
    <cfRule type="cellIs" dxfId="86" priority="95" operator="between">
      <formula>80</formula>
      <formula>120</formula>
    </cfRule>
  </conditionalFormatting>
  <conditionalFormatting sqref="AL90">
    <cfRule type="cellIs" dxfId="85" priority="94" operator="greaterThan">
      <formula>20</formula>
    </cfRule>
  </conditionalFormatting>
  <conditionalFormatting sqref="AM90:AN90">
    <cfRule type="cellIs" dxfId="84" priority="93" operator="between">
      <formula>80</formula>
      <formula>120</formula>
    </cfRule>
  </conditionalFormatting>
  <conditionalFormatting sqref="AM90:AN90">
    <cfRule type="cellIs" dxfId="83" priority="92" operator="between">
      <formula>80</formula>
      <formula>120</formula>
    </cfRule>
  </conditionalFormatting>
  <conditionalFormatting sqref="AL91">
    <cfRule type="cellIs" dxfId="82" priority="85" operator="lessThan">
      <formula>20</formula>
    </cfRule>
  </conditionalFormatting>
  <conditionalFormatting sqref="AM89:AN89">
    <cfRule type="cellIs" dxfId="81" priority="91" operator="between">
      <formula>80</formula>
      <formula>120</formula>
    </cfRule>
  </conditionalFormatting>
  <conditionalFormatting sqref="AM88:AN88">
    <cfRule type="cellIs" dxfId="80" priority="90" operator="between">
      <formula>80</formula>
      <formula>120</formula>
    </cfRule>
  </conditionalFormatting>
  <conditionalFormatting sqref="AM88:AN88">
    <cfRule type="cellIs" dxfId="79" priority="89" operator="between">
      <formula>80</formula>
      <formula>120</formula>
    </cfRule>
  </conditionalFormatting>
  <conditionalFormatting sqref="AL91">
    <cfRule type="cellIs" dxfId="78" priority="88" operator="greaterThan">
      <formula>20</formula>
    </cfRule>
  </conditionalFormatting>
  <conditionalFormatting sqref="AM90:AN91">
    <cfRule type="cellIs" dxfId="77" priority="87" operator="between">
      <formula>80</formula>
      <formula>120</formula>
    </cfRule>
  </conditionalFormatting>
  <conditionalFormatting sqref="AL91">
    <cfRule type="cellIs" dxfId="76" priority="86" operator="greaterThan">
      <formula>20</formula>
    </cfRule>
  </conditionalFormatting>
  <conditionalFormatting sqref="AS91:AT91">
    <cfRule type="cellIs" dxfId="75" priority="84" operator="between">
      <formula>80</formula>
      <formula>120</formula>
    </cfRule>
  </conditionalFormatting>
  <conditionalFormatting sqref="AS91:AT91">
    <cfRule type="cellIs" dxfId="74" priority="83" operator="between">
      <formula>80</formula>
      <formula>120</formula>
    </cfRule>
  </conditionalFormatting>
  <conditionalFormatting sqref="AR90">
    <cfRule type="cellIs" dxfId="73" priority="82" operator="greaterThan">
      <formula>20</formula>
    </cfRule>
  </conditionalFormatting>
  <conditionalFormatting sqref="AS90:AT90">
    <cfRule type="cellIs" dxfId="72" priority="81" operator="between">
      <formula>80</formula>
      <formula>120</formula>
    </cfRule>
  </conditionalFormatting>
  <conditionalFormatting sqref="AS90:AT90">
    <cfRule type="cellIs" dxfId="71" priority="80" operator="between">
      <formula>80</formula>
      <formula>120</formula>
    </cfRule>
  </conditionalFormatting>
  <conditionalFormatting sqref="AS90:AT90">
    <cfRule type="cellIs" dxfId="70" priority="79" operator="between">
      <formula>80</formula>
      <formula>120</formula>
    </cfRule>
  </conditionalFormatting>
  <conditionalFormatting sqref="AS89:AT89">
    <cfRule type="cellIs" dxfId="69" priority="78" operator="between">
      <formula>80</formula>
      <formula>120</formula>
    </cfRule>
  </conditionalFormatting>
  <conditionalFormatting sqref="AS89:AT89">
    <cfRule type="cellIs" dxfId="68" priority="77" operator="between">
      <formula>80</formula>
      <formula>120</formula>
    </cfRule>
  </conditionalFormatting>
  <conditionalFormatting sqref="AS88:AT88">
    <cfRule type="cellIs" dxfId="67" priority="76" operator="between">
      <formula>80</formula>
      <formula>120</formula>
    </cfRule>
  </conditionalFormatting>
  <conditionalFormatting sqref="AS88:AT88">
    <cfRule type="cellIs" dxfId="66" priority="75" operator="between">
      <formula>80</formula>
      <formula>120</formula>
    </cfRule>
  </conditionalFormatting>
  <conditionalFormatting sqref="AS88:AT88">
    <cfRule type="cellIs" dxfId="65" priority="74" operator="between">
      <formula>80</formula>
      <formula>120</formula>
    </cfRule>
  </conditionalFormatting>
  <conditionalFormatting sqref="AR91">
    <cfRule type="cellIs" dxfId="64" priority="73" operator="greaterThan">
      <formula>20</formula>
    </cfRule>
  </conditionalFormatting>
  <conditionalFormatting sqref="AS90:AT91">
    <cfRule type="cellIs" dxfId="63" priority="72" operator="between">
      <formula>80</formula>
      <formula>120</formula>
    </cfRule>
  </conditionalFormatting>
  <conditionalFormatting sqref="AS90:AT91">
    <cfRule type="cellIs" dxfId="62" priority="71" operator="between">
      <formula>80</formula>
      <formula>120</formula>
    </cfRule>
  </conditionalFormatting>
  <conditionalFormatting sqref="AR91">
    <cfRule type="cellIs" dxfId="61" priority="70" operator="greaterThan">
      <formula>20</formula>
    </cfRule>
  </conditionalFormatting>
  <conditionalFormatting sqref="AR91">
    <cfRule type="cellIs" dxfId="60" priority="69" operator="lessThan">
      <formula>20</formula>
    </cfRule>
  </conditionalFormatting>
  <conditionalFormatting sqref="AY91:AZ91">
    <cfRule type="cellIs" dxfId="59" priority="68" operator="between">
      <formula>80</formula>
      <formula>120</formula>
    </cfRule>
  </conditionalFormatting>
  <conditionalFormatting sqref="AX90">
    <cfRule type="cellIs" dxfId="58" priority="67" operator="greaterThan">
      <formula>20</formula>
    </cfRule>
  </conditionalFormatting>
  <conditionalFormatting sqref="AY90:AZ90">
    <cfRule type="cellIs" dxfId="57" priority="66" operator="between">
      <formula>80</formula>
      <formula>120</formula>
    </cfRule>
  </conditionalFormatting>
  <conditionalFormatting sqref="AY90:AZ90">
    <cfRule type="cellIs" dxfId="56" priority="64" operator="between">
      <formula>80</formula>
      <formula>120</formula>
    </cfRule>
  </conditionalFormatting>
  <conditionalFormatting sqref="AY90:AZ90">
    <cfRule type="cellIs" dxfId="55" priority="65" operator="between">
      <formula>80</formula>
      <formula>120</formula>
    </cfRule>
  </conditionalFormatting>
  <conditionalFormatting sqref="AY89:AZ89">
    <cfRule type="cellIs" dxfId="54" priority="63" operator="between">
      <formula>80</formula>
      <formula>120</formula>
    </cfRule>
  </conditionalFormatting>
  <conditionalFormatting sqref="AY88:AZ88">
    <cfRule type="cellIs" dxfId="53" priority="62" operator="between">
      <formula>80</formula>
      <formula>120</formula>
    </cfRule>
  </conditionalFormatting>
  <conditionalFormatting sqref="AY88:AZ88">
    <cfRule type="cellIs" dxfId="52" priority="60" operator="between">
      <formula>80</formula>
      <formula>120</formula>
    </cfRule>
  </conditionalFormatting>
  <conditionalFormatting sqref="AY88:AZ88">
    <cfRule type="cellIs" dxfId="51" priority="61" operator="between">
      <formula>80</formula>
      <formula>120</formula>
    </cfRule>
  </conditionalFormatting>
  <conditionalFormatting sqref="AX91">
    <cfRule type="cellIs" dxfId="50" priority="59" operator="greaterThan">
      <formula>20</formula>
    </cfRule>
  </conditionalFormatting>
  <conditionalFormatting sqref="AY90:AZ91">
    <cfRule type="cellIs" dxfId="49" priority="58" operator="between">
      <formula>80</formula>
      <formula>120</formula>
    </cfRule>
  </conditionalFormatting>
  <conditionalFormatting sqref="AX91">
    <cfRule type="cellIs" dxfId="48" priority="57" operator="greaterThan">
      <formula>20</formula>
    </cfRule>
  </conditionalFormatting>
  <conditionalFormatting sqref="AX91">
    <cfRule type="cellIs" dxfId="47" priority="56" operator="lessThan">
      <formula>20</formula>
    </cfRule>
  </conditionalFormatting>
  <conditionalFormatting sqref="BE88">
    <cfRule type="cellIs" dxfId="46" priority="47" operator="between">
      <formula>80</formula>
      <formula>120</formula>
    </cfRule>
  </conditionalFormatting>
  <conditionalFormatting sqref="BE91">
    <cfRule type="cellIs" dxfId="45" priority="55" operator="between">
      <formula>80</formula>
      <formula>120</formula>
    </cfRule>
  </conditionalFormatting>
  <conditionalFormatting sqref="BD90">
    <cfRule type="cellIs" dxfId="44" priority="54" operator="greaterThan">
      <formula>20</formula>
    </cfRule>
  </conditionalFormatting>
  <conditionalFormatting sqref="BE90">
    <cfRule type="cellIs" dxfId="43" priority="53" operator="between">
      <formula>80</formula>
      <formula>120</formula>
    </cfRule>
  </conditionalFormatting>
  <conditionalFormatting sqref="BE90">
    <cfRule type="cellIs" dxfId="42" priority="52" operator="between">
      <formula>80</formula>
      <formula>120</formula>
    </cfRule>
  </conditionalFormatting>
  <conditionalFormatting sqref="BE90">
    <cfRule type="cellIs" dxfId="41" priority="50" operator="between">
      <formula>80</formula>
      <formula>120</formula>
    </cfRule>
  </conditionalFormatting>
  <conditionalFormatting sqref="BE90">
    <cfRule type="cellIs" dxfId="40" priority="51" operator="between">
      <formula>80</formula>
      <formula>120</formula>
    </cfRule>
  </conditionalFormatting>
  <conditionalFormatting sqref="BE89">
    <cfRule type="cellIs" dxfId="39" priority="49" operator="between">
      <formula>80</formula>
      <formula>120</formula>
    </cfRule>
  </conditionalFormatting>
  <conditionalFormatting sqref="BE88">
    <cfRule type="cellIs" dxfId="38" priority="48" operator="between">
      <formula>80</formula>
      <formula>120</formula>
    </cfRule>
  </conditionalFormatting>
  <conditionalFormatting sqref="BE88">
    <cfRule type="cellIs" dxfId="37" priority="45" operator="between">
      <formula>80</formula>
      <formula>120</formula>
    </cfRule>
  </conditionalFormatting>
  <conditionalFormatting sqref="BE88">
    <cfRule type="cellIs" dxfId="36" priority="46" operator="between">
      <formula>80</formula>
      <formula>120</formula>
    </cfRule>
  </conditionalFormatting>
  <conditionalFormatting sqref="BD91">
    <cfRule type="cellIs" dxfId="35" priority="44" operator="greaterThan">
      <formula>20</formula>
    </cfRule>
  </conditionalFormatting>
  <conditionalFormatting sqref="BE90:BE91">
    <cfRule type="cellIs" dxfId="34" priority="43" operator="between">
      <formula>80</formula>
      <formula>120</formula>
    </cfRule>
  </conditionalFormatting>
  <conditionalFormatting sqref="BD91">
    <cfRule type="cellIs" dxfId="33" priority="42" operator="greaterThan">
      <formula>20</formula>
    </cfRule>
  </conditionalFormatting>
  <conditionalFormatting sqref="BD91">
    <cfRule type="cellIs" dxfId="32" priority="41" operator="lessThan">
      <formula>20</formula>
    </cfRule>
  </conditionalFormatting>
  <conditionalFormatting sqref="AK26 AK33 AK36 AK39 AK42 AK45 AK48">
    <cfRule type="cellIs" dxfId="31" priority="40" operator="greaterThan">
      <formula>20</formula>
    </cfRule>
  </conditionalFormatting>
  <conditionalFormatting sqref="AQ26 AQ33 AQ36 AQ39 AQ42 AQ45 AQ48">
    <cfRule type="cellIs" dxfId="30" priority="39" operator="greaterThan">
      <formula>20</formula>
    </cfRule>
  </conditionalFormatting>
  <conditionalFormatting sqref="AW26 AW33 AW36 AW39 AW42 AW45 AW48">
    <cfRule type="cellIs" dxfId="29" priority="38" operator="greaterThan">
      <formula>20</formula>
    </cfRule>
  </conditionalFormatting>
  <conditionalFormatting sqref="BC26 BC33 BC36 BC39 BC42 BC45 BC48">
    <cfRule type="cellIs" dxfId="28" priority="37" operator="greaterThan">
      <formula>20</formula>
    </cfRule>
  </conditionalFormatting>
  <conditionalFormatting sqref="AJ36 AJ39 AJ42 AJ45 AJ48">
    <cfRule type="cellIs" dxfId="27" priority="36" operator="lessThan">
      <formula>20.1</formula>
    </cfRule>
  </conditionalFormatting>
  <conditionalFormatting sqref="AP36 AP39 AP42 AP45 AP48">
    <cfRule type="cellIs" dxfId="26" priority="35" operator="lessThan">
      <formula>20.1</formula>
    </cfRule>
  </conditionalFormatting>
  <conditionalFormatting sqref="AV36 AV39 AV42 AV45 AV48">
    <cfRule type="cellIs" dxfId="25" priority="34" operator="lessThan">
      <formula>20.1</formula>
    </cfRule>
  </conditionalFormatting>
  <conditionalFormatting sqref="BB36 BB39 BB42 BB45 BB48">
    <cfRule type="cellIs" dxfId="24" priority="33" operator="lessThan">
      <formula>20.1</formula>
    </cfRule>
  </conditionalFormatting>
  <conditionalFormatting sqref="AI26">
    <cfRule type="cellIs" dxfId="23" priority="32" operator="between">
      <formula>80</formula>
      <formula>120</formula>
    </cfRule>
  </conditionalFormatting>
  <conditionalFormatting sqref="AO26">
    <cfRule type="cellIs" dxfId="22" priority="31" operator="between">
      <formula>80</formula>
      <formula>120</formula>
    </cfRule>
  </conditionalFormatting>
  <conditionalFormatting sqref="AU26">
    <cfRule type="cellIs" dxfId="21" priority="30" operator="between">
      <formula>80</formula>
      <formula>120</formula>
    </cfRule>
  </conditionalFormatting>
  <conditionalFormatting sqref="BA26">
    <cfRule type="cellIs" dxfId="20" priority="29" operator="between">
      <formula>80</formula>
      <formula>120</formula>
    </cfRule>
  </conditionalFormatting>
  <conditionalFormatting sqref="BA97">
    <cfRule type="cellIs" dxfId="19" priority="18" operator="between">
      <formula>80</formula>
      <formula>120</formula>
    </cfRule>
  </conditionalFormatting>
  <conditionalFormatting sqref="AK97">
    <cfRule type="cellIs" dxfId="18" priority="23" operator="greaterThan">
      <formula>20</formula>
    </cfRule>
  </conditionalFormatting>
  <conditionalFormatting sqref="AQ97">
    <cfRule type="cellIs" dxfId="17" priority="22" operator="greaterThan">
      <formula>20</formula>
    </cfRule>
  </conditionalFormatting>
  <conditionalFormatting sqref="AO97">
    <cfRule type="cellIs" dxfId="16" priority="20" operator="between">
      <formula>80</formula>
      <formula>120</formula>
    </cfRule>
  </conditionalFormatting>
  <conditionalFormatting sqref="AU97">
    <cfRule type="cellIs" dxfId="15" priority="19" operator="between">
      <formula>80</formula>
      <formula>120</formula>
    </cfRule>
  </conditionalFormatting>
  <conditionalFormatting sqref="AO51">
    <cfRule type="cellIs" dxfId="14" priority="27" operator="between">
      <formula>80</formula>
      <formula>120</formula>
    </cfRule>
  </conditionalFormatting>
  <conditionalFormatting sqref="AU51">
    <cfRule type="cellIs" dxfId="13" priority="26" operator="between">
      <formula>80</formula>
      <formula>120</formula>
    </cfRule>
  </conditionalFormatting>
  <conditionalFormatting sqref="BA51">
    <cfRule type="cellIs" dxfId="12" priority="25" operator="between">
      <formula>80</formula>
      <formula>120</formula>
    </cfRule>
  </conditionalFormatting>
  <conditionalFormatting sqref="AI51">
    <cfRule type="cellIs" dxfId="11" priority="24" operator="between">
      <formula>80</formula>
      <formula>120</formula>
    </cfRule>
  </conditionalFormatting>
  <conditionalFormatting sqref="AW97">
    <cfRule type="cellIs" dxfId="10" priority="21" operator="greaterThan">
      <formula>20</formula>
    </cfRule>
  </conditionalFormatting>
  <conditionalFormatting sqref="AI97">
    <cfRule type="cellIs" dxfId="9" priority="17" operator="between">
      <formula>80</formula>
      <formula>120</formula>
    </cfRule>
  </conditionalFormatting>
  <conditionalFormatting sqref="AK29">
    <cfRule type="cellIs" dxfId="8" priority="9" operator="greaterThan">
      <formula>20</formula>
    </cfRule>
  </conditionalFormatting>
  <conditionalFormatting sqref="AQ29">
    <cfRule type="cellIs" dxfId="7" priority="8" operator="greaterThan">
      <formula>20</formula>
    </cfRule>
  </conditionalFormatting>
  <conditionalFormatting sqref="AW29">
    <cfRule type="cellIs" dxfId="6" priority="7" operator="greaterThan">
      <formula>20</formula>
    </cfRule>
  </conditionalFormatting>
  <conditionalFormatting sqref="BC29">
    <cfRule type="cellIs" dxfId="5" priority="6" operator="greaterThan">
      <formula>20</formula>
    </cfRule>
  </conditionalFormatting>
  <conditionalFormatting sqref="AI29">
    <cfRule type="cellIs" dxfId="4" priority="5" operator="between">
      <formula>80</formula>
      <formula>120</formula>
    </cfRule>
  </conditionalFormatting>
  <conditionalFormatting sqref="AO29">
    <cfRule type="cellIs" dxfId="3" priority="4" operator="between">
      <formula>80</formula>
      <formula>120</formula>
    </cfRule>
  </conditionalFormatting>
  <conditionalFormatting sqref="AU29">
    <cfRule type="cellIs" dxfId="2" priority="3" operator="between">
      <formula>80</formula>
      <formula>120</formula>
    </cfRule>
  </conditionalFormatting>
  <conditionalFormatting sqref="BA29">
    <cfRule type="cellIs" dxfId="1" priority="2" operator="between">
      <formula>80</formula>
      <formula>120</formula>
    </cfRule>
  </conditionalFormatting>
  <conditionalFormatting sqref="AI110">
    <cfRule type="cellIs" dxfId="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for export</vt:lpstr>
      <vt:lpstr>notes</vt:lpstr>
      <vt:lpstr>08nov22</vt:lpstr>
      <vt:lpstr>09nov22</vt:lpstr>
      <vt:lpstr>14nov22</vt:lpstr>
      <vt:lpstr>16nov22</vt:lpstr>
      <vt:lpstr>17nov22</vt:lpstr>
      <vt:lpstr>21nov22</vt:lpstr>
      <vt:lpstr>22nov22</vt:lpstr>
      <vt:lpstr>compare</vt:lpstr>
      <vt:lpstr>temp sort</vt:lpstr>
      <vt:lpstr>all</vt:lpstr>
      <vt:lpstr>sorted</vt:lpstr>
      <vt:lpstr>pruned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2022-11-21T15:38:26Z</cp:lastPrinted>
  <dcterms:created xsi:type="dcterms:W3CDTF">2020-03-18T14:50:00Z</dcterms:created>
  <dcterms:modified xsi:type="dcterms:W3CDTF">2022-12-05T18:47:43Z</dcterms:modified>
</cp:coreProperties>
</file>