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5 season misc analyses\GC 2025\"/>
    </mc:Choice>
  </mc:AlternateContent>
  <xr:revisionPtr revIDLastSave="0" documentId="13_ncr:1_{E5F12471-BFBC-42A3-9EEC-212BC406C91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</calcChain>
</file>

<file path=xl/sharedStrings.xml><?xml version="1.0" encoding="utf-8"?>
<sst xmlns="http://schemas.openxmlformats.org/spreadsheetml/2006/main" count="993" uniqueCount="77">
  <si>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</si>
  <si>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</si>
  <si>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</si>
  <si>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</si>
  <si>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</si>
  <si>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</si>
  <si>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</si>
  <si>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</si>
  <si>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</si>
  <si>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</si>
  <si>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</si>
  <si>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</si>
  <si>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</si>
  <si>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</si>
  <si>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</si>
  <si>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</si>
  <si>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</si>
  <si>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</si>
  <si>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</si>
  <si>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</si>
  <si>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</si>
  <si>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</si>
  <si>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</si>
  <si>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</si>
  <si>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</si>
  <si>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</si>
  <si>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</si>
  <si>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</si>
  <si>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</si>
  <si>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</si>
  <si>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</si>
  <si>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Analyst Data Quality Code (1=no problems, 2=note, 3=fatal flaws)</t>
  </si>
  <si>
    <t>2025 ranged CAL Measured headspace CH4  in ppm from GC in ppm</t>
  </si>
  <si>
    <t>2025 CAL Measured headspace CO2 in ppm from GC in ppm</t>
  </si>
  <si>
    <t>2024 CAL Measured headspace CO2 in ppm from GC in ppm</t>
  </si>
  <si>
    <t>FMI20250513_001.gcd</t>
  </si>
  <si>
    <t>FMI20250513_002.gcd</t>
  </si>
  <si>
    <t>FMI20250513_003.gcd</t>
  </si>
  <si>
    <t>FMI20250513_004.gcd</t>
  </si>
  <si>
    <t>FMI20250513_005.gcd</t>
  </si>
  <si>
    <t>FMI20250513_006.gcd</t>
  </si>
  <si>
    <t>FMI20250513_007.gcd</t>
  </si>
  <si>
    <t>FMI20250513_008.gcd</t>
  </si>
  <si>
    <t>FMI20250513_009.gcd</t>
  </si>
  <si>
    <t>FMI20250513_010.gcd</t>
  </si>
  <si>
    <t>FMI20250513_011.gcd</t>
  </si>
  <si>
    <t>FMI20250513_012.gcd</t>
  </si>
  <si>
    <t>FMI20250513_013.gcd</t>
  </si>
  <si>
    <t>FMI20250513_014.gcd</t>
  </si>
  <si>
    <t>FMI20250513_015.gcd</t>
  </si>
  <si>
    <t>FMI20250513_016.gcd</t>
  </si>
  <si>
    <t>FMI20250513_017.gcd</t>
  </si>
  <si>
    <t>FMI20250513_018.gcd</t>
  </si>
  <si>
    <t>FMI20250513_019.gcd</t>
  </si>
  <si>
    <t>FMI20250513_020.gcd</t>
  </si>
  <si>
    <t>FMI20250513_021.gcd</t>
  </si>
  <si>
    <t>FMI20250513_022.gcd</t>
  </si>
  <si>
    <t>FMI20250513_023.gcd</t>
  </si>
  <si>
    <t>FMI20250513_024.gcd</t>
  </si>
  <si>
    <t>FMI20250513_025.gcd</t>
  </si>
  <si>
    <t>FMI20250513_026.gcd</t>
  </si>
  <si>
    <t>FMI20250513_027.gcd</t>
  </si>
  <si>
    <t>FMI20250513_028.gcd</t>
  </si>
  <si>
    <t>FMI20250513_029.gcd</t>
  </si>
  <si>
    <t>FMI20250513_030.gcd</t>
  </si>
  <si>
    <t>074 rerun</t>
  </si>
  <si>
    <t>FMI20250513_031.gcd</t>
  </si>
  <si>
    <t>080 rerun</t>
  </si>
  <si>
    <t>FMI20250513_032.gcd</t>
  </si>
  <si>
    <t>180 rerun</t>
  </si>
  <si>
    <t>FMI20250513_033.gcd</t>
  </si>
  <si>
    <t>180 rerun take 2</t>
  </si>
  <si>
    <t>Leaked while creating headspace. Eyeballed correct gas volume.</t>
  </si>
  <si>
    <t>CO2 interference. Do not use CO2. Use CH4.</t>
  </si>
  <si>
    <t>Reinjection. Use CO2. Do not use CH4.</t>
  </si>
  <si>
    <t>Failed reinjection- don't use.</t>
  </si>
  <si>
    <t>Re-reinjection. Use CO2. Do not use CH4.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</si>
</sst>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1"/>
  <sheetViews>
    <sheetView tabSelected="1" workbookViewId="0">
      <selection activeCell="X8" sqref="X8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3" max="43" width="9.1796875" customWidth="1"/>
    <col min="46" max="46" width="9.81640625" customWidth="1"/>
    <col min="47" max="47" width="10" customWidth="1"/>
    <col min="49" max="49" width="9.7265625" customWidth="1"/>
    <col min="50" max="50" width="10" customWidth="1"/>
    <col min="52" max="53" width="9.54296875" customWidth="1"/>
    <col min="55" max="56" width="9.54296875" customWidth="1"/>
    <col min="57" max="57" width="8.7265625" style="9"/>
    <col min="58" max="59" width="9.81640625" customWidth="1"/>
  </cols>
  <sheetData>
    <row r="7" spans="1:73" x14ac:dyDescent="0.35">
      <c r="A7" t="s">
        <v>15</v>
      </c>
      <c r="O7" t="s">
        <v>16</v>
      </c>
      <c r="AC7" t="s">
        <v>17</v>
      </c>
      <c r="BI7" t="s">
        <v>21</v>
      </c>
    </row>
    <row r="8" spans="1:73" ht="130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31</v>
      </c>
      <c r="AR8" s="4" t="s">
        <v>18</v>
      </c>
      <c r="AS8" t="s">
        <v>19</v>
      </c>
      <c r="AT8" s="5" t="s">
        <v>24</v>
      </c>
      <c r="AU8" s="5" t="s">
        <v>20</v>
      </c>
      <c r="AV8" s="5"/>
      <c r="AW8" s="5" t="s">
        <v>25</v>
      </c>
      <c r="AX8" s="5" t="s">
        <v>26</v>
      </c>
      <c r="AZ8" s="5" t="s">
        <v>22</v>
      </c>
      <c r="BA8" s="5" t="s">
        <v>23</v>
      </c>
      <c r="BC8" s="5" t="s">
        <v>27</v>
      </c>
      <c r="BD8" s="5" t="s">
        <v>34</v>
      </c>
      <c r="BE8" s="8"/>
      <c r="BF8" s="5" t="s">
        <v>32</v>
      </c>
      <c r="BG8" s="5" t="s">
        <v>33</v>
      </c>
      <c r="BH8" s="5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45</v>
      </c>
      <c r="B9" t="s">
        <v>35</v>
      </c>
      <c r="C9" s="2">
        <v>45790.637303240743</v>
      </c>
      <c r="D9" t="s">
        <v>30</v>
      </c>
      <c r="E9" t="s">
        <v>13</v>
      </c>
      <c r="F9">
        <v>0</v>
      </c>
      <c r="G9">
        <v>6.0430000000000001</v>
      </c>
      <c r="H9" s="3">
        <v>1318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45</v>
      </c>
      <c r="P9" t="s">
        <v>35</v>
      </c>
      <c r="Q9" s="2">
        <v>45790.637303240743</v>
      </c>
      <c r="R9" t="s">
        <v>30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45</v>
      </c>
      <c r="AD9" t="s">
        <v>35</v>
      </c>
      <c r="AE9" s="2">
        <v>45790.637303240743</v>
      </c>
      <c r="AF9" t="s">
        <v>30</v>
      </c>
      <c r="AG9" t="s">
        <v>13</v>
      </c>
      <c r="AH9">
        <v>0</v>
      </c>
      <c r="AI9">
        <v>12.209</v>
      </c>
      <c r="AJ9" s="3">
        <v>1768</v>
      </c>
      <c r="AK9">
        <v>0.29099999999999998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45</v>
      </c>
      <c r="AT9" s="15">
        <f t="shared" ref="AT9:AT41" si="0">IF(H9&lt;10000,((H9^2*0.000000008493)+(H9*0.003482)+(-3.269)),(IF(H9&lt;200000,((H9^2*-0.000000000263)+(H9*0.002682)+(3.179)),(IF(H9&lt;8000000,((H9^2*-0.000000000005099)+(H9*0.002054)+(174.8)),((V9^2*-0.00000001014)+(V9*0.2415)+(1123)))))))</f>
        <v>1.3350293941319995</v>
      </c>
      <c r="AU9" s="16">
        <f t="shared" ref="AU9:AU41" si="1">IF(AJ9&lt;45000,((-0.00000004907*AJ9^2)+(0.2277*AJ9)+(-134)),((-0.00000001062*AJ9^2)+(0.2147*AJ9)+(590.6)))</f>
        <v>268.42021581632002</v>
      </c>
      <c r="AW9" s="6">
        <f t="shared" ref="AW9:AW41" si="2">IF(H9&lt;10000,((0.0000001453*H9^2)+(0.0008349*H9)+(-1.805)),(IF(H9&lt;700000,((-0.00000000008054*H9^2)+(0.002348*H9)+(-2.47)), ((-0.00000001938*V9^2)+(0.2471*V9)+(226.8)))))</f>
        <v>-0.45219768280000006</v>
      </c>
      <c r="AX9" s="7">
        <f t="shared" ref="AX9:AX41" si="3">(-0.00000002552*AJ9^2)+(0.2067*AJ9)+(-103.7)</f>
        <v>261.66582897152</v>
      </c>
      <c r="AZ9" s="11">
        <f t="shared" ref="AZ9:AZ41" si="4">IF(H9&lt;10000,((H9^2*0.00000054)+(H9*-0.004765)+(12.72)),(IF(H9&lt;200000,((H9^2*-0.000000001577)+(H9*0.003043)+(-10.42)),(IF(H9&lt;8000000,((H9^2*-0.0000000000186)+(H9*0.00194)+(154.1)),((V9^2*-0.00000002)+(V9*0.2565)+(-1032)))))))</f>
        <v>7.3777769600000012</v>
      </c>
      <c r="BA9" s="12">
        <f t="shared" ref="BA9:BA41" si="5">IF(AJ9&lt;45000,((-0.0000004561*AJ9^2)+(0.244*AJ9)+(-21.72)),((-0.0000000409*AJ9^2)+(0.2477*AJ9)+(-1777)))</f>
        <v>408.24631167359996</v>
      </c>
      <c r="BC9" s="13">
        <f t="shared" ref="BC9:BC41" si="6">IF(H9&lt;10000,((H9^2*0.00000005714)+(H9*0.002453)+(-3.811)),(IF(H9&lt;200000,((H9^2*-0.0000000002888)+(H9*0.002899)+(-4.321)),(IF(H9&lt;8000000,((H9^2*-0.0000000000062)+(H9*0.002143)+(157)),((V9^2*-0.000000031)+(V9*0.2771)+(-709.5)))))))</f>
        <v>-0.47868673464000011</v>
      </c>
      <c r="BD9" s="14">
        <f t="shared" ref="BD9:BD41" si="7">IF(AJ9&lt;45000,((-0.0000000598*AJ9^2)+(0.205*AJ9)+(34.1)),((-0.00000002403*AJ9^2)+(0.2063*AJ9)+(-550.7)))</f>
        <v>396.35307572480002</v>
      </c>
      <c r="BF9" s="15">
        <f t="shared" ref="BF9:BF41" si="8">IF(H9&lt;10000,((H9^2*0.000000008493)+(H9*0.003482)+(-3.269)),(IF(H9&lt;200000,((H9^2*-0.000000000263)+(H9*0.002682)+(3.179)),(IF(H9&lt;8000000,((H9^2*-0.000000000005099)+(H9*0.002054)+(174.8)),((V9^2*-0.00000001014)+(V9*0.2415)+(1123)))))))</f>
        <v>1.3350293941319995</v>
      </c>
      <c r="BG9" s="16">
        <f t="shared" ref="BG9:BG41" si="9">IF(AJ9&lt;45000,((-0.00000004907*AJ9^2)+(0.2277*AJ9)+(-134)),((-0.00000001062*AJ9^2)+(0.2147*AJ9)+(590.6)))</f>
        <v>268.42021581632002</v>
      </c>
      <c r="BI9">
        <v>45</v>
      </c>
      <c r="BJ9" t="s">
        <v>35</v>
      </c>
      <c r="BK9" s="2">
        <v>45790.637303240743</v>
      </c>
      <c r="BL9" t="s">
        <v>30</v>
      </c>
      <c r="BM9" t="s">
        <v>13</v>
      </c>
      <c r="BN9">
        <v>0</v>
      </c>
      <c r="BO9">
        <v>2.7229999999999999</v>
      </c>
      <c r="BP9" s="3">
        <v>4507404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46</v>
      </c>
      <c r="B10" t="s">
        <v>36</v>
      </c>
      <c r="C10" s="2">
        <v>45790.658541666664</v>
      </c>
      <c r="D10" t="s">
        <v>29</v>
      </c>
      <c r="E10" t="s">
        <v>13</v>
      </c>
      <c r="F10">
        <v>0</v>
      </c>
      <c r="G10">
        <v>5.9880000000000004</v>
      </c>
      <c r="H10" s="3">
        <v>986664</v>
      </c>
      <c r="I10">
        <v>2.2290000000000001</v>
      </c>
      <c r="J10" t="s">
        <v>14</v>
      </c>
      <c r="K10" t="s">
        <v>14</v>
      </c>
      <c r="L10" t="s">
        <v>14</v>
      </c>
      <c r="M10" t="s">
        <v>14</v>
      </c>
      <c r="O10">
        <v>46</v>
      </c>
      <c r="P10" t="s">
        <v>36</v>
      </c>
      <c r="Q10" s="2">
        <v>45790.658541666664</v>
      </c>
      <c r="R10" t="s">
        <v>29</v>
      </c>
      <c r="S10" t="s">
        <v>13</v>
      </c>
      <c r="T10">
        <v>0</v>
      </c>
      <c r="U10">
        <v>5.9390000000000001</v>
      </c>
      <c r="V10" s="3">
        <v>9086</v>
      </c>
      <c r="W10">
        <v>2.3380000000000001</v>
      </c>
      <c r="X10" t="s">
        <v>14</v>
      </c>
      <c r="Y10" t="s">
        <v>14</v>
      </c>
      <c r="Z10" t="s">
        <v>14</v>
      </c>
      <c r="AA10" t="s">
        <v>14</v>
      </c>
      <c r="AC10">
        <v>46</v>
      </c>
      <c r="AD10" t="s">
        <v>36</v>
      </c>
      <c r="AE10" s="2">
        <v>45790.658541666664</v>
      </c>
      <c r="AF10" t="s">
        <v>29</v>
      </c>
      <c r="AG10" t="s">
        <v>13</v>
      </c>
      <c r="AH10">
        <v>0</v>
      </c>
      <c r="AI10">
        <v>12.182</v>
      </c>
      <c r="AJ10" s="3">
        <v>9978</v>
      </c>
      <c r="AK10">
        <v>2.0920000000000001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46</v>
      </c>
      <c r="AT10" s="15">
        <f t="shared" si="0"/>
        <v>2196.4439496764794</v>
      </c>
      <c r="AU10" s="16">
        <f t="shared" si="1"/>
        <v>2133.1051670501201</v>
      </c>
      <c r="AW10" s="6">
        <f t="shared" si="2"/>
        <v>2470.3506764255203</v>
      </c>
      <c r="AX10" s="7">
        <f t="shared" si="3"/>
        <v>1956.2118164483202</v>
      </c>
      <c r="AZ10" s="11">
        <f t="shared" si="4"/>
        <v>2050.1209512105347</v>
      </c>
      <c r="BA10" s="12">
        <f t="shared" si="5"/>
        <v>2367.5024632476002</v>
      </c>
      <c r="BC10" s="13">
        <f t="shared" si="6"/>
        <v>2265.3852157368447</v>
      </c>
      <c r="BD10" s="14">
        <f t="shared" si="7"/>
        <v>2073.6362830567996</v>
      </c>
      <c r="BF10" s="15">
        <f t="shared" si="8"/>
        <v>2196.4439496764794</v>
      </c>
      <c r="BG10" s="16">
        <f t="shared" si="9"/>
        <v>2133.1051670501201</v>
      </c>
      <c r="BI10">
        <v>46</v>
      </c>
      <c r="BJ10" t="s">
        <v>36</v>
      </c>
      <c r="BK10" s="2">
        <v>45790.658541666664</v>
      </c>
      <c r="BL10" t="s">
        <v>29</v>
      </c>
      <c r="BM10" t="s">
        <v>13</v>
      </c>
      <c r="BN10">
        <v>0</v>
      </c>
      <c r="BO10">
        <v>2.6989999999999998</v>
      </c>
      <c r="BP10" s="3">
        <v>4984737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47</v>
      </c>
      <c r="B11" t="s">
        <v>37</v>
      </c>
      <c r="C11" s="2">
        <v>45790.679768518516</v>
      </c>
      <c r="D11" t="s">
        <v>28</v>
      </c>
      <c r="E11" t="s">
        <v>13</v>
      </c>
      <c r="F11">
        <v>0</v>
      </c>
      <c r="G11">
        <v>6.0149999999999997</v>
      </c>
      <c r="H11" s="3">
        <v>2637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47</v>
      </c>
      <c r="P11" t="s">
        <v>37</v>
      </c>
      <c r="Q11" s="2">
        <v>45790.679768518516</v>
      </c>
      <c r="R11" t="s">
        <v>28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47</v>
      </c>
      <c r="AD11" t="s">
        <v>37</v>
      </c>
      <c r="AE11" s="2">
        <v>45790.679768518516</v>
      </c>
      <c r="AF11" t="s">
        <v>28</v>
      </c>
      <c r="AG11" t="s">
        <v>13</v>
      </c>
      <c r="AH11">
        <v>0</v>
      </c>
      <c r="AI11">
        <v>12.193</v>
      </c>
      <c r="AJ11" s="3">
        <v>1701</v>
      </c>
      <c r="AK11">
        <v>0.27700000000000002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47</v>
      </c>
      <c r="AT11" s="15">
        <f t="shared" si="0"/>
        <v>5.9720923601169993</v>
      </c>
      <c r="AU11" s="16">
        <f t="shared" si="1"/>
        <v>253.17572081293002</v>
      </c>
      <c r="AW11" s="6">
        <f t="shared" si="2"/>
        <v>1.4070139357</v>
      </c>
      <c r="AX11" s="7">
        <f t="shared" si="3"/>
        <v>247.82286040648</v>
      </c>
      <c r="AZ11" s="11">
        <f t="shared" si="4"/>
        <v>3.9097302599999999</v>
      </c>
      <c r="BA11" s="12">
        <f t="shared" si="5"/>
        <v>392.00431980389999</v>
      </c>
      <c r="BC11" s="13">
        <f t="shared" si="6"/>
        <v>3.0548993606599995</v>
      </c>
      <c r="BD11" s="14">
        <f t="shared" si="7"/>
        <v>382.63197462020003</v>
      </c>
      <c r="BF11" s="15">
        <f t="shared" si="8"/>
        <v>5.9720923601169993</v>
      </c>
      <c r="BG11" s="16">
        <f t="shared" si="9"/>
        <v>253.17572081293002</v>
      </c>
      <c r="BI11">
        <v>47</v>
      </c>
      <c r="BJ11" t="s">
        <v>37</v>
      </c>
      <c r="BK11" s="2">
        <v>45790.679768518516</v>
      </c>
      <c r="BL11" t="s">
        <v>28</v>
      </c>
      <c r="BM11" t="s">
        <v>13</v>
      </c>
      <c r="BN11">
        <v>0</v>
      </c>
      <c r="BO11">
        <v>2.7010000000000001</v>
      </c>
      <c r="BP11" s="3">
        <v>4971418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48</v>
      </c>
      <c r="B12" t="s">
        <v>38</v>
      </c>
      <c r="C12" s="2">
        <v>45790.701006944444</v>
      </c>
      <c r="D12">
        <v>343</v>
      </c>
      <c r="E12" t="s">
        <v>13</v>
      </c>
      <c r="F12">
        <v>0</v>
      </c>
      <c r="G12">
        <v>5.9690000000000003</v>
      </c>
      <c r="H12" s="3">
        <v>7014786</v>
      </c>
      <c r="I12">
        <v>16.085000000000001</v>
      </c>
      <c r="J12" t="s">
        <v>14</v>
      </c>
      <c r="K12" t="s">
        <v>14</v>
      </c>
      <c r="L12" t="s">
        <v>14</v>
      </c>
      <c r="M12" t="s">
        <v>14</v>
      </c>
      <c r="O12">
        <v>48</v>
      </c>
      <c r="P12" t="s">
        <v>38</v>
      </c>
      <c r="Q12" s="2">
        <v>45790.701006944444</v>
      </c>
      <c r="R12">
        <v>343</v>
      </c>
      <c r="S12" t="s">
        <v>13</v>
      </c>
      <c r="T12">
        <v>0</v>
      </c>
      <c r="U12">
        <v>5.923</v>
      </c>
      <c r="V12" s="3">
        <v>55410</v>
      </c>
      <c r="W12">
        <v>13.755000000000001</v>
      </c>
      <c r="X12" t="s">
        <v>14</v>
      </c>
      <c r="Y12" t="s">
        <v>14</v>
      </c>
      <c r="Z12" t="s">
        <v>14</v>
      </c>
      <c r="AA12" t="s">
        <v>14</v>
      </c>
      <c r="AC12">
        <v>48</v>
      </c>
      <c r="AD12" t="s">
        <v>38</v>
      </c>
      <c r="AE12" s="2">
        <v>45790.701006944444</v>
      </c>
      <c r="AF12">
        <v>343</v>
      </c>
      <c r="AG12" t="s">
        <v>13</v>
      </c>
      <c r="AH12">
        <v>0</v>
      </c>
      <c r="AI12">
        <v>12.087999999999999</v>
      </c>
      <c r="AJ12" s="3">
        <v>59577</v>
      </c>
      <c r="AK12">
        <v>12.922000000000001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48</v>
      </c>
      <c r="AT12" s="15">
        <f t="shared" si="0"/>
        <v>14332.262815831064</v>
      </c>
      <c r="AU12" s="16">
        <f t="shared" si="1"/>
        <v>13344.087070974019</v>
      </c>
      <c r="AW12" s="6">
        <f t="shared" si="2"/>
        <v>13859.109204221999</v>
      </c>
      <c r="AX12" s="7">
        <f t="shared" si="3"/>
        <v>12120.28472893192</v>
      </c>
      <c r="AZ12" s="11">
        <f t="shared" si="4"/>
        <v>12847.530499160195</v>
      </c>
      <c r="BA12" s="12">
        <f t="shared" si="5"/>
        <v>12835.051665803901</v>
      </c>
      <c r="BC12" s="13">
        <f t="shared" si="6"/>
        <v>14884.601617720065</v>
      </c>
      <c r="BD12" s="14">
        <f t="shared" si="7"/>
        <v>11654.742563136129</v>
      </c>
      <c r="BF12" s="15">
        <f t="shared" si="8"/>
        <v>14332.262815831064</v>
      </c>
      <c r="BG12" s="16">
        <f t="shared" si="9"/>
        <v>13344.087070974019</v>
      </c>
      <c r="BI12">
        <v>48</v>
      </c>
      <c r="BJ12" t="s">
        <v>38</v>
      </c>
      <c r="BK12" s="2">
        <v>45790.701006944444</v>
      </c>
      <c r="BL12">
        <v>343</v>
      </c>
      <c r="BM12" t="s">
        <v>13</v>
      </c>
      <c r="BN12">
        <v>0</v>
      </c>
      <c r="BO12">
        <v>2.8519999999999999</v>
      </c>
      <c r="BP12" s="3">
        <v>738168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49</v>
      </c>
      <c r="B13" t="s">
        <v>39</v>
      </c>
      <c r="C13" s="2">
        <v>45790.722233796296</v>
      </c>
      <c r="D13">
        <v>127</v>
      </c>
      <c r="E13" t="s">
        <v>13</v>
      </c>
      <c r="F13">
        <v>0</v>
      </c>
      <c r="G13">
        <v>5.9960000000000004</v>
      </c>
      <c r="H13" s="3">
        <v>16340</v>
      </c>
      <c r="I13">
        <v>3.6999999999999998E-2</v>
      </c>
      <c r="J13" t="s">
        <v>14</v>
      </c>
      <c r="K13" t="s">
        <v>14</v>
      </c>
      <c r="L13" t="s">
        <v>14</v>
      </c>
      <c r="M13" t="s">
        <v>14</v>
      </c>
      <c r="O13">
        <v>49</v>
      </c>
      <c r="P13" t="s">
        <v>39</v>
      </c>
      <c r="Q13" s="2">
        <v>45790.722233796296</v>
      </c>
      <c r="R13">
        <v>127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49</v>
      </c>
      <c r="AD13" t="s">
        <v>39</v>
      </c>
      <c r="AE13" s="2">
        <v>45790.722233796296</v>
      </c>
      <c r="AF13">
        <v>127</v>
      </c>
      <c r="AG13" t="s">
        <v>13</v>
      </c>
      <c r="AH13">
        <v>0</v>
      </c>
      <c r="AI13">
        <v>12.153</v>
      </c>
      <c r="AJ13" s="3">
        <v>5739</v>
      </c>
      <c r="AK13">
        <v>1.163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49</v>
      </c>
      <c r="AT13" s="15">
        <f t="shared" si="0"/>
        <v>46.932660157199997</v>
      </c>
      <c r="AU13" s="16">
        <f t="shared" si="1"/>
        <v>1171.1541245425301</v>
      </c>
      <c r="AW13" s="6">
        <f t="shared" si="2"/>
        <v>35.874816174375994</v>
      </c>
      <c r="AX13" s="7">
        <f t="shared" si="3"/>
        <v>1081.71077019208</v>
      </c>
      <c r="AZ13" s="11">
        <f t="shared" si="4"/>
        <v>38.881567938799996</v>
      </c>
      <c r="BA13" s="12">
        <f t="shared" si="5"/>
        <v>1363.5738352118999</v>
      </c>
      <c r="BC13" s="13">
        <f t="shared" si="6"/>
        <v>42.971551670720004</v>
      </c>
      <c r="BD13" s="14">
        <f t="shared" si="7"/>
        <v>1208.6254199641999</v>
      </c>
      <c r="BF13" s="15">
        <f t="shared" si="8"/>
        <v>46.932660157199997</v>
      </c>
      <c r="BG13" s="16">
        <f t="shared" si="9"/>
        <v>1171.1541245425301</v>
      </c>
      <c r="BI13">
        <v>49</v>
      </c>
      <c r="BJ13" t="s">
        <v>39</v>
      </c>
      <c r="BK13" s="2">
        <v>45790.722233796296</v>
      </c>
      <c r="BL13">
        <v>127</v>
      </c>
      <c r="BM13" t="s">
        <v>13</v>
      </c>
      <c r="BN13">
        <v>0</v>
      </c>
      <c r="BO13">
        <v>2.8530000000000002</v>
      </c>
      <c r="BP13" s="3">
        <v>791131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50</v>
      </c>
      <c r="B14" t="s">
        <v>40</v>
      </c>
      <c r="C14" s="2">
        <v>45790.743483796294</v>
      </c>
      <c r="D14">
        <v>150</v>
      </c>
      <c r="E14" t="s">
        <v>13</v>
      </c>
      <c r="F14">
        <v>0</v>
      </c>
      <c r="G14">
        <v>5.9690000000000003</v>
      </c>
      <c r="H14" s="3">
        <v>7252170</v>
      </c>
      <c r="I14">
        <v>16.64</v>
      </c>
      <c r="J14" t="s">
        <v>14</v>
      </c>
      <c r="K14" t="s">
        <v>14</v>
      </c>
      <c r="L14" t="s">
        <v>14</v>
      </c>
      <c r="M14" t="s">
        <v>14</v>
      </c>
      <c r="O14">
        <v>50</v>
      </c>
      <c r="P14" t="s">
        <v>40</v>
      </c>
      <c r="Q14" s="2">
        <v>45790.743483796294</v>
      </c>
      <c r="R14">
        <v>150</v>
      </c>
      <c r="S14" t="s">
        <v>13</v>
      </c>
      <c r="T14">
        <v>0</v>
      </c>
      <c r="U14">
        <v>5.9219999999999997</v>
      </c>
      <c r="V14" s="3">
        <v>56862</v>
      </c>
      <c r="W14">
        <v>14.111000000000001</v>
      </c>
      <c r="X14" t="s">
        <v>14</v>
      </c>
      <c r="Y14" t="s">
        <v>14</v>
      </c>
      <c r="Z14" t="s">
        <v>14</v>
      </c>
      <c r="AA14" t="s">
        <v>14</v>
      </c>
      <c r="AC14">
        <v>50</v>
      </c>
      <c r="AD14" t="s">
        <v>40</v>
      </c>
      <c r="AE14" s="2">
        <v>45790.743483796294</v>
      </c>
      <c r="AF14">
        <v>150</v>
      </c>
      <c r="AG14" t="s">
        <v>13</v>
      </c>
      <c r="AH14">
        <v>0</v>
      </c>
      <c r="AI14">
        <v>12.08</v>
      </c>
      <c r="AJ14" s="3">
        <v>65689</v>
      </c>
      <c r="AK14">
        <v>14.250999999999999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50</v>
      </c>
      <c r="AT14" s="15">
        <f t="shared" si="0"/>
        <v>14802.580528454317</v>
      </c>
      <c r="AU14" s="16">
        <f t="shared" si="1"/>
        <v>14648.202525062979</v>
      </c>
      <c r="AW14" s="6">
        <f t="shared" si="2"/>
        <v>14214.739097087278</v>
      </c>
      <c r="AX14" s="7">
        <f t="shared" si="3"/>
        <v>13364.096358720079</v>
      </c>
      <c r="AZ14" s="11">
        <f t="shared" si="4"/>
        <v>13245.06196341446</v>
      </c>
      <c r="BA14" s="12">
        <f t="shared" si="5"/>
        <v>14317.6799709111</v>
      </c>
      <c r="BC14" s="13">
        <f t="shared" si="6"/>
        <v>15372.31769780482</v>
      </c>
      <c r="BD14" s="14">
        <f t="shared" si="7"/>
        <v>12897.250175354369</v>
      </c>
      <c r="BF14" s="15">
        <f t="shared" si="8"/>
        <v>14802.580528454317</v>
      </c>
      <c r="BG14" s="16">
        <f t="shared" si="9"/>
        <v>14648.202525062979</v>
      </c>
      <c r="BI14">
        <v>50</v>
      </c>
      <c r="BJ14" t="s">
        <v>40</v>
      </c>
      <c r="BK14" s="2">
        <v>45790.743483796294</v>
      </c>
      <c r="BL14">
        <v>150</v>
      </c>
      <c r="BM14" t="s">
        <v>13</v>
      </c>
      <c r="BN14">
        <v>0</v>
      </c>
      <c r="BO14">
        <v>2.8450000000000002</v>
      </c>
      <c r="BP14" s="3">
        <v>869813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51</v>
      </c>
      <c r="B15" t="s">
        <v>41</v>
      </c>
      <c r="C15" s="2">
        <v>45790.764710648145</v>
      </c>
      <c r="D15">
        <v>217</v>
      </c>
      <c r="E15" t="s">
        <v>13</v>
      </c>
      <c r="F15">
        <v>0</v>
      </c>
      <c r="G15">
        <v>5.9969999999999999</v>
      </c>
      <c r="H15" s="3">
        <v>12590</v>
      </c>
      <c r="I15">
        <v>2.9000000000000001E-2</v>
      </c>
      <c r="J15" t="s">
        <v>14</v>
      </c>
      <c r="K15" t="s">
        <v>14</v>
      </c>
      <c r="L15" t="s">
        <v>14</v>
      </c>
      <c r="M15" t="s">
        <v>14</v>
      </c>
      <c r="O15">
        <v>51</v>
      </c>
      <c r="P15" t="s">
        <v>41</v>
      </c>
      <c r="Q15" s="2">
        <v>45790.764710648145</v>
      </c>
      <c r="R15">
        <v>217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51</v>
      </c>
      <c r="AD15" t="s">
        <v>41</v>
      </c>
      <c r="AE15" s="2">
        <v>45790.764710648145</v>
      </c>
      <c r="AF15">
        <v>217</v>
      </c>
      <c r="AG15" t="s">
        <v>13</v>
      </c>
      <c r="AH15">
        <v>0</v>
      </c>
      <c r="AI15">
        <v>12.134</v>
      </c>
      <c r="AJ15" s="3">
        <v>24335</v>
      </c>
      <c r="AK15">
        <v>5.2350000000000003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51</v>
      </c>
      <c r="AT15" s="15">
        <f t="shared" si="0"/>
        <v>36.903692369700003</v>
      </c>
      <c r="AU15" s="16">
        <f t="shared" si="1"/>
        <v>5378.0206275192504</v>
      </c>
      <c r="AW15" s="6">
        <f t="shared" si="2"/>
        <v>27.078553757626</v>
      </c>
      <c r="AX15" s="7">
        <f t="shared" si="3"/>
        <v>4911.2317544180005</v>
      </c>
      <c r="AZ15" s="11">
        <f t="shared" si="4"/>
        <v>27.641402726300001</v>
      </c>
      <c r="BA15" s="12">
        <f t="shared" si="5"/>
        <v>5645.9211261774999</v>
      </c>
      <c r="BC15" s="13">
        <f t="shared" si="6"/>
        <v>32.131632860720003</v>
      </c>
      <c r="BD15" s="14">
        <f t="shared" si="7"/>
        <v>4987.3619049449999</v>
      </c>
      <c r="BF15" s="15">
        <f t="shared" si="8"/>
        <v>36.903692369700003</v>
      </c>
      <c r="BG15" s="16">
        <f t="shared" si="9"/>
        <v>5378.0206275192504</v>
      </c>
      <c r="BI15">
        <v>51</v>
      </c>
      <c r="BJ15" t="s">
        <v>41</v>
      </c>
      <c r="BK15" s="2">
        <v>45790.764710648145</v>
      </c>
      <c r="BL15">
        <v>217</v>
      </c>
      <c r="BM15" t="s">
        <v>13</v>
      </c>
      <c r="BN15">
        <v>0</v>
      </c>
      <c r="BO15">
        <v>2.85</v>
      </c>
      <c r="BP15" s="3">
        <v>843275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52</v>
      </c>
      <c r="B16" t="s">
        <v>42</v>
      </c>
      <c r="C16" s="2">
        <v>45790.785960648151</v>
      </c>
      <c r="D16">
        <v>400</v>
      </c>
      <c r="E16" t="s">
        <v>13</v>
      </c>
      <c r="F16">
        <v>0</v>
      </c>
      <c r="G16">
        <v>5.9930000000000003</v>
      </c>
      <c r="H16" s="3">
        <v>44975</v>
      </c>
      <c r="I16">
        <v>0.10199999999999999</v>
      </c>
      <c r="J16" t="s">
        <v>14</v>
      </c>
      <c r="K16" t="s">
        <v>14</v>
      </c>
      <c r="L16" t="s">
        <v>14</v>
      </c>
      <c r="M16" t="s">
        <v>14</v>
      </c>
      <c r="O16">
        <v>52</v>
      </c>
      <c r="P16" t="s">
        <v>42</v>
      </c>
      <c r="Q16" s="2">
        <v>45790.785960648151</v>
      </c>
      <c r="R16">
        <v>400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52</v>
      </c>
      <c r="AD16" t="s">
        <v>42</v>
      </c>
      <c r="AE16" s="2">
        <v>45790.785960648151</v>
      </c>
      <c r="AF16">
        <v>400</v>
      </c>
      <c r="AG16" t="s">
        <v>13</v>
      </c>
      <c r="AH16">
        <v>0</v>
      </c>
      <c r="AI16">
        <v>12.154</v>
      </c>
      <c r="AJ16" s="3">
        <v>3758</v>
      </c>
      <c r="AK16">
        <v>0.72799999999999998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52</v>
      </c>
      <c r="AT16" s="15">
        <f t="shared" si="0"/>
        <v>123.269966585625</v>
      </c>
      <c r="AU16" s="16">
        <f t="shared" si="1"/>
        <v>721.00360578452012</v>
      </c>
      <c r="AW16" s="6">
        <f t="shared" si="2"/>
        <v>102.9683876646625</v>
      </c>
      <c r="AX16" s="7">
        <f t="shared" si="3"/>
        <v>672.71819216671997</v>
      </c>
      <c r="AZ16" s="11">
        <f t="shared" si="4"/>
        <v>123.24904726437499</v>
      </c>
      <c r="BA16" s="12">
        <f t="shared" si="5"/>
        <v>888.79069855959995</v>
      </c>
      <c r="BC16" s="13">
        <f t="shared" si="6"/>
        <v>125.47735461950001</v>
      </c>
      <c r="BD16" s="14">
        <f t="shared" si="7"/>
        <v>803.6454706728</v>
      </c>
      <c r="BF16" s="15">
        <f t="shared" si="8"/>
        <v>123.269966585625</v>
      </c>
      <c r="BG16" s="16">
        <f t="shared" si="9"/>
        <v>721.00360578452012</v>
      </c>
      <c r="BI16">
        <v>52</v>
      </c>
      <c r="BJ16" t="s">
        <v>42</v>
      </c>
      <c r="BK16" s="2">
        <v>45790.785960648151</v>
      </c>
      <c r="BL16">
        <v>400</v>
      </c>
      <c r="BM16" t="s">
        <v>13</v>
      </c>
      <c r="BN16">
        <v>0</v>
      </c>
      <c r="BO16">
        <v>2.8490000000000002</v>
      </c>
      <c r="BP16" s="3">
        <v>858837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53</v>
      </c>
      <c r="B17" t="s">
        <v>43</v>
      </c>
      <c r="C17" s="2">
        <v>45790.807187500002</v>
      </c>
      <c r="D17">
        <v>293</v>
      </c>
      <c r="E17" t="s">
        <v>13</v>
      </c>
      <c r="F17">
        <v>0</v>
      </c>
      <c r="G17">
        <v>5.9569999999999999</v>
      </c>
      <c r="H17" s="3">
        <v>12508611</v>
      </c>
      <c r="I17">
        <v>29.099</v>
      </c>
      <c r="J17" t="s">
        <v>14</v>
      </c>
      <c r="K17" t="s">
        <v>14</v>
      </c>
      <c r="L17" t="s">
        <v>14</v>
      </c>
      <c r="M17" t="s">
        <v>14</v>
      </c>
      <c r="O17">
        <v>53</v>
      </c>
      <c r="P17" t="s">
        <v>43</v>
      </c>
      <c r="Q17" s="2">
        <v>45790.807187500002</v>
      </c>
      <c r="R17">
        <v>293</v>
      </c>
      <c r="S17" t="s">
        <v>13</v>
      </c>
      <c r="T17">
        <v>0</v>
      </c>
      <c r="U17">
        <v>5.9089999999999998</v>
      </c>
      <c r="V17" s="3">
        <v>99207</v>
      </c>
      <c r="W17">
        <v>24.488</v>
      </c>
      <c r="X17" t="s">
        <v>14</v>
      </c>
      <c r="Y17" t="s">
        <v>14</v>
      </c>
      <c r="Z17" t="s">
        <v>14</v>
      </c>
      <c r="AA17" t="s">
        <v>14</v>
      </c>
      <c r="AC17">
        <v>53</v>
      </c>
      <c r="AD17" t="s">
        <v>43</v>
      </c>
      <c r="AE17" s="2">
        <v>45790.807187500002</v>
      </c>
      <c r="AF17">
        <v>293</v>
      </c>
      <c r="AG17" t="s">
        <v>13</v>
      </c>
      <c r="AH17">
        <v>0</v>
      </c>
      <c r="AI17">
        <v>12.082000000000001</v>
      </c>
      <c r="AJ17" s="3">
        <v>71750</v>
      </c>
      <c r="AK17">
        <v>15.568</v>
      </c>
      <c r="AL17" t="s">
        <v>14</v>
      </c>
      <c r="AM17" t="s">
        <v>14</v>
      </c>
      <c r="AN17" t="s">
        <v>14</v>
      </c>
      <c r="AO17" t="s">
        <v>14</v>
      </c>
      <c r="AQ17">
        <v>2</v>
      </c>
      <c r="AR17" t="s">
        <v>72</v>
      </c>
      <c r="AS17" s="10">
        <v>53</v>
      </c>
      <c r="AT17" s="15">
        <f t="shared" si="0"/>
        <v>24981.692327471141</v>
      </c>
      <c r="AU17" s="16">
        <f t="shared" si="1"/>
        <v>15940.65257625</v>
      </c>
      <c r="AW17" s="6">
        <f t="shared" si="2"/>
        <v>24550.11118090638</v>
      </c>
      <c r="AX17" s="7">
        <f t="shared" si="3"/>
        <v>14595.646445</v>
      </c>
      <c r="AZ17" s="11">
        <f t="shared" si="4"/>
        <v>24217.754923019998</v>
      </c>
      <c r="BA17" s="12">
        <f t="shared" si="5"/>
        <v>15784.919243749999</v>
      </c>
      <c r="BC17" s="13">
        <f t="shared" si="6"/>
        <v>26475.656805681003</v>
      </c>
      <c r="BD17" s="14">
        <f t="shared" si="7"/>
        <v>14127.617058125001</v>
      </c>
      <c r="BF17" s="15">
        <f t="shared" si="8"/>
        <v>24981.692327471141</v>
      </c>
      <c r="BG17" s="16">
        <f t="shared" si="9"/>
        <v>15940.65257625</v>
      </c>
      <c r="BI17">
        <v>53</v>
      </c>
      <c r="BJ17" t="s">
        <v>43</v>
      </c>
      <c r="BK17" s="2">
        <v>45790.807187500002</v>
      </c>
      <c r="BL17">
        <v>293</v>
      </c>
      <c r="BM17" t="s">
        <v>13</v>
      </c>
      <c r="BN17">
        <v>0</v>
      </c>
      <c r="BO17">
        <v>2.8130000000000002</v>
      </c>
      <c r="BP17" s="3">
        <v>1512339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54</v>
      </c>
      <c r="B18" t="s">
        <v>44</v>
      </c>
      <c r="C18" s="2">
        <v>45790.828449074077</v>
      </c>
      <c r="D18">
        <v>197</v>
      </c>
      <c r="E18" t="s">
        <v>13</v>
      </c>
      <c r="F18">
        <v>0</v>
      </c>
      <c r="G18">
        <v>5.9939999999999998</v>
      </c>
      <c r="H18" s="3">
        <v>11785</v>
      </c>
      <c r="I18">
        <v>2.7E-2</v>
      </c>
      <c r="J18" t="s">
        <v>14</v>
      </c>
      <c r="K18" t="s">
        <v>14</v>
      </c>
      <c r="L18" t="s">
        <v>14</v>
      </c>
      <c r="M18" t="s">
        <v>14</v>
      </c>
      <c r="O18">
        <v>54</v>
      </c>
      <c r="P18" t="s">
        <v>44</v>
      </c>
      <c r="Q18" s="2">
        <v>45790.828449074077</v>
      </c>
      <c r="R18">
        <v>197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54</v>
      </c>
      <c r="AD18" t="s">
        <v>44</v>
      </c>
      <c r="AE18" s="2">
        <v>45790.828449074077</v>
      </c>
      <c r="AF18">
        <v>197</v>
      </c>
      <c r="AG18" t="s">
        <v>13</v>
      </c>
      <c r="AH18">
        <v>0</v>
      </c>
      <c r="AI18">
        <v>12.15</v>
      </c>
      <c r="AJ18" s="3">
        <v>8434</v>
      </c>
      <c r="AK18">
        <v>1.7529999999999999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54</v>
      </c>
      <c r="AT18" s="15">
        <f t="shared" si="0"/>
        <v>34.749842922825003</v>
      </c>
      <c r="AU18" s="16">
        <f t="shared" si="1"/>
        <v>1782.9313352910801</v>
      </c>
      <c r="AW18" s="6">
        <f t="shared" si="2"/>
        <v>25.189994103438501</v>
      </c>
      <c r="AX18" s="7">
        <f t="shared" si="3"/>
        <v>1637.79250227488</v>
      </c>
      <c r="AZ18" s="11">
        <f t="shared" si="4"/>
        <v>25.222731423174999</v>
      </c>
      <c r="BA18" s="12">
        <f t="shared" si="5"/>
        <v>2003.7325324283997</v>
      </c>
      <c r="BC18" s="13">
        <f t="shared" si="6"/>
        <v>29.803604658220003</v>
      </c>
      <c r="BD18" s="14">
        <f t="shared" si="7"/>
        <v>1758.8162851111997</v>
      </c>
      <c r="BF18" s="15">
        <f t="shared" si="8"/>
        <v>34.749842922825003</v>
      </c>
      <c r="BG18" s="16">
        <f t="shared" si="9"/>
        <v>1782.9313352910801</v>
      </c>
      <c r="BI18">
        <v>54</v>
      </c>
      <c r="BJ18" t="s">
        <v>44</v>
      </c>
      <c r="BK18" s="2">
        <v>45790.828449074077</v>
      </c>
      <c r="BL18">
        <v>197</v>
      </c>
      <c r="BM18" t="s">
        <v>13</v>
      </c>
      <c r="BN18">
        <v>0</v>
      </c>
      <c r="BO18">
        <v>2.8530000000000002</v>
      </c>
      <c r="BP18" s="3">
        <v>770068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55</v>
      </c>
      <c r="B19" t="s">
        <v>45</v>
      </c>
      <c r="C19" s="2">
        <v>45790.849687499998</v>
      </c>
      <c r="D19">
        <v>152</v>
      </c>
      <c r="E19" t="s">
        <v>13</v>
      </c>
      <c r="F19">
        <v>0</v>
      </c>
      <c r="G19">
        <v>5.9909999999999997</v>
      </c>
      <c r="H19" s="3">
        <v>46500</v>
      </c>
      <c r="I19">
        <v>0.105</v>
      </c>
      <c r="J19" t="s">
        <v>14</v>
      </c>
      <c r="K19" t="s">
        <v>14</v>
      </c>
      <c r="L19" t="s">
        <v>14</v>
      </c>
      <c r="M19" t="s">
        <v>14</v>
      </c>
      <c r="O19">
        <v>55</v>
      </c>
      <c r="P19" t="s">
        <v>45</v>
      </c>
      <c r="Q19" s="2">
        <v>45790.849687499998</v>
      </c>
      <c r="R19">
        <v>152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55</v>
      </c>
      <c r="AD19" t="s">
        <v>45</v>
      </c>
      <c r="AE19" s="2">
        <v>45790.849687499998</v>
      </c>
      <c r="AF19">
        <v>152</v>
      </c>
      <c r="AG19" t="s">
        <v>13</v>
      </c>
      <c r="AH19">
        <v>0</v>
      </c>
      <c r="AI19">
        <v>12.151999999999999</v>
      </c>
      <c r="AJ19" s="3">
        <v>3110</v>
      </c>
      <c r="AK19">
        <v>0.58599999999999997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55</v>
      </c>
      <c r="AT19" s="15">
        <f t="shared" si="0"/>
        <v>127.32332825</v>
      </c>
      <c r="AU19" s="16">
        <f t="shared" si="1"/>
        <v>573.67239005300007</v>
      </c>
      <c r="AW19" s="6">
        <f t="shared" si="2"/>
        <v>106.53785238499999</v>
      </c>
      <c r="AX19" s="7">
        <f t="shared" si="3"/>
        <v>538.89016800799993</v>
      </c>
      <c r="AZ19" s="11">
        <f t="shared" si="4"/>
        <v>127.66963175000002</v>
      </c>
      <c r="BA19" s="12">
        <f t="shared" si="5"/>
        <v>732.70855518999997</v>
      </c>
      <c r="BC19" s="13">
        <f t="shared" si="6"/>
        <v>129.85804220000003</v>
      </c>
      <c r="BD19" s="14">
        <f t="shared" si="7"/>
        <v>671.07160841999996</v>
      </c>
      <c r="BF19" s="15">
        <f t="shared" si="8"/>
        <v>127.32332825</v>
      </c>
      <c r="BG19" s="16">
        <f t="shared" si="9"/>
        <v>573.67239005300007</v>
      </c>
      <c r="BI19">
        <v>55</v>
      </c>
      <c r="BJ19" t="s">
        <v>45</v>
      </c>
      <c r="BK19" s="2">
        <v>45790.849687499998</v>
      </c>
      <c r="BL19">
        <v>152</v>
      </c>
      <c r="BM19" t="s">
        <v>13</v>
      </c>
      <c r="BN19">
        <v>0</v>
      </c>
      <c r="BO19">
        <v>2.84</v>
      </c>
      <c r="BP19" s="3">
        <v>1003413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56</v>
      </c>
      <c r="B20" t="s">
        <v>46</v>
      </c>
      <c r="C20" s="2">
        <v>45790.87091435185</v>
      </c>
      <c r="D20">
        <v>135</v>
      </c>
      <c r="E20" t="s">
        <v>13</v>
      </c>
      <c r="F20">
        <v>0</v>
      </c>
      <c r="G20">
        <v>5.9930000000000003</v>
      </c>
      <c r="H20" s="3">
        <v>11168</v>
      </c>
      <c r="I20">
        <v>2.5999999999999999E-2</v>
      </c>
      <c r="J20" t="s">
        <v>14</v>
      </c>
      <c r="K20" t="s">
        <v>14</v>
      </c>
      <c r="L20" t="s">
        <v>14</v>
      </c>
      <c r="M20" t="s">
        <v>14</v>
      </c>
      <c r="O20">
        <v>56</v>
      </c>
      <c r="P20" t="s">
        <v>46</v>
      </c>
      <c r="Q20" s="2">
        <v>45790.87091435185</v>
      </c>
      <c r="R20">
        <v>135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56</v>
      </c>
      <c r="AD20" t="s">
        <v>46</v>
      </c>
      <c r="AE20" s="2">
        <v>45790.87091435185</v>
      </c>
      <c r="AF20">
        <v>135</v>
      </c>
      <c r="AG20" t="s">
        <v>13</v>
      </c>
      <c r="AH20">
        <v>0</v>
      </c>
      <c r="AI20">
        <v>12.135999999999999</v>
      </c>
      <c r="AJ20" s="3">
        <v>23803</v>
      </c>
      <c r="AK20">
        <v>5.1180000000000003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56</v>
      </c>
      <c r="AT20" s="15">
        <f t="shared" si="0"/>
        <v>33.098773529088</v>
      </c>
      <c r="AU20" s="16">
        <f t="shared" si="1"/>
        <v>5258.1408815623709</v>
      </c>
      <c r="AW20" s="6">
        <f t="shared" si="2"/>
        <v>23.74241871099904</v>
      </c>
      <c r="AX20" s="7">
        <f t="shared" si="3"/>
        <v>4801.9209067143202</v>
      </c>
      <c r="AZ20" s="11">
        <f t="shared" si="4"/>
        <v>23.367533898752001</v>
      </c>
      <c r="BA20" s="12">
        <f t="shared" si="5"/>
        <v>5527.7935808150996</v>
      </c>
      <c r="BC20" s="13">
        <f t="shared" si="6"/>
        <v>28.019011644108801</v>
      </c>
      <c r="BD20" s="14">
        <f t="shared" si="7"/>
        <v>4879.8333480217998</v>
      </c>
      <c r="BF20" s="15">
        <f t="shared" si="8"/>
        <v>33.098773529088</v>
      </c>
      <c r="BG20" s="16">
        <f t="shared" si="9"/>
        <v>5258.1408815623709</v>
      </c>
      <c r="BI20">
        <v>56</v>
      </c>
      <c r="BJ20" t="s">
        <v>46</v>
      </c>
      <c r="BK20" s="2">
        <v>45790.87091435185</v>
      </c>
      <c r="BL20">
        <v>135</v>
      </c>
      <c r="BM20" t="s">
        <v>13</v>
      </c>
      <c r="BN20">
        <v>0</v>
      </c>
      <c r="BO20">
        <v>2.8439999999999999</v>
      </c>
      <c r="BP20" s="3">
        <v>916700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57</v>
      </c>
      <c r="B21" t="s">
        <v>47</v>
      </c>
      <c r="C21" s="2">
        <v>45790.892141203702</v>
      </c>
      <c r="D21">
        <v>182</v>
      </c>
      <c r="E21" t="s">
        <v>13</v>
      </c>
      <c r="F21">
        <v>0</v>
      </c>
      <c r="G21">
        <v>5.9539999999999997</v>
      </c>
      <c r="H21" s="3">
        <v>13053832</v>
      </c>
      <c r="I21">
        <v>30.411000000000001</v>
      </c>
      <c r="J21" t="s">
        <v>14</v>
      </c>
      <c r="K21" t="s">
        <v>14</v>
      </c>
      <c r="L21" t="s">
        <v>14</v>
      </c>
      <c r="M21" t="s">
        <v>14</v>
      </c>
      <c r="O21">
        <v>57</v>
      </c>
      <c r="P21" t="s">
        <v>47</v>
      </c>
      <c r="Q21" s="2">
        <v>45790.892141203702</v>
      </c>
      <c r="R21">
        <v>182</v>
      </c>
      <c r="S21" t="s">
        <v>13</v>
      </c>
      <c r="T21">
        <v>0</v>
      </c>
      <c r="U21">
        <v>5.907</v>
      </c>
      <c r="V21" s="3">
        <v>99095</v>
      </c>
      <c r="W21">
        <v>24.460999999999999</v>
      </c>
      <c r="X21" t="s">
        <v>14</v>
      </c>
      <c r="Y21" t="s">
        <v>14</v>
      </c>
      <c r="Z21" t="s">
        <v>14</v>
      </c>
      <c r="AA21" t="s">
        <v>14</v>
      </c>
      <c r="AC21">
        <v>57</v>
      </c>
      <c r="AD21" t="s">
        <v>47</v>
      </c>
      <c r="AE21" s="2">
        <v>45790.892141203702</v>
      </c>
      <c r="AF21">
        <v>182</v>
      </c>
      <c r="AG21" t="s">
        <v>13</v>
      </c>
      <c r="AH21">
        <v>0</v>
      </c>
      <c r="AI21">
        <v>12.079000000000001</v>
      </c>
      <c r="AJ21" s="3">
        <v>70247</v>
      </c>
      <c r="AK21">
        <v>15.242000000000001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57</v>
      </c>
      <c r="AT21" s="15">
        <f t="shared" si="0"/>
        <v>24954.869535086502</v>
      </c>
      <c r="AU21" s="16">
        <f t="shared" si="1"/>
        <v>15620.225012484419</v>
      </c>
      <c r="AW21" s="6">
        <f t="shared" si="2"/>
        <v>24522.866407295496</v>
      </c>
      <c r="AX21" s="7">
        <f t="shared" si="3"/>
        <v>14290.422861450319</v>
      </c>
      <c r="AZ21" s="11">
        <f t="shared" si="4"/>
        <v>24189.471119500002</v>
      </c>
      <c r="BA21" s="12">
        <f t="shared" si="5"/>
        <v>15421.355082731901</v>
      </c>
      <c r="BC21" s="13">
        <f t="shared" si="6"/>
        <v>26445.310110225</v>
      </c>
      <c r="BD21" s="14">
        <f t="shared" si="7"/>
        <v>13822.67667655373</v>
      </c>
      <c r="BF21" s="15">
        <f t="shared" si="8"/>
        <v>24954.869535086502</v>
      </c>
      <c r="BG21" s="16">
        <f t="shared" si="9"/>
        <v>15620.225012484419</v>
      </c>
      <c r="BI21">
        <v>57</v>
      </c>
      <c r="BJ21" t="s">
        <v>47</v>
      </c>
      <c r="BK21" s="2">
        <v>45790.892141203702</v>
      </c>
      <c r="BL21">
        <v>182</v>
      </c>
      <c r="BM21" t="s">
        <v>13</v>
      </c>
      <c r="BN21">
        <v>0</v>
      </c>
      <c r="BO21">
        <v>2.8439999999999999</v>
      </c>
      <c r="BP21" s="3">
        <v>853860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58</v>
      </c>
      <c r="B22" t="s">
        <v>48</v>
      </c>
      <c r="C22" s="2">
        <v>45790.913356481484</v>
      </c>
      <c r="D22">
        <v>82</v>
      </c>
      <c r="E22" t="s">
        <v>13</v>
      </c>
      <c r="F22">
        <v>0</v>
      </c>
      <c r="G22">
        <v>5.9939999999999998</v>
      </c>
      <c r="H22" s="3">
        <v>10877</v>
      </c>
      <c r="I22">
        <v>2.5000000000000001E-2</v>
      </c>
      <c r="J22" t="s">
        <v>14</v>
      </c>
      <c r="K22" t="s">
        <v>14</v>
      </c>
      <c r="L22" t="s">
        <v>14</v>
      </c>
      <c r="M22" t="s">
        <v>14</v>
      </c>
      <c r="O22">
        <v>58</v>
      </c>
      <c r="P22" t="s">
        <v>48</v>
      </c>
      <c r="Q22" s="2">
        <v>45790.913356481484</v>
      </c>
      <c r="R22">
        <v>82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58</v>
      </c>
      <c r="AD22" t="s">
        <v>48</v>
      </c>
      <c r="AE22" s="2">
        <v>45790.913356481484</v>
      </c>
      <c r="AF22">
        <v>82</v>
      </c>
      <c r="AG22" t="s">
        <v>13</v>
      </c>
      <c r="AH22">
        <v>0</v>
      </c>
      <c r="AI22">
        <v>12.2</v>
      </c>
      <c r="AJ22" s="3">
        <v>120475</v>
      </c>
      <c r="AK22">
        <v>26.111999999999998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58</v>
      </c>
      <c r="AT22" s="15">
        <f t="shared" si="0"/>
        <v>32.319998699073004</v>
      </c>
      <c r="AU22" s="16">
        <f t="shared" si="1"/>
        <v>26302.4414238625</v>
      </c>
      <c r="AW22" s="6">
        <f t="shared" si="2"/>
        <v>23.059667382750337</v>
      </c>
      <c r="AX22" s="7">
        <f t="shared" si="3"/>
        <v>24428.079462049998</v>
      </c>
      <c r="AZ22" s="11">
        <f t="shared" si="4"/>
        <v>22.492137503567001</v>
      </c>
      <c r="BA22" s="12">
        <f t="shared" si="5"/>
        <v>27471.025671937503</v>
      </c>
      <c r="BC22" s="13">
        <f t="shared" si="6"/>
        <v>27.177255323544799</v>
      </c>
      <c r="BD22" s="14">
        <f t="shared" si="7"/>
        <v>23954.515658231248</v>
      </c>
      <c r="BF22" s="15">
        <f t="shared" si="8"/>
        <v>32.319998699073004</v>
      </c>
      <c r="BG22" s="16">
        <f t="shared" si="9"/>
        <v>26302.4414238625</v>
      </c>
      <c r="BI22">
        <v>58</v>
      </c>
      <c r="BJ22" t="s">
        <v>48</v>
      </c>
      <c r="BK22" s="2">
        <v>45790.913356481484</v>
      </c>
      <c r="BL22">
        <v>82</v>
      </c>
      <c r="BM22" t="s">
        <v>13</v>
      </c>
      <c r="BN22">
        <v>0</v>
      </c>
      <c r="BO22">
        <v>2.835</v>
      </c>
      <c r="BP22" s="3">
        <v>1101299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59</v>
      </c>
      <c r="B23" t="s">
        <v>49</v>
      </c>
      <c r="C23" s="2">
        <v>45790.934571759259</v>
      </c>
      <c r="D23">
        <v>223</v>
      </c>
      <c r="E23" t="s">
        <v>13</v>
      </c>
      <c r="F23">
        <v>0</v>
      </c>
      <c r="G23">
        <v>5.9930000000000003</v>
      </c>
      <c r="H23" s="3">
        <v>14932</v>
      </c>
      <c r="I23">
        <v>3.4000000000000002E-2</v>
      </c>
      <c r="J23" t="s">
        <v>14</v>
      </c>
      <c r="K23" t="s">
        <v>14</v>
      </c>
      <c r="L23" t="s">
        <v>14</v>
      </c>
      <c r="M23" t="s">
        <v>14</v>
      </c>
      <c r="O23">
        <v>59</v>
      </c>
      <c r="P23" t="s">
        <v>49</v>
      </c>
      <c r="Q23" s="2">
        <v>45790.934571759259</v>
      </c>
      <c r="R23">
        <v>223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59</v>
      </c>
      <c r="AD23" t="s">
        <v>49</v>
      </c>
      <c r="AE23" s="2">
        <v>45790.934571759259</v>
      </c>
      <c r="AF23">
        <v>223</v>
      </c>
      <c r="AG23" t="s">
        <v>13</v>
      </c>
      <c r="AH23">
        <v>0</v>
      </c>
      <c r="AI23">
        <v>12.132999999999999</v>
      </c>
      <c r="AJ23" s="3">
        <v>23034</v>
      </c>
      <c r="AK23">
        <v>4.95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59</v>
      </c>
      <c r="AT23" s="15">
        <f t="shared" si="0"/>
        <v>43.167984303887998</v>
      </c>
      <c r="AU23" s="16">
        <f t="shared" si="1"/>
        <v>5084.8069677950798</v>
      </c>
      <c r="AW23" s="6">
        <f t="shared" si="2"/>
        <v>32.57237842918304</v>
      </c>
      <c r="AX23" s="7">
        <f t="shared" si="3"/>
        <v>4643.8877772188807</v>
      </c>
      <c r="AZ23" s="11">
        <f t="shared" si="4"/>
        <v>34.666460787951998</v>
      </c>
      <c r="BA23" s="12">
        <f t="shared" si="5"/>
        <v>5356.5852323483996</v>
      </c>
      <c r="BC23" s="13">
        <f t="shared" si="6"/>
        <v>38.902475816588804</v>
      </c>
      <c r="BD23" s="14">
        <f t="shared" si="7"/>
        <v>4724.3422036712</v>
      </c>
      <c r="BF23" s="15">
        <f t="shared" si="8"/>
        <v>43.167984303887998</v>
      </c>
      <c r="BG23" s="16">
        <f t="shared" si="9"/>
        <v>5084.8069677950798</v>
      </c>
      <c r="BI23">
        <v>59</v>
      </c>
      <c r="BJ23" t="s">
        <v>49</v>
      </c>
      <c r="BK23" s="2">
        <v>45790.934571759259</v>
      </c>
      <c r="BL23">
        <v>223</v>
      </c>
      <c r="BM23" t="s">
        <v>13</v>
      </c>
      <c r="BN23">
        <v>0</v>
      </c>
      <c r="BO23">
        <v>2.8370000000000002</v>
      </c>
      <c r="BP23" s="3">
        <v>1064115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60</v>
      </c>
      <c r="B24" t="s">
        <v>50</v>
      </c>
      <c r="C24" s="2">
        <v>45790.955810185187</v>
      </c>
      <c r="D24">
        <v>132</v>
      </c>
      <c r="E24" t="s">
        <v>13</v>
      </c>
      <c r="F24">
        <v>0</v>
      </c>
      <c r="G24">
        <v>5.9939999999999998</v>
      </c>
      <c r="H24" s="3">
        <v>8869</v>
      </c>
      <c r="I24">
        <v>0.02</v>
      </c>
      <c r="J24" t="s">
        <v>14</v>
      </c>
      <c r="K24" t="s">
        <v>14</v>
      </c>
      <c r="L24" t="s">
        <v>14</v>
      </c>
      <c r="M24" t="s">
        <v>14</v>
      </c>
      <c r="O24">
        <v>60</v>
      </c>
      <c r="P24" t="s">
        <v>50</v>
      </c>
      <c r="Q24" s="2">
        <v>45790.955810185187</v>
      </c>
      <c r="R24">
        <v>132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60</v>
      </c>
      <c r="AD24" t="s">
        <v>50</v>
      </c>
      <c r="AE24" s="2">
        <v>45790.955810185187</v>
      </c>
      <c r="AF24">
        <v>132</v>
      </c>
      <c r="AG24" t="s">
        <v>13</v>
      </c>
      <c r="AH24">
        <v>0</v>
      </c>
      <c r="AI24">
        <v>12.085000000000001</v>
      </c>
      <c r="AJ24" s="3">
        <v>71134</v>
      </c>
      <c r="AK24">
        <v>15.433999999999999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60</v>
      </c>
      <c r="AT24" s="15">
        <f t="shared" si="0"/>
        <v>28.280910254372998</v>
      </c>
      <c r="AU24" s="16">
        <f t="shared" si="1"/>
        <v>15809.33211194728</v>
      </c>
      <c r="AW24" s="6">
        <f t="shared" si="2"/>
        <v>17.028904193300001</v>
      </c>
      <c r="AX24" s="7">
        <f t="shared" si="3"/>
        <v>14470.565427202879</v>
      </c>
      <c r="AZ24" s="11">
        <f t="shared" si="4"/>
        <v>12.935161940000002</v>
      </c>
      <c r="BA24" s="12">
        <f t="shared" si="5"/>
        <v>15635.935920399603</v>
      </c>
      <c r="BC24" s="13">
        <f t="shared" si="6"/>
        <v>22.43924145954</v>
      </c>
      <c r="BD24" s="14">
        <f t="shared" si="7"/>
        <v>14002.651295677319</v>
      </c>
      <c r="BF24" s="15">
        <f t="shared" si="8"/>
        <v>28.280910254372998</v>
      </c>
      <c r="BG24" s="16">
        <f t="shared" si="9"/>
        <v>15809.33211194728</v>
      </c>
      <c r="BI24">
        <v>60</v>
      </c>
      <c r="BJ24" t="s">
        <v>50</v>
      </c>
      <c r="BK24" s="2">
        <v>45790.955810185187</v>
      </c>
      <c r="BL24">
        <v>132</v>
      </c>
      <c r="BM24" t="s">
        <v>13</v>
      </c>
      <c r="BN24">
        <v>0</v>
      </c>
      <c r="BO24">
        <v>2.8370000000000002</v>
      </c>
      <c r="BP24" s="3">
        <v>1067092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61</v>
      </c>
      <c r="B25" t="s">
        <v>51</v>
      </c>
      <c r="C25" s="2">
        <v>45790.977048611108</v>
      </c>
      <c r="D25">
        <v>165</v>
      </c>
      <c r="E25" t="s">
        <v>13</v>
      </c>
      <c r="F25">
        <v>0</v>
      </c>
      <c r="G25">
        <v>5.9930000000000003</v>
      </c>
      <c r="H25" s="3">
        <v>13346</v>
      </c>
      <c r="I25">
        <v>0.03</v>
      </c>
      <c r="J25" t="s">
        <v>14</v>
      </c>
      <c r="K25" t="s">
        <v>14</v>
      </c>
      <c r="L25" t="s">
        <v>14</v>
      </c>
      <c r="M25" t="s">
        <v>14</v>
      </c>
      <c r="O25">
        <v>61</v>
      </c>
      <c r="P25" t="s">
        <v>51</v>
      </c>
      <c r="Q25" s="2">
        <v>45790.977048611108</v>
      </c>
      <c r="R25">
        <v>165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61</v>
      </c>
      <c r="AD25" t="s">
        <v>51</v>
      </c>
      <c r="AE25" s="2">
        <v>45790.977048611108</v>
      </c>
      <c r="AF25">
        <v>165</v>
      </c>
      <c r="AG25" t="s">
        <v>13</v>
      </c>
      <c r="AH25">
        <v>0</v>
      </c>
      <c r="AI25">
        <v>12.151999999999999</v>
      </c>
      <c r="AJ25" s="3">
        <v>9963</v>
      </c>
      <c r="AK25">
        <v>2.0880000000000001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61</v>
      </c>
      <c r="AT25" s="15">
        <f t="shared" si="0"/>
        <v>38.926127566691996</v>
      </c>
      <c r="AU25" s="16">
        <f t="shared" si="1"/>
        <v>2129.7043446231701</v>
      </c>
      <c r="AW25" s="6">
        <f t="shared" si="2"/>
        <v>28.85206256023336</v>
      </c>
      <c r="AX25" s="7">
        <f t="shared" si="3"/>
        <v>1953.11894986312</v>
      </c>
      <c r="AZ25" s="11">
        <f t="shared" si="4"/>
        <v>29.910989515868003</v>
      </c>
      <c r="BA25" s="12">
        <f t="shared" si="5"/>
        <v>2363.9788895991001</v>
      </c>
      <c r="BC25" s="13">
        <f t="shared" si="6"/>
        <v>34.317614181219206</v>
      </c>
      <c r="BD25" s="14">
        <f t="shared" si="7"/>
        <v>2070.5791701337998</v>
      </c>
      <c r="BF25" s="15">
        <f t="shared" si="8"/>
        <v>38.926127566691996</v>
      </c>
      <c r="BG25" s="16">
        <f t="shared" si="9"/>
        <v>2129.7043446231701</v>
      </c>
      <c r="BI25">
        <v>61</v>
      </c>
      <c r="BJ25" t="s">
        <v>51</v>
      </c>
      <c r="BK25" s="2">
        <v>45790.977048611108</v>
      </c>
      <c r="BL25">
        <v>165</v>
      </c>
      <c r="BM25" t="s">
        <v>13</v>
      </c>
      <c r="BN25">
        <v>0</v>
      </c>
      <c r="BO25">
        <v>2.835</v>
      </c>
      <c r="BP25" s="3">
        <v>1101786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62</v>
      </c>
      <c r="B26" t="s">
        <v>52</v>
      </c>
      <c r="C26" s="2">
        <v>45790.998287037037</v>
      </c>
      <c r="D26">
        <v>318</v>
      </c>
      <c r="E26" t="s">
        <v>13</v>
      </c>
      <c r="F26">
        <v>0</v>
      </c>
      <c r="G26">
        <v>5.9909999999999997</v>
      </c>
      <c r="H26" s="3">
        <v>19125</v>
      </c>
      <c r="I26">
        <v>4.3999999999999997E-2</v>
      </c>
      <c r="J26" t="s">
        <v>14</v>
      </c>
      <c r="K26" t="s">
        <v>14</v>
      </c>
      <c r="L26" t="s">
        <v>14</v>
      </c>
      <c r="M26" t="s">
        <v>14</v>
      </c>
      <c r="O26">
        <v>62</v>
      </c>
      <c r="P26" t="s">
        <v>52</v>
      </c>
      <c r="Q26" s="2">
        <v>45790.998287037037</v>
      </c>
      <c r="R26">
        <v>318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62</v>
      </c>
      <c r="AD26" t="s">
        <v>52</v>
      </c>
      <c r="AE26" s="2">
        <v>45790.998287037037</v>
      </c>
      <c r="AF26">
        <v>318</v>
      </c>
      <c r="AG26" t="s">
        <v>13</v>
      </c>
      <c r="AH26">
        <v>0</v>
      </c>
      <c r="AI26">
        <v>12.156000000000001</v>
      </c>
      <c r="AJ26" s="3">
        <v>5953</v>
      </c>
      <c r="AK26">
        <v>1.2090000000000001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62</v>
      </c>
      <c r="AT26" s="15">
        <f t="shared" si="0"/>
        <v>54.376053640625003</v>
      </c>
      <c r="AU26" s="16">
        <f t="shared" si="1"/>
        <v>1219.7591470843699</v>
      </c>
      <c r="AW26" s="6">
        <f t="shared" si="2"/>
        <v>42.406041236562494</v>
      </c>
      <c r="AX26" s="7">
        <f t="shared" si="3"/>
        <v>1125.8807169063198</v>
      </c>
      <c r="AZ26" s="11">
        <f t="shared" si="4"/>
        <v>47.200562609374998</v>
      </c>
      <c r="BA26" s="12">
        <f t="shared" si="5"/>
        <v>1414.6486328750998</v>
      </c>
      <c r="BC26" s="13">
        <f t="shared" si="6"/>
        <v>51.016741887500004</v>
      </c>
      <c r="BD26" s="14">
        <f t="shared" si="7"/>
        <v>1252.3457951017999</v>
      </c>
      <c r="BF26" s="15">
        <f t="shared" si="8"/>
        <v>54.376053640625003</v>
      </c>
      <c r="BG26" s="16">
        <f t="shared" si="9"/>
        <v>1219.7591470843699</v>
      </c>
      <c r="BI26">
        <v>62</v>
      </c>
      <c r="BJ26" t="s">
        <v>52</v>
      </c>
      <c r="BK26" s="2">
        <v>45790.998287037037</v>
      </c>
      <c r="BL26">
        <v>318</v>
      </c>
      <c r="BM26" t="s">
        <v>13</v>
      </c>
      <c r="BN26">
        <v>0</v>
      </c>
      <c r="BO26">
        <v>2.8439999999999999</v>
      </c>
      <c r="BP26" s="3">
        <v>927858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63</v>
      </c>
      <c r="B27" t="s">
        <v>53</v>
      </c>
      <c r="C27" s="2">
        <v>45791.019513888888</v>
      </c>
      <c r="D27">
        <v>313</v>
      </c>
      <c r="E27" t="s">
        <v>13</v>
      </c>
      <c r="F27">
        <v>0</v>
      </c>
      <c r="G27">
        <v>5.9960000000000004</v>
      </c>
      <c r="H27" s="3">
        <v>9249</v>
      </c>
      <c r="I27">
        <v>2.1000000000000001E-2</v>
      </c>
      <c r="J27" t="s">
        <v>14</v>
      </c>
      <c r="K27" t="s">
        <v>14</v>
      </c>
      <c r="L27" t="s">
        <v>14</v>
      </c>
      <c r="M27" t="s">
        <v>14</v>
      </c>
      <c r="O27">
        <v>63</v>
      </c>
      <c r="P27" t="s">
        <v>53</v>
      </c>
      <c r="Q27" s="2">
        <v>45791.019513888888</v>
      </c>
      <c r="R27">
        <v>313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63</v>
      </c>
      <c r="AD27" t="s">
        <v>53</v>
      </c>
      <c r="AE27" s="2">
        <v>45791.019513888888</v>
      </c>
      <c r="AF27">
        <v>313</v>
      </c>
      <c r="AG27" t="s">
        <v>13</v>
      </c>
      <c r="AH27">
        <v>0</v>
      </c>
      <c r="AI27">
        <v>12.079000000000001</v>
      </c>
      <c r="AJ27" s="3">
        <v>71907</v>
      </c>
      <c r="AK27">
        <v>15.602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63</v>
      </c>
      <c r="AT27" s="15">
        <f t="shared" si="0"/>
        <v>29.662543200492998</v>
      </c>
      <c r="AU27" s="16">
        <f t="shared" si="1"/>
        <v>15974.12095118762</v>
      </c>
      <c r="AW27" s="6">
        <f t="shared" si="2"/>
        <v>18.3465334453</v>
      </c>
      <c r="AX27" s="7">
        <f t="shared" si="3"/>
        <v>14627.52276311752</v>
      </c>
      <c r="AZ27" s="11">
        <f t="shared" si="4"/>
        <v>14.842275539999997</v>
      </c>
      <c r="BA27" s="12">
        <f t="shared" si="5"/>
        <v>15822.8856790559</v>
      </c>
      <c r="BC27" s="13">
        <f t="shared" si="6"/>
        <v>23.764781217139998</v>
      </c>
      <c r="BD27" s="14">
        <f t="shared" si="7"/>
        <v>14159.46418192453</v>
      </c>
      <c r="BF27" s="15">
        <f t="shared" si="8"/>
        <v>29.662543200492998</v>
      </c>
      <c r="BG27" s="16">
        <f t="shared" si="9"/>
        <v>15974.12095118762</v>
      </c>
      <c r="BI27">
        <v>63</v>
      </c>
      <c r="BJ27" t="s">
        <v>53</v>
      </c>
      <c r="BK27" s="2">
        <v>45791.019513888888</v>
      </c>
      <c r="BL27">
        <v>313</v>
      </c>
      <c r="BM27" t="s">
        <v>13</v>
      </c>
      <c r="BN27">
        <v>0</v>
      </c>
      <c r="BO27">
        <v>2.83</v>
      </c>
      <c r="BP27" s="3">
        <v>1188705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64</v>
      </c>
      <c r="B28" t="s">
        <v>54</v>
      </c>
      <c r="C28" s="2">
        <v>45791.040717592594</v>
      </c>
      <c r="D28">
        <v>288</v>
      </c>
      <c r="E28" t="s">
        <v>13</v>
      </c>
      <c r="F28">
        <v>0</v>
      </c>
      <c r="G28">
        <v>5.9950000000000001</v>
      </c>
      <c r="H28" s="3">
        <v>8716</v>
      </c>
      <c r="I28">
        <v>0.02</v>
      </c>
      <c r="J28" t="s">
        <v>14</v>
      </c>
      <c r="K28" t="s">
        <v>14</v>
      </c>
      <c r="L28" t="s">
        <v>14</v>
      </c>
      <c r="M28" t="s">
        <v>14</v>
      </c>
      <c r="O28">
        <v>64</v>
      </c>
      <c r="P28" t="s">
        <v>54</v>
      </c>
      <c r="Q28" s="2">
        <v>45791.040717592594</v>
      </c>
      <c r="R28">
        <v>288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64</v>
      </c>
      <c r="AD28" t="s">
        <v>54</v>
      </c>
      <c r="AE28" s="2">
        <v>45791.040717592594</v>
      </c>
      <c r="AF28">
        <v>288</v>
      </c>
      <c r="AG28" t="s">
        <v>13</v>
      </c>
      <c r="AH28">
        <v>0</v>
      </c>
      <c r="AI28">
        <v>12.084</v>
      </c>
      <c r="AJ28" s="3">
        <v>74384</v>
      </c>
      <c r="AK28">
        <v>16.14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64</v>
      </c>
      <c r="AT28" s="15">
        <f t="shared" si="0"/>
        <v>27.725313795407999</v>
      </c>
      <c r="AU28" s="16">
        <f t="shared" si="1"/>
        <v>16502.084558177281</v>
      </c>
      <c r="AW28" s="6">
        <f t="shared" si="2"/>
        <v>16.5102341168</v>
      </c>
      <c r="AX28" s="7">
        <f t="shared" si="3"/>
        <v>15130.27116428288</v>
      </c>
      <c r="AZ28" s="11">
        <f t="shared" si="4"/>
        <v>12.211334240000001</v>
      </c>
      <c r="BA28" s="12">
        <f t="shared" si="5"/>
        <v>16421.617940249598</v>
      </c>
      <c r="BC28" s="13">
        <f t="shared" si="6"/>
        <v>21.910197003839997</v>
      </c>
      <c r="BD28" s="14">
        <f t="shared" si="7"/>
        <v>14661.76170367232</v>
      </c>
      <c r="BF28" s="15">
        <f t="shared" si="8"/>
        <v>27.725313795407999</v>
      </c>
      <c r="BG28" s="16">
        <f t="shared" si="9"/>
        <v>16502.084558177281</v>
      </c>
      <c r="BI28">
        <v>64</v>
      </c>
      <c r="BJ28" t="s">
        <v>54</v>
      </c>
      <c r="BK28" s="2">
        <v>45791.040717592594</v>
      </c>
      <c r="BL28">
        <v>288</v>
      </c>
      <c r="BM28" t="s">
        <v>13</v>
      </c>
      <c r="BN28">
        <v>0</v>
      </c>
      <c r="BO28">
        <v>2.8359999999999999</v>
      </c>
      <c r="BP28" s="3">
        <v>1076906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65</v>
      </c>
      <c r="B29" t="s">
        <v>55</v>
      </c>
      <c r="C29" s="2">
        <v>45791.061944444446</v>
      </c>
      <c r="D29">
        <v>16</v>
      </c>
      <c r="E29" t="s">
        <v>13</v>
      </c>
      <c r="F29">
        <v>0</v>
      </c>
      <c r="G29">
        <v>5.9889999999999999</v>
      </c>
      <c r="H29" s="3">
        <v>37022</v>
      </c>
      <c r="I29">
        <v>8.4000000000000005E-2</v>
      </c>
      <c r="J29" t="s">
        <v>14</v>
      </c>
      <c r="K29" t="s">
        <v>14</v>
      </c>
      <c r="L29" t="s">
        <v>14</v>
      </c>
      <c r="M29" t="s">
        <v>14</v>
      </c>
      <c r="O29">
        <v>65</v>
      </c>
      <c r="P29" t="s">
        <v>55</v>
      </c>
      <c r="Q29" s="2">
        <v>45791.061944444446</v>
      </c>
      <c r="R29">
        <v>16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65</v>
      </c>
      <c r="AD29" t="s">
        <v>55</v>
      </c>
      <c r="AE29" s="2">
        <v>45791.061944444446</v>
      </c>
      <c r="AF29">
        <v>16</v>
      </c>
      <c r="AG29" t="s">
        <v>13</v>
      </c>
      <c r="AH29">
        <v>0</v>
      </c>
      <c r="AI29">
        <v>12.151999999999999</v>
      </c>
      <c r="AJ29" s="3">
        <v>3513</v>
      </c>
      <c r="AK29">
        <v>0.67400000000000004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65</v>
      </c>
      <c r="AT29" s="15">
        <f t="shared" si="0"/>
        <v>102.11152870870799</v>
      </c>
      <c r="AU29" s="16">
        <f t="shared" si="1"/>
        <v>665.30451883717001</v>
      </c>
      <c r="AW29" s="6">
        <f t="shared" si="2"/>
        <v>84.34726558189864</v>
      </c>
      <c r="AX29" s="7">
        <f t="shared" si="3"/>
        <v>622.12215336711995</v>
      </c>
      <c r="AZ29" s="11">
        <f t="shared" si="4"/>
        <v>100.076464880732</v>
      </c>
      <c r="BA29" s="12">
        <f t="shared" si="5"/>
        <v>829.82319281909997</v>
      </c>
      <c r="BC29" s="13">
        <f t="shared" si="6"/>
        <v>102.6099404938208</v>
      </c>
      <c r="BD29" s="14">
        <f t="shared" si="7"/>
        <v>753.52699809379999</v>
      </c>
      <c r="BF29" s="15">
        <f t="shared" si="8"/>
        <v>102.11152870870799</v>
      </c>
      <c r="BG29" s="16">
        <f t="shared" si="9"/>
        <v>665.30451883717001</v>
      </c>
      <c r="BI29">
        <v>65</v>
      </c>
      <c r="BJ29" t="s">
        <v>55</v>
      </c>
      <c r="BK29" s="2">
        <v>45791.061944444446</v>
      </c>
      <c r="BL29">
        <v>16</v>
      </c>
      <c r="BM29" t="s">
        <v>13</v>
      </c>
      <c r="BN29">
        <v>0</v>
      </c>
      <c r="BO29">
        <v>2.84</v>
      </c>
      <c r="BP29" s="3">
        <v>979687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66</v>
      </c>
      <c r="B30" t="s">
        <v>56</v>
      </c>
      <c r="C30" s="2">
        <v>45791.083182870374</v>
      </c>
      <c r="D30">
        <v>168</v>
      </c>
      <c r="E30" t="s">
        <v>13</v>
      </c>
      <c r="F30">
        <v>0</v>
      </c>
      <c r="G30">
        <v>5.9909999999999997</v>
      </c>
      <c r="H30" s="3">
        <v>15155</v>
      </c>
      <c r="I30">
        <v>3.5000000000000003E-2</v>
      </c>
      <c r="J30" t="s">
        <v>14</v>
      </c>
      <c r="K30" t="s">
        <v>14</v>
      </c>
      <c r="L30" t="s">
        <v>14</v>
      </c>
      <c r="M30" t="s">
        <v>14</v>
      </c>
      <c r="O30">
        <v>66</v>
      </c>
      <c r="P30" t="s">
        <v>56</v>
      </c>
      <c r="Q30" s="2">
        <v>45791.083182870374</v>
      </c>
      <c r="R30">
        <v>168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66</v>
      </c>
      <c r="AD30" t="s">
        <v>56</v>
      </c>
      <c r="AE30" s="2">
        <v>45791.083182870374</v>
      </c>
      <c r="AF30">
        <v>168</v>
      </c>
      <c r="AG30" t="s">
        <v>13</v>
      </c>
      <c r="AH30">
        <v>0</v>
      </c>
      <c r="AI30">
        <v>12.132999999999999</v>
      </c>
      <c r="AJ30" s="3">
        <v>24335</v>
      </c>
      <c r="AK30">
        <v>5.2350000000000003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66</v>
      </c>
      <c r="AT30" s="15">
        <f t="shared" si="0"/>
        <v>43.764305731425004</v>
      </c>
      <c r="AU30" s="16">
        <f t="shared" si="1"/>
        <v>5378.0206275192504</v>
      </c>
      <c r="AW30" s="6">
        <f t="shared" si="2"/>
        <v>33.095442054026499</v>
      </c>
      <c r="AX30" s="7">
        <f t="shared" si="3"/>
        <v>4911.2317544180005</v>
      </c>
      <c r="AZ30" s="11">
        <f t="shared" si="4"/>
        <v>35.334469062575003</v>
      </c>
      <c r="BA30" s="12">
        <f t="shared" si="5"/>
        <v>5645.9211261774999</v>
      </c>
      <c r="BC30" s="13">
        <f t="shared" si="6"/>
        <v>39.547015141580005</v>
      </c>
      <c r="BD30" s="14">
        <f t="shared" si="7"/>
        <v>4987.3619049449999</v>
      </c>
      <c r="BF30" s="15">
        <f t="shared" si="8"/>
        <v>43.764305731425004</v>
      </c>
      <c r="BG30" s="16">
        <f t="shared" si="9"/>
        <v>5378.0206275192504</v>
      </c>
      <c r="BI30">
        <v>66</v>
      </c>
      <c r="BJ30" t="s">
        <v>56</v>
      </c>
      <c r="BK30" s="2">
        <v>45791.083182870374</v>
      </c>
      <c r="BL30">
        <v>168</v>
      </c>
      <c r="BM30" t="s">
        <v>13</v>
      </c>
      <c r="BN30">
        <v>0</v>
      </c>
      <c r="BO30">
        <v>2.8370000000000002</v>
      </c>
      <c r="BP30" s="3">
        <v>1048051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67</v>
      </c>
      <c r="B31" t="s">
        <v>57</v>
      </c>
      <c r="C31" s="2">
        <v>45791.104421296295</v>
      </c>
      <c r="D31">
        <v>294</v>
      </c>
      <c r="E31" t="s">
        <v>13</v>
      </c>
      <c r="F31">
        <v>0</v>
      </c>
      <c r="G31">
        <v>5.99</v>
      </c>
      <c r="H31" s="3">
        <v>38378</v>
      </c>
      <c r="I31">
        <v>8.6999999999999994E-2</v>
      </c>
      <c r="J31" t="s">
        <v>14</v>
      </c>
      <c r="K31" t="s">
        <v>14</v>
      </c>
      <c r="L31" t="s">
        <v>14</v>
      </c>
      <c r="M31" t="s">
        <v>14</v>
      </c>
      <c r="O31">
        <v>67</v>
      </c>
      <c r="P31" t="s">
        <v>57</v>
      </c>
      <c r="Q31" s="2">
        <v>45791.104421296295</v>
      </c>
      <c r="R31">
        <v>294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67</v>
      </c>
      <c r="AD31" t="s">
        <v>57</v>
      </c>
      <c r="AE31" s="2">
        <v>45791.104421296295</v>
      </c>
      <c r="AF31">
        <v>294</v>
      </c>
      <c r="AG31" t="s">
        <v>13</v>
      </c>
      <c r="AH31">
        <v>0</v>
      </c>
      <c r="AI31">
        <v>12.153</v>
      </c>
      <c r="AJ31" s="3">
        <v>3545</v>
      </c>
      <c r="AK31">
        <v>0.68100000000000005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67</v>
      </c>
      <c r="AT31" s="15">
        <f t="shared" si="0"/>
        <v>105.72143095750801</v>
      </c>
      <c r="AU31" s="16">
        <f t="shared" si="1"/>
        <v>672.57983608325003</v>
      </c>
      <c r="AW31" s="6">
        <f t="shared" si="2"/>
        <v>87.52291897900264</v>
      </c>
      <c r="AX31" s="7">
        <f t="shared" si="3"/>
        <v>628.7307895219999</v>
      </c>
      <c r="AZ31" s="11">
        <f t="shared" si="4"/>
        <v>104.041536615932</v>
      </c>
      <c r="BA31" s="12">
        <f t="shared" si="5"/>
        <v>837.52817989749997</v>
      </c>
      <c r="BC31" s="13">
        <f t="shared" si="6"/>
        <v>106.51145688870081</v>
      </c>
      <c r="BD31" s="14">
        <f t="shared" si="7"/>
        <v>760.07349190499997</v>
      </c>
      <c r="BF31" s="15">
        <f t="shared" si="8"/>
        <v>105.72143095750801</v>
      </c>
      <c r="BG31" s="16">
        <f t="shared" si="9"/>
        <v>672.57983608325003</v>
      </c>
      <c r="BI31">
        <v>67</v>
      </c>
      <c r="BJ31" t="s">
        <v>57</v>
      </c>
      <c r="BK31" s="2">
        <v>45791.104421296295</v>
      </c>
      <c r="BL31">
        <v>294</v>
      </c>
      <c r="BM31" t="s">
        <v>13</v>
      </c>
      <c r="BN31">
        <v>0</v>
      </c>
      <c r="BO31">
        <v>2.839</v>
      </c>
      <c r="BP31" s="3">
        <v>1019328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68</v>
      </c>
      <c r="B32" t="s">
        <v>58</v>
      </c>
      <c r="C32" s="2">
        <v>45791.125648148147</v>
      </c>
      <c r="D32">
        <v>348</v>
      </c>
      <c r="E32" t="s">
        <v>13</v>
      </c>
      <c r="F32">
        <v>0</v>
      </c>
      <c r="G32">
        <v>5.99</v>
      </c>
      <c r="H32" s="3">
        <v>38197</v>
      </c>
      <c r="I32">
        <v>8.5999999999999993E-2</v>
      </c>
      <c r="J32" t="s">
        <v>14</v>
      </c>
      <c r="K32" t="s">
        <v>14</v>
      </c>
      <c r="L32" t="s">
        <v>14</v>
      </c>
      <c r="M32" t="s">
        <v>14</v>
      </c>
      <c r="O32">
        <v>68</v>
      </c>
      <c r="P32" t="s">
        <v>58</v>
      </c>
      <c r="Q32" s="2">
        <v>45791.125648148147</v>
      </c>
      <c r="R32">
        <v>348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68</v>
      </c>
      <c r="AD32" t="s">
        <v>58</v>
      </c>
      <c r="AE32" s="2">
        <v>45791.125648148147</v>
      </c>
      <c r="AF32">
        <v>348</v>
      </c>
      <c r="AG32" t="s">
        <v>13</v>
      </c>
      <c r="AH32">
        <v>0</v>
      </c>
      <c r="AI32">
        <v>12.156000000000001</v>
      </c>
      <c r="AJ32" s="3">
        <v>3225</v>
      </c>
      <c r="AK32">
        <v>0.61099999999999999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68</v>
      </c>
      <c r="AT32" s="15">
        <f t="shared" si="0"/>
        <v>105.23963415723301</v>
      </c>
      <c r="AU32" s="16">
        <f t="shared" si="1"/>
        <v>599.82214133125012</v>
      </c>
      <c r="AW32" s="6">
        <f t="shared" si="2"/>
        <v>87.099047269443133</v>
      </c>
      <c r="AX32" s="7">
        <f t="shared" si="3"/>
        <v>562.6420760499999</v>
      </c>
      <c r="AZ32" s="11">
        <f t="shared" si="4"/>
        <v>103.51261095420701</v>
      </c>
      <c r="BA32" s="12">
        <f t="shared" si="5"/>
        <v>760.4362749375</v>
      </c>
      <c r="BC32" s="13">
        <f t="shared" si="6"/>
        <v>105.99074067836081</v>
      </c>
      <c r="BD32" s="14">
        <f t="shared" si="7"/>
        <v>694.60304262500006</v>
      </c>
      <c r="BF32" s="15">
        <f t="shared" si="8"/>
        <v>105.23963415723301</v>
      </c>
      <c r="BG32" s="16">
        <f t="shared" si="9"/>
        <v>599.82214133125012</v>
      </c>
      <c r="BI32">
        <v>68</v>
      </c>
      <c r="BJ32" t="s">
        <v>58</v>
      </c>
      <c r="BK32" s="2">
        <v>45791.125648148147</v>
      </c>
      <c r="BL32">
        <v>348</v>
      </c>
      <c r="BM32" t="s">
        <v>13</v>
      </c>
      <c r="BN32">
        <v>0</v>
      </c>
      <c r="BO32">
        <v>2.831</v>
      </c>
      <c r="BP32" s="3">
        <v>1163668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69</v>
      </c>
      <c r="B33" t="s">
        <v>59</v>
      </c>
      <c r="C33" s="2">
        <v>45791.146863425929</v>
      </c>
      <c r="D33">
        <v>227</v>
      </c>
      <c r="E33" t="s">
        <v>13</v>
      </c>
      <c r="F33">
        <v>0</v>
      </c>
      <c r="G33">
        <v>5.9880000000000004</v>
      </c>
      <c r="H33" s="3">
        <v>39056</v>
      </c>
      <c r="I33">
        <v>8.7999999999999995E-2</v>
      </c>
      <c r="J33" t="s">
        <v>14</v>
      </c>
      <c r="K33" t="s">
        <v>14</v>
      </c>
      <c r="L33" t="s">
        <v>14</v>
      </c>
      <c r="M33" t="s">
        <v>14</v>
      </c>
      <c r="O33">
        <v>69</v>
      </c>
      <c r="P33" t="s">
        <v>59</v>
      </c>
      <c r="Q33" s="2">
        <v>45791.146863425929</v>
      </c>
      <c r="R33">
        <v>227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69</v>
      </c>
      <c r="AD33" t="s">
        <v>59</v>
      </c>
      <c r="AE33" s="2">
        <v>45791.146863425929</v>
      </c>
      <c r="AF33">
        <v>227</v>
      </c>
      <c r="AG33" t="s">
        <v>13</v>
      </c>
      <c r="AH33">
        <v>0</v>
      </c>
      <c r="AI33">
        <v>12.16</v>
      </c>
      <c r="AJ33" s="3">
        <v>2897</v>
      </c>
      <c r="AK33">
        <v>0.53900000000000003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69</v>
      </c>
      <c r="AT33" s="15">
        <f t="shared" si="0"/>
        <v>107.52601939123201</v>
      </c>
      <c r="AU33" s="16">
        <f t="shared" si="1"/>
        <v>525.23507467637012</v>
      </c>
      <c r="AW33" s="6">
        <f t="shared" si="2"/>
        <v>89.110634608706548</v>
      </c>
      <c r="AX33" s="7">
        <f t="shared" si="3"/>
        <v>494.89572061832001</v>
      </c>
      <c r="AZ33" s="11">
        <f t="shared" si="4"/>
        <v>106.021897718528</v>
      </c>
      <c r="BA33" s="12">
        <f t="shared" si="5"/>
        <v>681.32013103509996</v>
      </c>
      <c r="BC33" s="13">
        <f t="shared" si="6"/>
        <v>108.4618168159232</v>
      </c>
      <c r="BD33" s="14">
        <f t="shared" si="7"/>
        <v>627.48312198179997</v>
      </c>
      <c r="BF33" s="15">
        <f t="shared" si="8"/>
        <v>107.52601939123201</v>
      </c>
      <c r="BG33" s="16">
        <f t="shared" si="9"/>
        <v>525.23507467637012</v>
      </c>
      <c r="BI33">
        <v>69</v>
      </c>
      <c r="BJ33" t="s">
        <v>59</v>
      </c>
      <c r="BK33" s="2">
        <v>45791.146863425929</v>
      </c>
      <c r="BL33">
        <v>227</v>
      </c>
      <c r="BM33" t="s">
        <v>13</v>
      </c>
      <c r="BN33">
        <v>0</v>
      </c>
      <c r="BO33">
        <v>2.8340000000000001</v>
      </c>
      <c r="BP33" s="3">
        <v>1108662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70</v>
      </c>
      <c r="B34" t="s">
        <v>60</v>
      </c>
      <c r="C34" s="2">
        <v>45791.168090277781</v>
      </c>
      <c r="D34">
        <v>337</v>
      </c>
      <c r="E34" t="s">
        <v>13</v>
      </c>
      <c r="F34">
        <v>0</v>
      </c>
      <c r="G34">
        <v>5.9969999999999999</v>
      </c>
      <c r="H34" s="3">
        <v>8316</v>
      </c>
      <c r="I34">
        <v>1.9E-2</v>
      </c>
      <c r="J34" t="s">
        <v>14</v>
      </c>
      <c r="K34" t="s">
        <v>14</v>
      </c>
      <c r="L34" t="s">
        <v>14</v>
      </c>
      <c r="M34" t="s">
        <v>14</v>
      </c>
      <c r="O34">
        <v>70</v>
      </c>
      <c r="P34" t="s">
        <v>60</v>
      </c>
      <c r="Q34" s="2">
        <v>45791.168090277781</v>
      </c>
      <c r="R34">
        <v>337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70</v>
      </c>
      <c r="AD34" t="s">
        <v>60</v>
      </c>
      <c r="AE34" s="2">
        <v>45791.168090277781</v>
      </c>
      <c r="AF34">
        <v>337</v>
      </c>
      <c r="AG34" t="s">
        <v>13</v>
      </c>
      <c r="AH34">
        <v>0</v>
      </c>
      <c r="AI34">
        <v>12.053000000000001</v>
      </c>
      <c r="AJ34" s="3">
        <v>73090</v>
      </c>
      <c r="AK34">
        <v>15.859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70</v>
      </c>
      <c r="AT34" s="15">
        <f t="shared" si="0"/>
        <v>26.274652685008</v>
      </c>
      <c r="AU34" s="16">
        <f t="shared" si="1"/>
        <v>16226.289387178002</v>
      </c>
      <c r="AW34" s="6">
        <f t="shared" si="2"/>
        <v>15.186374276800002</v>
      </c>
      <c r="AX34" s="7">
        <f t="shared" si="3"/>
        <v>14867.671380487998</v>
      </c>
      <c r="AZ34" s="11">
        <f t="shared" si="4"/>
        <v>10.438422240000003</v>
      </c>
      <c r="BA34" s="12">
        <f t="shared" si="5"/>
        <v>16108.899142710001</v>
      </c>
      <c r="BC34" s="13">
        <f t="shared" si="6"/>
        <v>20.53971361184</v>
      </c>
      <c r="BD34" s="14">
        <f t="shared" si="7"/>
        <v>14399.395181157</v>
      </c>
      <c r="BF34" s="15">
        <f t="shared" si="8"/>
        <v>26.274652685008</v>
      </c>
      <c r="BG34" s="16">
        <f t="shared" si="9"/>
        <v>16226.289387178002</v>
      </c>
      <c r="BI34">
        <v>70</v>
      </c>
      <c r="BJ34" t="s">
        <v>60</v>
      </c>
      <c r="BK34" s="2">
        <v>45791.168090277781</v>
      </c>
      <c r="BL34">
        <v>337</v>
      </c>
      <c r="BM34" t="s">
        <v>13</v>
      </c>
      <c r="BN34">
        <v>0</v>
      </c>
      <c r="BO34">
        <v>2.8330000000000002</v>
      </c>
      <c r="BP34" s="3">
        <v>1126363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71</v>
      </c>
      <c r="B35" t="s">
        <v>61</v>
      </c>
      <c r="C35" s="2">
        <v>45791.189351851855</v>
      </c>
      <c r="D35">
        <v>74</v>
      </c>
      <c r="E35" t="s">
        <v>13</v>
      </c>
      <c r="F35">
        <v>0</v>
      </c>
      <c r="G35">
        <v>5.9850000000000003</v>
      </c>
      <c r="H35" s="3">
        <v>88329</v>
      </c>
      <c r="I35">
        <v>0.19900000000000001</v>
      </c>
      <c r="J35" t="s">
        <v>14</v>
      </c>
      <c r="K35" t="s">
        <v>14</v>
      </c>
      <c r="L35" t="s">
        <v>14</v>
      </c>
      <c r="M35" t="s">
        <v>14</v>
      </c>
      <c r="O35">
        <v>71</v>
      </c>
      <c r="P35" t="s">
        <v>61</v>
      </c>
      <c r="Q35" s="2">
        <v>45791.189351851855</v>
      </c>
      <c r="R35">
        <v>74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71</v>
      </c>
      <c r="AD35" t="s">
        <v>61</v>
      </c>
      <c r="AE35" s="2">
        <v>45791.189351851855</v>
      </c>
      <c r="AF35">
        <v>74</v>
      </c>
      <c r="AG35" t="s">
        <v>13</v>
      </c>
      <c r="AH35">
        <v>0</v>
      </c>
      <c r="AI35" t="s">
        <v>14</v>
      </c>
      <c r="AJ35" t="s">
        <v>14</v>
      </c>
      <c r="AK35" t="s">
        <v>14</v>
      </c>
      <c r="AL35" t="s">
        <v>14</v>
      </c>
      <c r="AM35" t="s">
        <v>14</v>
      </c>
      <c r="AN35" t="s">
        <v>14</v>
      </c>
      <c r="AO35" t="s">
        <v>14</v>
      </c>
      <c r="AQ35">
        <v>2</v>
      </c>
      <c r="AR35" t="s">
        <v>73</v>
      </c>
      <c r="AS35" s="10">
        <v>71</v>
      </c>
      <c r="AT35" s="15">
        <f t="shared" si="0"/>
        <v>238.02544878061698</v>
      </c>
      <c r="AU35" s="16" t="e">
        <f t="shared" si="1"/>
        <v>#VALUE!</v>
      </c>
      <c r="AW35" s="6">
        <f t="shared" si="2"/>
        <v>204.29811793410985</v>
      </c>
      <c r="AX35" s="7" t="e">
        <f t="shared" si="3"/>
        <v>#VALUE!</v>
      </c>
      <c r="AZ35" s="11">
        <f t="shared" si="4"/>
        <v>246.06137369594299</v>
      </c>
      <c r="BA35" s="12" t="e">
        <f t="shared" si="5"/>
        <v>#VALUE!</v>
      </c>
      <c r="BC35" s="13">
        <f t="shared" si="6"/>
        <v>249.4915498647992</v>
      </c>
      <c r="BD35" s="14" t="e">
        <f t="shared" si="7"/>
        <v>#VALUE!</v>
      </c>
      <c r="BF35" s="15">
        <f t="shared" si="8"/>
        <v>238.02544878061698</v>
      </c>
      <c r="BG35" s="16" t="e">
        <f t="shared" si="9"/>
        <v>#VALUE!</v>
      </c>
      <c r="BI35">
        <v>71</v>
      </c>
      <c r="BJ35" t="s">
        <v>61</v>
      </c>
      <c r="BK35" s="2">
        <v>45791.189351851855</v>
      </c>
      <c r="BL35">
        <v>74</v>
      </c>
      <c r="BM35" t="s">
        <v>13</v>
      </c>
      <c r="BN35">
        <v>0</v>
      </c>
      <c r="BO35">
        <v>2.8380000000000001</v>
      </c>
      <c r="BP35" s="3">
        <v>1008814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72</v>
      </c>
      <c r="B36" t="s">
        <v>62</v>
      </c>
      <c r="C36" s="2">
        <v>45791.210590277777</v>
      </c>
      <c r="D36">
        <v>80</v>
      </c>
      <c r="E36" t="s">
        <v>13</v>
      </c>
      <c r="F36">
        <v>0</v>
      </c>
      <c r="G36">
        <v>5.984</v>
      </c>
      <c r="H36" s="3">
        <v>77632</v>
      </c>
      <c r="I36">
        <v>0.17499999999999999</v>
      </c>
      <c r="J36" t="s">
        <v>14</v>
      </c>
      <c r="K36" t="s">
        <v>14</v>
      </c>
      <c r="L36" t="s">
        <v>14</v>
      </c>
      <c r="M36" t="s">
        <v>14</v>
      </c>
      <c r="O36">
        <v>72</v>
      </c>
      <c r="P36" t="s">
        <v>62</v>
      </c>
      <c r="Q36" s="2">
        <v>45791.210590277777</v>
      </c>
      <c r="R36">
        <v>80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72</v>
      </c>
      <c r="AD36" t="s">
        <v>62</v>
      </c>
      <c r="AE36" s="2">
        <v>45791.210590277777</v>
      </c>
      <c r="AF36">
        <v>80</v>
      </c>
      <c r="AG36" t="s">
        <v>13</v>
      </c>
      <c r="AH36">
        <v>0</v>
      </c>
      <c r="AI36" t="s">
        <v>14</v>
      </c>
      <c r="AJ36" t="s">
        <v>14</v>
      </c>
      <c r="AK36" t="s">
        <v>14</v>
      </c>
      <c r="AL36" t="s">
        <v>14</v>
      </c>
      <c r="AM36" t="s">
        <v>14</v>
      </c>
      <c r="AN36" t="s">
        <v>14</v>
      </c>
      <c r="AO36" t="s">
        <v>14</v>
      </c>
      <c r="AQ36">
        <v>2</v>
      </c>
      <c r="AR36" t="s">
        <v>73</v>
      </c>
      <c r="AS36" s="10">
        <v>72</v>
      </c>
      <c r="AT36" s="15">
        <f t="shared" si="0"/>
        <v>209.802994687488</v>
      </c>
      <c r="AU36" s="16" t="e">
        <f t="shared" si="1"/>
        <v>#VALUE!</v>
      </c>
      <c r="AW36" s="6">
        <f t="shared" si="2"/>
        <v>179.32454337327104</v>
      </c>
      <c r="AX36" s="7" t="e">
        <f t="shared" si="3"/>
        <v>#VALUE!</v>
      </c>
      <c r="AZ36" s="11">
        <f t="shared" si="4"/>
        <v>216.31002685235202</v>
      </c>
      <c r="BA36" s="12" t="e">
        <f t="shared" si="5"/>
        <v>#VALUE!</v>
      </c>
      <c r="BC36" s="13">
        <f t="shared" si="6"/>
        <v>218.9936491199488</v>
      </c>
      <c r="BD36" s="14" t="e">
        <f t="shared" si="7"/>
        <v>#VALUE!</v>
      </c>
      <c r="BF36" s="15">
        <f t="shared" si="8"/>
        <v>209.802994687488</v>
      </c>
      <c r="BG36" s="16" t="e">
        <f t="shared" si="9"/>
        <v>#VALUE!</v>
      </c>
      <c r="BI36">
        <v>72</v>
      </c>
      <c r="BJ36" t="s">
        <v>62</v>
      </c>
      <c r="BK36" s="2">
        <v>45791.210590277777</v>
      </c>
      <c r="BL36">
        <v>80</v>
      </c>
      <c r="BM36" t="s">
        <v>13</v>
      </c>
      <c r="BN36">
        <v>0</v>
      </c>
      <c r="BO36">
        <v>2.84</v>
      </c>
      <c r="BP36" s="3">
        <v>893586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73</v>
      </c>
      <c r="B37" t="s">
        <v>63</v>
      </c>
      <c r="C37" s="2">
        <v>45791.231828703705</v>
      </c>
      <c r="D37">
        <v>180</v>
      </c>
      <c r="E37" t="s">
        <v>13</v>
      </c>
      <c r="F37">
        <v>0</v>
      </c>
      <c r="G37">
        <v>5.9880000000000004</v>
      </c>
      <c r="H37" s="3">
        <v>10158</v>
      </c>
      <c r="I37">
        <v>2.3E-2</v>
      </c>
      <c r="J37" t="s">
        <v>14</v>
      </c>
      <c r="K37" t="s">
        <v>14</v>
      </c>
      <c r="L37" t="s">
        <v>14</v>
      </c>
      <c r="M37" t="s">
        <v>14</v>
      </c>
      <c r="O37">
        <v>73</v>
      </c>
      <c r="P37" t="s">
        <v>63</v>
      </c>
      <c r="Q37" s="2">
        <v>45791.231828703705</v>
      </c>
      <c r="R37">
        <v>180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73</v>
      </c>
      <c r="AD37" t="s">
        <v>63</v>
      </c>
      <c r="AE37" s="2">
        <v>45791.231828703705</v>
      </c>
      <c r="AF37">
        <v>180</v>
      </c>
      <c r="AG37" t="s">
        <v>13</v>
      </c>
      <c r="AH37">
        <v>0</v>
      </c>
      <c r="AI37" t="s">
        <v>14</v>
      </c>
      <c r="AJ37" t="s">
        <v>14</v>
      </c>
      <c r="AK37" t="s">
        <v>14</v>
      </c>
      <c r="AL37" t="s">
        <v>14</v>
      </c>
      <c r="AM37" t="s">
        <v>14</v>
      </c>
      <c r="AN37" t="s">
        <v>14</v>
      </c>
      <c r="AO37" t="s">
        <v>14</v>
      </c>
      <c r="AQ37">
        <v>2</v>
      </c>
      <c r="AR37" t="s">
        <v>73</v>
      </c>
      <c r="AS37" s="10">
        <v>73</v>
      </c>
      <c r="AT37" s="15">
        <f t="shared" si="0"/>
        <v>30.395618354467995</v>
      </c>
      <c r="AU37" s="16" t="e">
        <f t="shared" si="1"/>
        <v>#VALUE!</v>
      </c>
      <c r="AW37" s="6">
        <f t="shared" si="2"/>
        <v>21.372673482999438</v>
      </c>
      <c r="AX37" s="7" t="e">
        <f t="shared" si="3"/>
        <v>#VALUE!</v>
      </c>
      <c r="AZ37" s="11">
        <f t="shared" si="4"/>
        <v>20.328071311772</v>
      </c>
      <c r="BA37" s="12" t="e">
        <f t="shared" si="5"/>
        <v>#VALUE!</v>
      </c>
      <c r="BC37" s="13">
        <f t="shared" si="6"/>
        <v>25.097242182396798</v>
      </c>
      <c r="BD37" s="14" t="e">
        <f t="shared" si="7"/>
        <v>#VALUE!</v>
      </c>
      <c r="BF37" s="15">
        <f t="shared" si="8"/>
        <v>30.395618354467995</v>
      </c>
      <c r="BG37" s="16" t="e">
        <f t="shared" si="9"/>
        <v>#VALUE!</v>
      </c>
      <c r="BI37">
        <v>73</v>
      </c>
      <c r="BJ37" t="s">
        <v>63</v>
      </c>
      <c r="BK37" s="2">
        <v>45791.231828703705</v>
      </c>
      <c r="BL37">
        <v>180</v>
      </c>
      <c r="BM37" t="s">
        <v>13</v>
      </c>
      <c r="BN37">
        <v>0</v>
      </c>
      <c r="BO37">
        <v>2.823</v>
      </c>
      <c r="BP37" s="3">
        <v>1282692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74</v>
      </c>
      <c r="B38" t="s">
        <v>64</v>
      </c>
      <c r="C38" s="2">
        <v>45791.421516203707</v>
      </c>
      <c r="D38" t="s">
        <v>65</v>
      </c>
      <c r="E38" t="s">
        <v>13</v>
      </c>
      <c r="F38">
        <v>0</v>
      </c>
      <c r="G38">
        <v>6.0039999999999996</v>
      </c>
      <c r="H38" s="3">
        <v>70008</v>
      </c>
      <c r="I38">
        <v>0.158</v>
      </c>
      <c r="J38" t="s">
        <v>14</v>
      </c>
      <c r="K38" t="s">
        <v>14</v>
      </c>
      <c r="L38" t="s">
        <v>14</v>
      </c>
      <c r="M38" t="s">
        <v>14</v>
      </c>
      <c r="O38">
        <v>74</v>
      </c>
      <c r="P38" t="s">
        <v>64</v>
      </c>
      <c r="Q38" s="2">
        <v>45791.421516203707</v>
      </c>
      <c r="R38" t="s">
        <v>65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74</v>
      </c>
      <c r="AD38" t="s">
        <v>64</v>
      </c>
      <c r="AE38" s="2">
        <v>45791.421516203707</v>
      </c>
      <c r="AF38" t="s">
        <v>65</v>
      </c>
      <c r="AG38" t="s">
        <v>13</v>
      </c>
      <c r="AH38">
        <v>0</v>
      </c>
      <c r="AI38">
        <v>12.2</v>
      </c>
      <c r="AJ38" s="3">
        <v>90418</v>
      </c>
      <c r="AK38">
        <v>19.617000000000001</v>
      </c>
      <c r="AL38" t="s">
        <v>14</v>
      </c>
      <c r="AM38" t="s">
        <v>14</v>
      </c>
      <c r="AN38" t="s">
        <v>14</v>
      </c>
      <c r="AO38" t="s">
        <v>14</v>
      </c>
      <c r="AQ38">
        <v>2</v>
      </c>
      <c r="AR38" t="s">
        <v>74</v>
      </c>
      <c r="AS38" s="10">
        <v>74</v>
      </c>
      <c r="AT38" s="15">
        <f t="shared" si="0"/>
        <v>189.65146142316797</v>
      </c>
      <c r="AU38" s="16">
        <f t="shared" si="1"/>
        <v>19916.52169563112</v>
      </c>
      <c r="AW38" s="6">
        <f t="shared" si="2"/>
        <v>161.51404779004542</v>
      </c>
      <c r="AX38" s="7">
        <f t="shared" si="3"/>
        <v>18377.064016243519</v>
      </c>
      <c r="AZ38" s="11">
        <f t="shared" si="4"/>
        <v>194.88527765907202</v>
      </c>
      <c r="BA38" s="12">
        <f t="shared" si="5"/>
        <v>20285.164137788401</v>
      </c>
      <c r="BC38" s="13">
        <f t="shared" si="6"/>
        <v>197.21674852551681</v>
      </c>
      <c r="BD38" s="14">
        <f t="shared" si="7"/>
        <v>17906.078184182279</v>
      </c>
      <c r="BF38" s="15">
        <f t="shared" si="8"/>
        <v>189.65146142316797</v>
      </c>
      <c r="BG38" s="16">
        <f t="shared" si="9"/>
        <v>19916.52169563112</v>
      </c>
      <c r="BI38">
        <v>74</v>
      </c>
      <c r="BJ38" t="s">
        <v>64</v>
      </c>
      <c r="BK38" s="2">
        <v>45791.421516203707</v>
      </c>
      <c r="BL38" t="s">
        <v>65</v>
      </c>
      <c r="BM38" t="s">
        <v>13</v>
      </c>
      <c r="BN38">
        <v>0</v>
      </c>
      <c r="BO38">
        <v>2.8130000000000002</v>
      </c>
      <c r="BP38" s="3">
        <v>1673421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75</v>
      </c>
      <c r="B39" t="s">
        <v>66</v>
      </c>
      <c r="C39" s="2">
        <v>45791.442766203705</v>
      </c>
      <c r="D39" t="s">
        <v>67</v>
      </c>
      <c r="E39" t="s">
        <v>13</v>
      </c>
      <c r="F39">
        <v>0</v>
      </c>
      <c r="G39">
        <v>5.9870000000000001</v>
      </c>
      <c r="H39" s="3">
        <v>68776</v>
      </c>
      <c r="I39">
        <v>0.155</v>
      </c>
      <c r="J39" t="s">
        <v>14</v>
      </c>
      <c r="K39" t="s">
        <v>14</v>
      </c>
      <c r="L39" t="s">
        <v>14</v>
      </c>
      <c r="M39" t="s">
        <v>14</v>
      </c>
      <c r="O39">
        <v>75</v>
      </c>
      <c r="P39" t="s">
        <v>66</v>
      </c>
      <c r="Q39" s="2">
        <v>45791.442766203705</v>
      </c>
      <c r="R39" t="s">
        <v>67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75</v>
      </c>
      <c r="AD39" t="s">
        <v>66</v>
      </c>
      <c r="AE39" s="2">
        <v>45791.442766203705</v>
      </c>
      <c r="AF39" t="s">
        <v>67</v>
      </c>
      <c r="AG39" t="s">
        <v>13</v>
      </c>
      <c r="AH39">
        <v>0</v>
      </c>
      <c r="AI39">
        <v>12.067</v>
      </c>
      <c r="AJ39" s="3">
        <v>67836</v>
      </c>
      <c r="AK39">
        <v>14.718</v>
      </c>
      <c r="AL39" t="s">
        <v>14</v>
      </c>
      <c r="AM39" t="s">
        <v>14</v>
      </c>
      <c r="AN39" t="s">
        <v>14</v>
      </c>
      <c r="AO39" t="s">
        <v>14</v>
      </c>
      <c r="AQ39">
        <v>2</v>
      </c>
      <c r="AR39" t="s">
        <v>74</v>
      </c>
      <c r="AS39" s="10">
        <v>75</v>
      </c>
      <c r="AT39" s="15">
        <f t="shared" si="0"/>
        <v>186.392205659712</v>
      </c>
      <c r="AU39" s="16">
        <f t="shared" si="1"/>
        <v>15106.118902844481</v>
      </c>
      <c r="AW39" s="6">
        <f t="shared" si="2"/>
        <v>158.63508267130496</v>
      </c>
      <c r="AX39" s="7">
        <f t="shared" si="3"/>
        <v>13800.56523169408</v>
      </c>
      <c r="AZ39" s="11">
        <f t="shared" si="4"/>
        <v>191.40594009644801</v>
      </c>
      <c r="BA39" s="12">
        <f t="shared" si="5"/>
        <v>14837.766733553603</v>
      </c>
      <c r="BC39" s="13">
        <f t="shared" si="6"/>
        <v>193.69456009477122</v>
      </c>
      <c r="BD39" s="14">
        <f t="shared" si="7"/>
        <v>13333.28739880912</v>
      </c>
      <c r="BF39" s="15">
        <f t="shared" si="8"/>
        <v>186.392205659712</v>
      </c>
      <c r="BG39" s="16">
        <f t="shared" si="9"/>
        <v>15106.118902844481</v>
      </c>
      <c r="BI39">
        <v>75</v>
      </c>
      <c r="BJ39" t="s">
        <v>66</v>
      </c>
      <c r="BK39" s="2">
        <v>45791.442766203705</v>
      </c>
      <c r="BL39" t="s">
        <v>67</v>
      </c>
      <c r="BM39" t="s">
        <v>13</v>
      </c>
      <c r="BN39">
        <v>0</v>
      </c>
      <c r="BO39">
        <v>2.8079999999999998</v>
      </c>
      <c r="BP39" s="3">
        <v>1637256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76</v>
      </c>
      <c r="B40" t="s">
        <v>68</v>
      </c>
      <c r="C40" s="2">
        <v>45791.464016203703</v>
      </c>
      <c r="D40" t="s">
        <v>69</v>
      </c>
      <c r="E40" t="s">
        <v>13</v>
      </c>
      <c r="F40">
        <v>0</v>
      </c>
      <c r="G40">
        <v>5.9909999999999997</v>
      </c>
      <c r="H40" s="3">
        <v>9558</v>
      </c>
      <c r="I40">
        <v>2.1999999999999999E-2</v>
      </c>
      <c r="J40" t="s">
        <v>14</v>
      </c>
      <c r="K40" t="s">
        <v>14</v>
      </c>
      <c r="L40" t="s">
        <v>14</v>
      </c>
      <c r="M40" t="s">
        <v>14</v>
      </c>
      <c r="O40">
        <v>76</v>
      </c>
      <c r="P40" t="s">
        <v>68</v>
      </c>
      <c r="Q40" s="2">
        <v>45791.464016203703</v>
      </c>
      <c r="R40" t="s">
        <v>69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76</v>
      </c>
      <c r="AD40" t="s">
        <v>68</v>
      </c>
      <c r="AE40" s="2">
        <v>45791.464016203703</v>
      </c>
      <c r="AF40" t="s">
        <v>69</v>
      </c>
      <c r="AG40" t="s">
        <v>13</v>
      </c>
      <c r="AH40">
        <v>0</v>
      </c>
      <c r="AI40" t="s">
        <v>14</v>
      </c>
      <c r="AJ40" t="s">
        <v>14</v>
      </c>
      <c r="AK40" t="s">
        <v>14</v>
      </c>
      <c r="AL40" t="s">
        <v>14</v>
      </c>
      <c r="AM40" t="s">
        <v>14</v>
      </c>
      <c r="AN40" t="s">
        <v>14</v>
      </c>
      <c r="AO40" t="s">
        <v>14</v>
      </c>
      <c r="AQ40">
        <v>3</v>
      </c>
      <c r="AR40" t="s">
        <v>75</v>
      </c>
      <c r="AS40" s="10">
        <v>76</v>
      </c>
      <c r="AT40" s="15">
        <f t="shared" si="0"/>
        <v>30.787837106451995</v>
      </c>
      <c r="AU40" s="16" t="e">
        <f t="shared" si="1"/>
        <v>#VALUE!</v>
      </c>
      <c r="AW40" s="6">
        <f t="shared" si="2"/>
        <v>19.448908589200002</v>
      </c>
      <c r="AX40" s="7" t="e">
        <f t="shared" si="3"/>
        <v>#VALUE!</v>
      </c>
      <c r="AZ40" s="11">
        <f t="shared" si="4"/>
        <v>16.508026560000005</v>
      </c>
      <c r="BA40" s="12" t="e">
        <f t="shared" si="5"/>
        <v>#VALUE!</v>
      </c>
      <c r="BC40" s="13">
        <f t="shared" si="6"/>
        <v>24.854819498960001</v>
      </c>
      <c r="BD40" s="14" t="e">
        <f t="shared" si="7"/>
        <v>#VALUE!</v>
      </c>
      <c r="BF40" s="15">
        <f t="shared" si="8"/>
        <v>30.787837106451995</v>
      </c>
      <c r="BG40" s="16" t="e">
        <f t="shared" si="9"/>
        <v>#VALUE!</v>
      </c>
      <c r="BI40">
        <v>76</v>
      </c>
      <c r="BJ40" t="s">
        <v>68</v>
      </c>
      <c r="BK40" s="2">
        <v>45791.464016203703</v>
      </c>
      <c r="BL40" t="s">
        <v>69</v>
      </c>
      <c r="BM40" t="s">
        <v>13</v>
      </c>
      <c r="BN40">
        <v>0</v>
      </c>
      <c r="BO40">
        <v>2.8039999999999998</v>
      </c>
      <c r="BP40" s="3">
        <v>1734729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77</v>
      </c>
      <c r="B41" t="s">
        <v>70</v>
      </c>
      <c r="C41" s="2">
        <v>45791.544861111113</v>
      </c>
      <c r="D41" t="s">
        <v>71</v>
      </c>
      <c r="E41" t="s">
        <v>13</v>
      </c>
      <c r="F41">
        <v>0</v>
      </c>
      <c r="G41">
        <v>6.0010000000000003</v>
      </c>
      <c r="H41" s="3">
        <v>8601</v>
      </c>
      <c r="I41">
        <v>0.02</v>
      </c>
      <c r="J41" t="s">
        <v>14</v>
      </c>
      <c r="K41" t="s">
        <v>14</v>
      </c>
      <c r="L41" t="s">
        <v>14</v>
      </c>
      <c r="M41" t="s">
        <v>14</v>
      </c>
      <c r="O41">
        <v>77</v>
      </c>
      <c r="P41" t="s">
        <v>70</v>
      </c>
      <c r="Q41" s="2">
        <v>45791.544861111113</v>
      </c>
      <c r="R41" t="s">
        <v>71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77</v>
      </c>
      <c r="AD41" t="s">
        <v>70</v>
      </c>
      <c r="AE41" s="2">
        <v>45791.544861111113</v>
      </c>
      <c r="AF41" t="s">
        <v>71</v>
      </c>
      <c r="AG41" t="s">
        <v>13</v>
      </c>
      <c r="AH41">
        <v>0</v>
      </c>
      <c r="AI41">
        <v>12.2</v>
      </c>
      <c r="AJ41" s="3">
        <v>133443</v>
      </c>
      <c r="AK41">
        <v>28.905999999999999</v>
      </c>
      <c r="AL41" t="s">
        <v>14</v>
      </c>
      <c r="AM41" t="s">
        <v>14</v>
      </c>
      <c r="AN41" t="s">
        <v>14</v>
      </c>
      <c r="AO41" t="s">
        <v>14</v>
      </c>
      <c r="AQ41">
        <v>2</v>
      </c>
      <c r="AR41" t="s">
        <v>76</v>
      </c>
      <c r="AS41" s="10">
        <v>77</v>
      </c>
      <c r="AT41" s="15">
        <f t="shared" si="0"/>
        <v>27.307970368092995</v>
      </c>
      <c r="AU41" s="16">
        <f t="shared" si="1"/>
        <v>29051.701396275621</v>
      </c>
      <c r="AW41" s="6">
        <f t="shared" si="2"/>
        <v>16.124862205300001</v>
      </c>
      <c r="AX41" s="7">
        <f t="shared" si="3"/>
        <v>27024.532585965517</v>
      </c>
      <c r="AZ41" s="11">
        <f t="shared" si="4"/>
        <v>11.683923540000004</v>
      </c>
      <c r="BA41" s="12">
        <f t="shared" si="5"/>
        <v>30548.523399215905</v>
      </c>
      <c r="BC41" s="13">
        <f t="shared" si="6"/>
        <v>21.514310265140001</v>
      </c>
      <c r="BD41" s="14">
        <f t="shared" si="7"/>
        <v>26550.68786699653</v>
      </c>
      <c r="BF41" s="15">
        <f t="shared" si="8"/>
        <v>27.307970368092995</v>
      </c>
      <c r="BG41" s="16">
        <f t="shared" si="9"/>
        <v>29051.701396275621</v>
      </c>
      <c r="BI41">
        <v>77</v>
      </c>
      <c r="BJ41" t="s">
        <v>70</v>
      </c>
      <c r="BK41" s="2">
        <v>45791.544861111113</v>
      </c>
      <c r="BL41" t="s">
        <v>71</v>
      </c>
      <c r="BM41" t="s">
        <v>13</v>
      </c>
      <c r="BN41">
        <v>0</v>
      </c>
      <c r="BO41">
        <v>2.7789999999999999</v>
      </c>
      <c r="BP41" s="3">
        <v>2375969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2025-05-15T19:06:48Z</dcterms:modified>
</cp:coreProperties>
</file>