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5 season misc analyses\GC 2025\"/>
    </mc:Choice>
  </mc:AlternateContent>
  <xr:revisionPtr revIDLastSave="0" documentId="8_{9F91C9CB-4738-4493-957B-729670FFEBE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41" i="1"/>
  <c r="AU41" i="1"/>
  <c r="AW41" i="1"/>
  <c r="AX41" i="1"/>
  <c r="AZ41" i="1"/>
  <c r="BA41" i="1"/>
  <c r="BC41" i="1"/>
  <c r="BD41" i="1"/>
  <c r="BF41" i="1"/>
  <c r="BG41" i="1"/>
</calcChain>
</file>

<file path=xl/sharedStrings.xml><?xml version="1.0" encoding="utf-8"?>
<sst xmlns="http://schemas.openxmlformats.org/spreadsheetml/2006/main" count="969" uniqueCount="72">
  <si>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</si>
  <si>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</si>
  <si>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</si>
  <si>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</si>
  <si>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</si>
  <si>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</si>
  <si>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</si>
  <si>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</si>
  <si>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</si>
  <si>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</si>
  <si>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</si>
  <si>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</si>
  <si>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</si>
  <si>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</si>
  <si>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</si>
  <si>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</si>
  <si>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</si>
  <si>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</si>
  <si>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</si>
  <si>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</si>
  <si>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</si>
  <si>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</si>
  <si>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</si>
  <si>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</si>
  <si>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</si>
  <si>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</si>
  <si>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</si>
  <si>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</si>
  <si>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</si>
  <si>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</si>
  <si>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</si>
  <si>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Analyst Data Quality Code (1=no problems, 2=note, 3=fatal flaws)</t>
  </si>
  <si>
    <t>2025 ranged CAL Measured headspace CH4  in ppm from GC in ppm</t>
  </si>
  <si>
    <t>2025 CAL Measured headspace CO2 in ppm from GC in ppm</t>
  </si>
  <si>
    <t>2024 CAL Measured headspace CO2 in ppm from GC in ppm</t>
  </si>
  <si>
    <t>FMI20250610_001.gcd</t>
  </si>
  <si>
    <t>FMI20250610_002.gcd</t>
  </si>
  <si>
    <t>FMI20250610_003.gcd</t>
  </si>
  <si>
    <t>FMI20250610_004.gcd</t>
  </si>
  <si>
    <t>FMI20250610_005.gcd</t>
  </si>
  <si>
    <t>FMI20250610_006.gcd</t>
  </si>
  <si>
    <t>FMI20250610_007.gcd</t>
  </si>
  <si>
    <t>FMI20250610_008.gcd</t>
  </si>
  <si>
    <t>FMI20250610_009.gcd</t>
  </si>
  <si>
    <t>FMI20250610_010.gcd</t>
  </si>
  <si>
    <t>FMI20250610_011.gcd</t>
  </si>
  <si>
    <t>FMI20250610_012.gcd</t>
  </si>
  <si>
    <t>FMI20250610_013.gcd</t>
  </si>
  <si>
    <t>FMI20250610_014.gcd</t>
  </si>
  <si>
    <t>FMI20250610_015.gcd</t>
  </si>
  <si>
    <t>FMI20250610_016.gcd</t>
  </si>
  <si>
    <t>FMI20250610_017.gcd</t>
  </si>
  <si>
    <t>FMI20250610_018.gcd</t>
  </si>
  <si>
    <t>FMI20250610_019.gcd</t>
  </si>
  <si>
    <t>FMI20250610_020.gcd</t>
  </si>
  <si>
    <t>FMI20250610_021.gcd</t>
  </si>
  <si>
    <t>FMI20250610_022.gcd</t>
  </si>
  <si>
    <t>FMI20250610_023.gcd</t>
  </si>
  <si>
    <t>FMI20250610_024.gcd</t>
  </si>
  <si>
    <t>FMI20250610_025.gcd</t>
  </si>
  <si>
    <t>FMI20250610_026.gcd</t>
  </si>
  <si>
    <t>FMI20250610_027.gcd</t>
  </si>
  <si>
    <t>FMI20250610_028.gcd</t>
  </si>
  <si>
    <t>FMI20250610_029.gcd</t>
  </si>
  <si>
    <t>FMI20250610_030.gcd</t>
  </si>
  <si>
    <t>FMI20250610_031.gcd</t>
  </si>
  <si>
    <t>FMI20250610_032.gcd</t>
  </si>
  <si>
    <t>313 rerun</t>
  </si>
  <si>
    <t>FMI20250610_033.gcd</t>
  </si>
  <si>
    <t>326 rerun</t>
  </si>
  <si>
    <t>CO2 interference. Do not use CO2. Use CH4.</t>
  </si>
  <si>
    <t>Reinjection. Use CO2. Do not use CH4.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</si>
</sst>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41"/>
  <sheetViews>
    <sheetView tabSelected="1" topLeftCell="Y1" workbookViewId="0">
      <selection activeCell="AJ7" sqref="AJ7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43" max="43" width="9.1796875" customWidth="1"/>
    <col min="46" max="46" width="9.81640625" customWidth="1"/>
    <col min="47" max="47" width="10" customWidth="1"/>
    <col min="49" max="49" width="9.7265625" customWidth="1"/>
    <col min="50" max="50" width="10" customWidth="1"/>
    <col min="52" max="53" width="9.54296875" customWidth="1"/>
    <col min="55" max="56" width="9.54296875" customWidth="1"/>
    <col min="57" max="57" width="8.7265625" style="9"/>
    <col min="58" max="59" width="9.81640625" customWidth="1"/>
  </cols>
  <sheetData>
    <row r="7" spans="1:73" x14ac:dyDescent="0.35">
      <c r="A7" t="s">
        <v>15</v>
      </c>
      <c r="O7" t="s">
        <v>16</v>
      </c>
      <c r="AC7" t="s">
        <v>17</v>
      </c>
      <c r="BI7" t="s">
        <v>21</v>
      </c>
    </row>
    <row r="8" spans="1:73" ht="130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31</v>
      </c>
      <c r="AR8" s="4" t="s">
        <v>18</v>
      </c>
      <c r="AS8" t="s">
        <v>19</v>
      </c>
      <c r="AT8" s="5" t="s">
        <v>24</v>
      </c>
      <c r="AU8" s="5" t="s">
        <v>20</v>
      </c>
      <c r="AV8" s="5"/>
      <c r="AW8" s="5" t="s">
        <v>25</v>
      </c>
      <c r="AX8" s="5" t="s">
        <v>26</v>
      </c>
      <c r="AZ8" s="5" t="s">
        <v>22</v>
      </c>
      <c r="BA8" s="5" t="s">
        <v>23</v>
      </c>
      <c r="BC8" s="5" t="s">
        <v>27</v>
      </c>
      <c r="BD8" s="5" t="s">
        <v>34</v>
      </c>
      <c r="BE8" s="8"/>
      <c r="BF8" s="5" t="s">
        <v>32</v>
      </c>
      <c r="BG8" s="5" t="s">
        <v>33</v>
      </c>
      <c r="BH8" s="5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45</v>
      </c>
      <c r="B9" t="s">
        <v>35</v>
      </c>
      <c r="C9" s="2">
        <v>45818.560960648145</v>
      </c>
      <c r="D9" t="s">
        <v>30</v>
      </c>
      <c r="E9" t="s">
        <v>13</v>
      </c>
      <c r="F9">
        <v>0</v>
      </c>
      <c r="G9">
        <v>6.0730000000000004</v>
      </c>
      <c r="H9" s="3">
        <v>1678</v>
      </c>
      <c r="I9">
        <v>4.0000000000000001E-3</v>
      </c>
      <c r="J9" t="s">
        <v>14</v>
      </c>
      <c r="K9" t="s">
        <v>14</v>
      </c>
      <c r="L9" t="s">
        <v>14</v>
      </c>
      <c r="M9" t="s">
        <v>14</v>
      </c>
      <c r="O9">
        <v>45</v>
      </c>
      <c r="P9" t="s">
        <v>35</v>
      </c>
      <c r="Q9" s="2">
        <v>45818.560960648145</v>
      </c>
      <c r="R9" t="s">
        <v>30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45</v>
      </c>
      <c r="AD9" t="s">
        <v>35</v>
      </c>
      <c r="AE9" s="2">
        <v>45818.560960648145</v>
      </c>
      <c r="AF9" t="s">
        <v>30</v>
      </c>
      <c r="AG9" t="s">
        <v>13</v>
      </c>
      <c r="AH9">
        <v>0</v>
      </c>
      <c r="AI9">
        <v>12.237</v>
      </c>
      <c r="AJ9" s="3">
        <v>1921</v>
      </c>
      <c r="AK9">
        <v>0.32500000000000001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45</v>
      </c>
      <c r="AT9" s="15">
        <f t="shared" ref="AT9:AT41" si="0">IF(H9&lt;10000,((H9^2*0.000000008493)+(H9*0.003482)+(-3.269)),(IF(H9&lt;200000,((H9^2*-0.000000000263)+(H9*0.002682)+(3.179)),(IF(H9&lt;8000000,((H9^2*-0.000000000005099)+(H9*0.002054)+(174.8)),((V9^2*-0.00000001014)+(V9*0.2415)+(1123)))))))</f>
        <v>2.5977096042119996</v>
      </c>
      <c r="AU9" s="16">
        <f t="shared" ref="AU9:AU41" si="1">IF(AJ9&lt;45000,((-0.00000004907*AJ9^2)+(0.2277*AJ9)+(-134)),((-0.00000001062*AJ9^2)+(0.2147*AJ9)+(590.6)))</f>
        <v>303.23061987413007</v>
      </c>
      <c r="AW9" s="6">
        <f t="shared" ref="AW9:AW41" si="2">IF(H9&lt;10000,((0.0000001453*H9^2)+(0.0008349*H9)+(-1.805)),(IF(H9&lt;700000,((-0.00000000008054*H9^2)+(0.002348*H9)+(-2.47)), ((-0.00000001938*V9^2)+(0.2471*V9)+(226.8)))))</f>
        <v>5.0810852000000573E-3</v>
      </c>
      <c r="AX9" s="7">
        <f t="shared" ref="AX9:AX41" si="3">(-0.00000002552*AJ9^2)+(0.2067*AJ9)+(-103.7)</f>
        <v>293.27652504968</v>
      </c>
      <c r="AZ9" s="11">
        <f t="shared" ref="AZ9:AZ41" si="4">IF(H9&lt;10000,((H9^2*0.00000054)+(H9*-0.004765)+(12.72)),(IF(H9&lt;200000,((H9^2*-0.000000001577)+(H9*0.003043)+(-10.42)),(IF(H9&lt;8000000,((H9^2*-0.0000000000186)+(H9*0.00194)+(154.1)),((V9^2*-0.00000002)+(V9*0.2565)+(-1032)))))))</f>
        <v>6.24479936</v>
      </c>
      <c r="BA9" s="12">
        <f t="shared" ref="BA9:BA41" si="5">IF(AJ9&lt;45000,((-0.0000004561*AJ9^2)+(0.244*AJ9)+(-21.72)),((-0.0000000409*AJ9^2)+(0.2477*AJ9)+(-1777)))</f>
        <v>445.3208810799</v>
      </c>
      <c r="BC9" s="13">
        <f t="shared" ref="BC9:BC41" si="6">IF(H9&lt;10000,((H9^2*0.00000005714)+(H9*0.002453)+(-3.811)),(IF(H9&lt;200000,((H9^2*-0.0000000002888)+(H9*0.002899)+(-4.321)),(IF(H9&lt;8000000,((H9^2*-0.0000000000062)+(H9*0.002143)+(157)),((V9^2*-0.000000031)+(V9*0.2771)+(-709.5)))))))</f>
        <v>0.46602218375999982</v>
      </c>
      <c r="BD9" s="14">
        <f t="shared" ref="BD9:BD41" si="7">IF(AJ9&lt;45000,((-0.0000000598*AJ9^2)+(0.205*AJ9)+(34.1)),((-0.00000002403*AJ9^2)+(0.2063*AJ9)+(-550.7)))</f>
        <v>427.68432358819996</v>
      </c>
      <c r="BF9" s="15">
        <f t="shared" ref="BF9:BF41" si="8">IF(H9&lt;10000,((H9^2*0.000000008493)+(H9*0.003482)+(-3.269)),(IF(H9&lt;200000,((H9^2*-0.000000000263)+(H9*0.002682)+(3.179)),(IF(H9&lt;8000000,((H9^2*-0.000000000005099)+(H9*0.002054)+(174.8)),((V9^2*-0.00000001014)+(V9*0.2415)+(1123)))))))</f>
        <v>2.5977096042119996</v>
      </c>
      <c r="BG9" s="16">
        <f t="shared" ref="BG9:BG41" si="9">IF(AJ9&lt;45000,((-0.00000004907*AJ9^2)+(0.2277*AJ9)+(-134)),((-0.00000001062*AJ9^2)+(0.2147*AJ9)+(590.6)))</f>
        <v>303.23061987413007</v>
      </c>
      <c r="BI9">
        <v>45</v>
      </c>
      <c r="BJ9" t="s">
        <v>35</v>
      </c>
      <c r="BK9" s="2">
        <v>45818.560960648145</v>
      </c>
      <c r="BL9" t="s">
        <v>30</v>
      </c>
      <c r="BM9" t="s">
        <v>13</v>
      </c>
      <c r="BN9">
        <v>0</v>
      </c>
      <c r="BO9">
        <v>2.71</v>
      </c>
      <c r="BP9" s="3">
        <v>4846713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46</v>
      </c>
      <c r="B10" t="s">
        <v>36</v>
      </c>
      <c r="C10" s="2">
        <v>45818.58222222222</v>
      </c>
      <c r="D10" t="s">
        <v>29</v>
      </c>
      <c r="E10" t="s">
        <v>13</v>
      </c>
      <c r="F10">
        <v>0</v>
      </c>
      <c r="G10">
        <v>5.9930000000000003</v>
      </c>
      <c r="H10" s="3">
        <v>956317</v>
      </c>
      <c r="I10">
        <v>2.16</v>
      </c>
      <c r="J10" t="s">
        <v>14</v>
      </c>
      <c r="K10" t="s">
        <v>14</v>
      </c>
      <c r="L10" t="s">
        <v>14</v>
      </c>
      <c r="M10" t="s">
        <v>14</v>
      </c>
      <c r="O10">
        <v>46</v>
      </c>
      <c r="P10" t="s">
        <v>36</v>
      </c>
      <c r="Q10" s="2">
        <v>45818.58222222222</v>
      </c>
      <c r="R10" t="s">
        <v>29</v>
      </c>
      <c r="S10" t="s">
        <v>13</v>
      </c>
      <c r="T10">
        <v>0</v>
      </c>
      <c r="U10">
        <v>5.9470000000000001</v>
      </c>
      <c r="V10" s="3">
        <v>8868</v>
      </c>
      <c r="W10">
        <v>2.2839999999999998</v>
      </c>
      <c r="X10" t="s">
        <v>14</v>
      </c>
      <c r="Y10" t="s">
        <v>14</v>
      </c>
      <c r="Z10" t="s">
        <v>14</v>
      </c>
      <c r="AA10" t="s">
        <v>14</v>
      </c>
      <c r="AC10">
        <v>46</v>
      </c>
      <c r="AD10" t="s">
        <v>36</v>
      </c>
      <c r="AE10" s="2">
        <v>45818.58222222222</v>
      </c>
      <c r="AF10" t="s">
        <v>29</v>
      </c>
      <c r="AG10" t="s">
        <v>13</v>
      </c>
      <c r="AH10">
        <v>0</v>
      </c>
      <c r="AI10">
        <v>12.19</v>
      </c>
      <c r="AJ10" s="3">
        <v>9603</v>
      </c>
      <c r="AK10">
        <v>2.0099999999999998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46</v>
      </c>
      <c r="AT10" s="15">
        <f t="shared" si="0"/>
        <v>2134.4118672993104</v>
      </c>
      <c r="AU10" s="16">
        <f t="shared" si="1"/>
        <v>2048.0779819263703</v>
      </c>
      <c r="AW10" s="6">
        <f t="shared" si="2"/>
        <v>2416.5587292028799</v>
      </c>
      <c r="AX10" s="7">
        <f t="shared" si="3"/>
        <v>1878.88670661832</v>
      </c>
      <c r="AZ10" s="11">
        <f t="shared" si="4"/>
        <v>1992.3444949965046</v>
      </c>
      <c r="BA10" s="12">
        <f t="shared" si="5"/>
        <v>2279.3515485351004</v>
      </c>
      <c r="BC10" s="13">
        <f t="shared" si="6"/>
        <v>2200.7171693321679</v>
      </c>
      <c r="BD10" s="14">
        <f t="shared" si="7"/>
        <v>1997.2003869817997</v>
      </c>
      <c r="BF10" s="15">
        <f t="shared" si="8"/>
        <v>2134.4118672993104</v>
      </c>
      <c r="BG10" s="16">
        <f t="shared" si="9"/>
        <v>2048.0779819263703</v>
      </c>
      <c r="BI10">
        <v>46</v>
      </c>
      <c r="BJ10" t="s">
        <v>36</v>
      </c>
      <c r="BK10" s="2">
        <v>45818.58222222222</v>
      </c>
      <c r="BL10" t="s">
        <v>29</v>
      </c>
      <c r="BM10" t="s">
        <v>13</v>
      </c>
      <c r="BN10">
        <v>0</v>
      </c>
      <c r="BO10">
        <v>2.7010000000000001</v>
      </c>
      <c r="BP10" s="3">
        <v>4952550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47</v>
      </c>
      <c r="B11" t="s">
        <v>37</v>
      </c>
      <c r="C11" s="2">
        <v>45818.603506944448</v>
      </c>
      <c r="D11" t="s">
        <v>28</v>
      </c>
      <c r="E11" t="s">
        <v>13</v>
      </c>
      <c r="F11">
        <v>0</v>
      </c>
      <c r="G11">
        <v>6.032</v>
      </c>
      <c r="H11" s="3">
        <v>2529</v>
      </c>
      <c r="I11">
        <v>6.0000000000000001E-3</v>
      </c>
      <c r="J11" t="s">
        <v>14</v>
      </c>
      <c r="K11" t="s">
        <v>14</v>
      </c>
      <c r="L11" t="s">
        <v>14</v>
      </c>
      <c r="M11" t="s">
        <v>14</v>
      </c>
      <c r="O11">
        <v>47</v>
      </c>
      <c r="P11" t="s">
        <v>37</v>
      </c>
      <c r="Q11" s="2">
        <v>45818.603506944448</v>
      </c>
      <c r="R11" t="s">
        <v>28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47</v>
      </c>
      <c r="AD11" t="s">
        <v>37</v>
      </c>
      <c r="AE11" s="2">
        <v>45818.603506944448</v>
      </c>
      <c r="AF11" t="s">
        <v>28</v>
      </c>
      <c r="AG11" t="s">
        <v>13</v>
      </c>
      <c r="AH11">
        <v>0</v>
      </c>
      <c r="AI11">
        <v>12.198</v>
      </c>
      <c r="AJ11" s="3">
        <v>1937</v>
      </c>
      <c r="AK11">
        <v>0.32800000000000001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47</v>
      </c>
      <c r="AT11" s="15">
        <f t="shared" si="0"/>
        <v>5.591297877613</v>
      </c>
      <c r="AU11" s="16">
        <f t="shared" si="1"/>
        <v>306.87079088117002</v>
      </c>
      <c r="AW11" s="6">
        <f t="shared" si="2"/>
        <v>1.2357777972999997</v>
      </c>
      <c r="AX11" s="7">
        <f t="shared" si="3"/>
        <v>296.58214975112003</v>
      </c>
      <c r="AZ11" s="11">
        <f t="shared" si="4"/>
        <v>4.1230691400000001</v>
      </c>
      <c r="BA11" s="12">
        <f t="shared" si="5"/>
        <v>449.19672693910002</v>
      </c>
      <c r="BC11" s="13">
        <f t="shared" si="6"/>
        <v>2.75809535474</v>
      </c>
      <c r="BD11" s="14">
        <f t="shared" si="7"/>
        <v>430.96063225379999</v>
      </c>
      <c r="BF11" s="15">
        <f t="shared" si="8"/>
        <v>5.591297877613</v>
      </c>
      <c r="BG11" s="16">
        <f t="shared" si="9"/>
        <v>306.87079088117002</v>
      </c>
      <c r="BI11">
        <v>47</v>
      </c>
      <c r="BJ11" t="s">
        <v>37</v>
      </c>
      <c r="BK11" s="2">
        <v>45818.603506944448</v>
      </c>
      <c r="BL11" t="s">
        <v>28</v>
      </c>
      <c r="BM11" t="s">
        <v>13</v>
      </c>
      <c r="BN11">
        <v>0</v>
      </c>
      <c r="BO11">
        <v>2.7130000000000001</v>
      </c>
      <c r="BP11" s="3">
        <v>4736193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48</v>
      </c>
      <c r="B12" t="s">
        <v>38</v>
      </c>
      <c r="C12" s="2">
        <v>45818.624756944446</v>
      </c>
      <c r="D12">
        <v>258</v>
      </c>
      <c r="E12" t="s">
        <v>13</v>
      </c>
      <c r="F12">
        <v>0</v>
      </c>
      <c r="G12">
        <v>6.0129999999999999</v>
      </c>
      <c r="H12" s="3">
        <v>3083</v>
      </c>
      <c r="I12">
        <v>7.0000000000000001E-3</v>
      </c>
      <c r="J12" t="s">
        <v>14</v>
      </c>
      <c r="K12" t="s">
        <v>14</v>
      </c>
      <c r="L12" t="s">
        <v>14</v>
      </c>
      <c r="M12" t="s">
        <v>14</v>
      </c>
      <c r="O12">
        <v>48</v>
      </c>
      <c r="P12" t="s">
        <v>38</v>
      </c>
      <c r="Q12" s="2">
        <v>45818.624756944446</v>
      </c>
      <c r="R12">
        <v>258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48</v>
      </c>
      <c r="AD12" t="s">
        <v>38</v>
      </c>
      <c r="AE12" s="2">
        <v>45818.624756944446</v>
      </c>
      <c r="AF12">
        <v>258</v>
      </c>
      <c r="AG12" t="s">
        <v>13</v>
      </c>
      <c r="AH12">
        <v>0</v>
      </c>
      <c r="AI12">
        <v>12.064</v>
      </c>
      <c r="AJ12" s="3">
        <v>99637</v>
      </c>
      <c r="AK12">
        <v>21.611999999999998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48</v>
      </c>
      <c r="AT12" s="15">
        <f t="shared" si="0"/>
        <v>7.546731022277001</v>
      </c>
      <c r="AU12" s="16">
        <f t="shared" si="1"/>
        <v>21877.23351261322</v>
      </c>
      <c r="AW12" s="6">
        <f t="shared" si="2"/>
        <v>2.1500570717</v>
      </c>
      <c r="AX12" s="7">
        <f t="shared" si="3"/>
        <v>20237.917289255118</v>
      </c>
      <c r="AZ12" s="11">
        <f t="shared" si="4"/>
        <v>3.1621450600000003</v>
      </c>
      <c r="BA12" s="12">
        <f t="shared" si="5"/>
        <v>22497.048850647901</v>
      </c>
      <c r="BC12" s="13">
        <f t="shared" si="6"/>
        <v>4.2947083574599993</v>
      </c>
      <c r="BD12" s="14">
        <f t="shared" si="7"/>
        <v>19765.854511590933</v>
      </c>
      <c r="BF12" s="15">
        <f t="shared" si="8"/>
        <v>7.546731022277001</v>
      </c>
      <c r="BG12" s="16">
        <f t="shared" si="9"/>
        <v>21877.23351261322</v>
      </c>
      <c r="BI12">
        <v>48</v>
      </c>
      <c r="BJ12" t="s">
        <v>38</v>
      </c>
      <c r="BK12" s="2">
        <v>45818.624756944446</v>
      </c>
      <c r="BL12">
        <v>258</v>
      </c>
      <c r="BM12" t="s">
        <v>13</v>
      </c>
      <c r="BN12">
        <v>0</v>
      </c>
      <c r="BO12">
        <v>2.84</v>
      </c>
      <c r="BP12" s="3">
        <v>1029077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49</v>
      </c>
      <c r="B13" t="s">
        <v>39</v>
      </c>
      <c r="C13" s="2">
        <v>45818.64603009259</v>
      </c>
      <c r="D13">
        <v>416</v>
      </c>
      <c r="E13" t="s">
        <v>13</v>
      </c>
      <c r="F13">
        <v>0</v>
      </c>
      <c r="G13">
        <v>6.0060000000000002</v>
      </c>
      <c r="H13" s="3">
        <v>3575</v>
      </c>
      <c r="I13">
        <v>8.0000000000000002E-3</v>
      </c>
      <c r="J13" t="s">
        <v>14</v>
      </c>
      <c r="K13" t="s">
        <v>14</v>
      </c>
      <c r="L13" t="s">
        <v>14</v>
      </c>
      <c r="M13" t="s">
        <v>14</v>
      </c>
      <c r="O13">
        <v>49</v>
      </c>
      <c r="P13" t="s">
        <v>39</v>
      </c>
      <c r="Q13" s="2">
        <v>45818.64603009259</v>
      </c>
      <c r="R13">
        <v>416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49</v>
      </c>
      <c r="AD13" t="s">
        <v>39</v>
      </c>
      <c r="AE13" s="2">
        <v>45818.64603009259</v>
      </c>
      <c r="AF13">
        <v>416</v>
      </c>
      <c r="AG13" t="s">
        <v>13</v>
      </c>
      <c r="AH13">
        <v>0</v>
      </c>
      <c r="AI13">
        <v>12.058999999999999</v>
      </c>
      <c r="AJ13" s="3">
        <v>102844</v>
      </c>
      <c r="AK13">
        <v>22.306000000000001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49</v>
      </c>
      <c r="AT13" s="15">
        <f t="shared" si="0"/>
        <v>9.2876958481250007</v>
      </c>
      <c r="AU13" s="16">
        <f t="shared" si="1"/>
        <v>22558.880245871678</v>
      </c>
      <c r="AW13" s="6">
        <f t="shared" si="2"/>
        <v>3.0367923125000003</v>
      </c>
      <c r="AX13" s="7">
        <f t="shared" si="3"/>
        <v>20884.23260966528</v>
      </c>
      <c r="AZ13" s="11">
        <f t="shared" si="4"/>
        <v>2.586662500000001</v>
      </c>
      <c r="BA13" s="12">
        <f t="shared" si="5"/>
        <v>23264.864067057599</v>
      </c>
      <c r="BC13" s="13">
        <f t="shared" si="6"/>
        <v>5.6887599125000001</v>
      </c>
      <c r="BD13" s="14">
        <f t="shared" si="7"/>
        <v>20411.854573285924</v>
      </c>
      <c r="BF13" s="15">
        <f t="shared" si="8"/>
        <v>9.2876958481250007</v>
      </c>
      <c r="BG13" s="16">
        <f t="shared" si="9"/>
        <v>22558.880245871678</v>
      </c>
      <c r="BI13">
        <v>49</v>
      </c>
      <c r="BJ13" t="s">
        <v>39</v>
      </c>
      <c r="BK13" s="2">
        <v>45818.64603009259</v>
      </c>
      <c r="BL13">
        <v>416</v>
      </c>
      <c r="BM13" t="s">
        <v>13</v>
      </c>
      <c r="BN13">
        <v>0</v>
      </c>
      <c r="BO13">
        <v>2.8460000000000001</v>
      </c>
      <c r="BP13" s="3">
        <v>919519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50</v>
      </c>
      <c r="B14" t="s">
        <v>40</v>
      </c>
      <c r="C14" s="2">
        <v>45818.667268518519</v>
      </c>
      <c r="D14">
        <v>347</v>
      </c>
      <c r="E14" t="s">
        <v>13</v>
      </c>
      <c r="F14">
        <v>0</v>
      </c>
      <c r="G14">
        <v>6.0090000000000003</v>
      </c>
      <c r="H14" s="3">
        <v>8001</v>
      </c>
      <c r="I14">
        <v>1.7999999999999999E-2</v>
      </c>
      <c r="J14" t="s">
        <v>14</v>
      </c>
      <c r="K14" t="s">
        <v>14</v>
      </c>
      <c r="L14" t="s">
        <v>14</v>
      </c>
      <c r="M14" t="s">
        <v>14</v>
      </c>
      <c r="O14">
        <v>50</v>
      </c>
      <c r="P14" t="s">
        <v>40</v>
      </c>
      <c r="Q14" s="2">
        <v>45818.667268518519</v>
      </c>
      <c r="R14">
        <v>347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50</v>
      </c>
      <c r="AD14" t="s">
        <v>40</v>
      </c>
      <c r="AE14" s="2">
        <v>45818.667268518519</v>
      </c>
      <c r="AF14">
        <v>347</v>
      </c>
      <c r="AG14" t="s">
        <v>13</v>
      </c>
      <c r="AH14">
        <v>0</v>
      </c>
      <c r="AI14">
        <v>12.097</v>
      </c>
      <c r="AJ14" s="3">
        <v>76817</v>
      </c>
      <c r="AK14">
        <v>16.667999999999999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50</v>
      </c>
      <c r="AT14" s="15">
        <f t="shared" si="0"/>
        <v>25.134169896492999</v>
      </c>
      <c r="AU14" s="16">
        <f t="shared" si="1"/>
        <v>17020.542857186818</v>
      </c>
      <c r="AW14" s="6">
        <f t="shared" si="2"/>
        <v>14.176559845300002</v>
      </c>
      <c r="AX14" s="7">
        <f t="shared" si="3"/>
        <v>15623.784170000719</v>
      </c>
      <c r="AZ14" s="11">
        <f t="shared" si="4"/>
        <v>9.1638755400000012</v>
      </c>
      <c r="BA14" s="12">
        <f t="shared" si="5"/>
        <v>17009.226074099897</v>
      </c>
      <c r="BC14" s="13">
        <f t="shared" si="6"/>
        <v>19.473327297139999</v>
      </c>
      <c r="BD14" s="14">
        <f t="shared" si="7"/>
        <v>15154.84963871933</v>
      </c>
      <c r="BF14" s="15">
        <f t="shared" si="8"/>
        <v>25.134169896492999</v>
      </c>
      <c r="BG14" s="16">
        <f t="shared" si="9"/>
        <v>17020.542857186818</v>
      </c>
      <c r="BI14">
        <v>50</v>
      </c>
      <c r="BJ14" t="s">
        <v>40</v>
      </c>
      <c r="BK14" s="2">
        <v>45818.667268518519</v>
      </c>
      <c r="BL14">
        <v>347</v>
      </c>
      <c r="BM14" t="s">
        <v>13</v>
      </c>
      <c r="BN14">
        <v>0</v>
      </c>
      <c r="BO14">
        <v>2.855</v>
      </c>
      <c r="BP14" s="3">
        <v>881585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51</v>
      </c>
      <c r="B15" t="s">
        <v>41</v>
      </c>
      <c r="C15" s="2">
        <v>45818.688518518517</v>
      </c>
      <c r="D15">
        <v>25</v>
      </c>
      <c r="E15" t="s">
        <v>13</v>
      </c>
      <c r="F15">
        <v>0</v>
      </c>
      <c r="G15">
        <v>5.9020000000000001</v>
      </c>
      <c r="H15" s="3">
        <v>34668356</v>
      </c>
      <c r="I15">
        <v>86.116</v>
      </c>
      <c r="J15" t="s">
        <v>14</v>
      </c>
      <c r="K15" t="s">
        <v>14</v>
      </c>
      <c r="L15" t="s">
        <v>14</v>
      </c>
      <c r="M15" t="s">
        <v>14</v>
      </c>
      <c r="O15">
        <v>51</v>
      </c>
      <c r="P15" t="s">
        <v>41</v>
      </c>
      <c r="Q15" s="2">
        <v>45818.688518518517</v>
      </c>
      <c r="R15">
        <v>25</v>
      </c>
      <c r="S15" t="s">
        <v>13</v>
      </c>
      <c r="T15">
        <v>0</v>
      </c>
      <c r="U15">
        <v>5.8570000000000002</v>
      </c>
      <c r="V15" s="3">
        <v>277748</v>
      </c>
      <c r="W15">
        <v>67.656000000000006</v>
      </c>
      <c r="X15" t="s">
        <v>14</v>
      </c>
      <c r="Y15" t="s">
        <v>14</v>
      </c>
      <c r="Z15" t="s">
        <v>14</v>
      </c>
      <c r="AA15" t="s">
        <v>14</v>
      </c>
      <c r="AC15">
        <v>51</v>
      </c>
      <c r="AD15" t="s">
        <v>41</v>
      </c>
      <c r="AE15" s="2">
        <v>45818.688518518517</v>
      </c>
      <c r="AF15">
        <v>25</v>
      </c>
      <c r="AG15" t="s">
        <v>13</v>
      </c>
      <c r="AH15">
        <v>0</v>
      </c>
      <c r="AI15">
        <v>12.102</v>
      </c>
      <c r="AJ15" s="3">
        <v>57731</v>
      </c>
      <c r="AK15">
        <v>12.52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51</v>
      </c>
      <c r="AT15" s="15">
        <f t="shared" si="0"/>
        <v>67416.902331749428</v>
      </c>
      <c r="AU15" s="16">
        <f t="shared" si="1"/>
        <v>12950.05063800618</v>
      </c>
      <c r="AW15" s="6">
        <f t="shared" si="2"/>
        <v>67363.281019852482</v>
      </c>
      <c r="AX15" s="7">
        <f t="shared" si="3"/>
        <v>11744.24289942728</v>
      </c>
      <c r="AZ15" s="11">
        <f t="shared" si="4"/>
        <v>68667.482969920005</v>
      </c>
      <c r="BA15" s="12">
        <f t="shared" si="5"/>
        <v>12386.654384035099</v>
      </c>
      <c r="BC15" s="13">
        <f t="shared" si="6"/>
        <v>73863.008303376017</v>
      </c>
      <c r="BD15" s="14">
        <f t="shared" si="7"/>
        <v>11279.11647328517</v>
      </c>
      <c r="BF15" s="15">
        <f t="shared" si="8"/>
        <v>67416.902331749428</v>
      </c>
      <c r="BG15" s="16">
        <f t="shared" si="9"/>
        <v>12950.05063800618</v>
      </c>
      <c r="BI15">
        <v>51</v>
      </c>
      <c r="BJ15" t="s">
        <v>41</v>
      </c>
      <c r="BK15" s="2">
        <v>45818.688518518517</v>
      </c>
      <c r="BL15">
        <v>25</v>
      </c>
      <c r="BM15" t="s">
        <v>13</v>
      </c>
      <c r="BN15">
        <v>0</v>
      </c>
      <c r="BO15">
        <v>2.8580000000000001</v>
      </c>
      <c r="BP15" s="3">
        <v>629297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52</v>
      </c>
      <c r="B16" t="s">
        <v>42</v>
      </c>
      <c r="C16" s="2">
        <v>45818.709745370368</v>
      </c>
      <c r="D16">
        <v>376</v>
      </c>
      <c r="E16" t="s">
        <v>13</v>
      </c>
      <c r="F16">
        <v>0</v>
      </c>
      <c r="G16">
        <v>5.9930000000000003</v>
      </c>
      <c r="H16" s="3">
        <v>71767</v>
      </c>
      <c r="I16">
        <v>0.16200000000000001</v>
      </c>
      <c r="J16" t="s">
        <v>14</v>
      </c>
      <c r="K16" t="s">
        <v>14</v>
      </c>
      <c r="L16" t="s">
        <v>14</v>
      </c>
      <c r="M16" t="s">
        <v>14</v>
      </c>
      <c r="O16">
        <v>52</v>
      </c>
      <c r="P16" t="s">
        <v>42</v>
      </c>
      <c r="Q16" s="2">
        <v>45818.709745370368</v>
      </c>
      <c r="R16">
        <v>376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52</v>
      </c>
      <c r="AD16" t="s">
        <v>42</v>
      </c>
      <c r="AE16" s="2">
        <v>45818.709745370368</v>
      </c>
      <c r="AF16">
        <v>376</v>
      </c>
      <c r="AG16" t="s">
        <v>13</v>
      </c>
      <c r="AH16">
        <v>0</v>
      </c>
      <c r="AI16">
        <v>12.077999999999999</v>
      </c>
      <c r="AJ16" s="3">
        <v>77793</v>
      </c>
      <c r="AK16">
        <v>16.88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52</v>
      </c>
      <c r="AT16" s="15">
        <f t="shared" si="0"/>
        <v>194.30351189799302</v>
      </c>
      <c r="AU16" s="16">
        <f t="shared" si="1"/>
        <v>17228.487505983619</v>
      </c>
      <c r="AW16" s="6">
        <f t="shared" si="2"/>
        <v>165.62409454564394</v>
      </c>
      <c r="AX16" s="7">
        <f t="shared" si="3"/>
        <v>15821.672418333519</v>
      </c>
      <c r="AZ16" s="11">
        <f t="shared" si="4"/>
        <v>199.84463889024704</v>
      </c>
      <c r="BA16" s="12">
        <f t="shared" si="5"/>
        <v>17244.8094902759</v>
      </c>
      <c r="BC16" s="13">
        <f t="shared" si="6"/>
        <v>202.24406793893681</v>
      </c>
      <c r="BD16" s="14">
        <f t="shared" si="7"/>
        <v>15352.572327098529</v>
      </c>
      <c r="BF16" s="15">
        <f t="shared" si="8"/>
        <v>194.30351189799302</v>
      </c>
      <c r="BG16" s="16">
        <f t="shared" si="9"/>
        <v>17228.487505983619</v>
      </c>
      <c r="BI16">
        <v>52</v>
      </c>
      <c r="BJ16" t="s">
        <v>42</v>
      </c>
      <c r="BK16" s="2">
        <v>45818.709745370368</v>
      </c>
      <c r="BL16">
        <v>376</v>
      </c>
      <c r="BM16" t="s">
        <v>13</v>
      </c>
      <c r="BN16">
        <v>0</v>
      </c>
      <c r="BO16">
        <v>2.8540000000000001</v>
      </c>
      <c r="BP16" s="3">
        <v>774230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53</v>
      </c>
      <c r="B17" t="s">
        <v>43</v>
      </c>
      <c r="C17" s="2">
        <v>45818.731006944443</v>
      </c>
      <c r="D17">
        <v>94</v>
      </c>
      <c r="E17" t="s">
        <v>13</v>
      </c>
      <c r="F17">
        <v>0</v>
      </c>
      <c r="G17">
        <v>6.0019999999999998</v>
      </c>
      <c r="H17" s="3">
        <v>8750</v>
      </c>
      <c r="I17">
        <v>0.02</v>
      </c>
      <c r="J17" t="s">
        <v>14</v>
      </c>
      <c r="K17" t="s">
        <v>14</v>
      </c>
      <c r="L17" t="s">
        <v>14</v>
      </c>
      <c r="M17" t="s">
        <v>14</v>
      </c>
      <c r="O17">
        <v>53</v>
      </c>
      <c r="P17" t="s">
        <v>43</v>
      </c>
      <c r="Q17" s="2">
        <v>45818.731006944443</v>
      </c>
      <c r="R17">
        <v>94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53</v>
      </c>
      <c r="AD17" t="s">
        <v>43</v>
      </c>
      <c r="AE17" s="2">
        <v>45818.731006944443</v>
      </c>
      <c r="AF17">
        <v>94</v>
      </c>
      <c r="AG17" t="s">
        <v>13</v>
      </c>
      <c r="AH17">
        <v>0</v>
      </c>
      <c r="AI17">
        <v>12.164</v>
      </c>
      <c r="AJ17" s="3">
        <v>7020</v>
      </c>
      <c r="AK17">
        <v>1.4430000000000001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53</v>
      </c>
      <c r="AT17" s="15">
        <f t="shared" si="0"/>
        <v>27.8487453125</v>
      </c>
      <c r="AU17" s="16">
        <f t="shared" si="1"/>
        <v>1462.0358107720001</v>
      </c>
      <c r="AW17" s="6">
        <f t="shared" si="2"/>
        <v>16.624906250000002</v>
      </c>
      <c r="AX17" s="7">
        <f t="shared" si="3"/>
        <v>1346.0763641919998</v>
      </c>
      <c r="AZ17" s="11">
        <f t="shared" si="4"/>
        <v>12.37</v>
      </c>
      <c r="BA17" s="12">
        <f t="shared" si="5"/>
        <v>1668.6832095599998</v>
      </c>
      <c r="BC17" s="13">
        <f t="shared" si="6"/>
        <v>22.027531249999996</v>
      </c>
      <c r="BD17" s="14">
        <f t="shared" si="7"/>
        <v>1470.2530320799999</v>
      </c>
      <c r="BF17" s="15">
        <f t="shared" si="8"/>
        <v>27.8487453125</v>
      </c>
      <c r="BG17" s="16">
        <f t="shared" si="9"/>
        <v>1462.0358107720001</v>
      </c>
      <c r="BI17">
        <v>53</v>
      </c>
      <c r="BJ17" t="s">
        <v>43</v>
      </c>
      <c r="BK17" s="2">
        <v>45818.731006944443</v>
      </c>
      <c r="BL17">
        <v>94</v>
      </c>
      <c r="BM17" t="s">
        <v>13</v>
      </c>
      <c r="BN17">
        <v>0</v>
      </c>
      <c r="BO17">
        <v>2.8029999999999999</v>
      </c>
      <c r="BP17" s="3">
        <v>1825986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54</v>
      </c>
      <c r="B18" t="s">
        <v>44</v>
      </c>
      <c r="C18" s="2">
        <v>45818.752268518518</v>
      </c>
      <c r="D18">
        <v>208</v>
      </c>
      <c r="E18" t="s">
        <v>13</v>
      </c>
      <c r="F18">
        <v>0</v>
      </c>
      <c r="G18">
        <v>5.9960000000000004</v>
      </c>
      <c r="H18" s="3">
        <v>23151</v>
      </c>
      <c r="I18">
        <v>5.2999999999999999E-2</v>
      </c>
      <c r="J18" t="s">
        <v>14</v>
      </c>
      <c r="K18" t="s">
        <v>14</v>
      </c>
      <c r="L18" t="s">
        <v>14</v>
      </c>
      <c r="M18" t="s">
        <v>14</v>
      </c>
      <c r="O18">
        <v>54</v>
      </c>
      <c r="P18" t="s">
        <v>44</v>
      </c>
      <c r="Q18" s="2">
        <v>45818.752268518518</v>
      </c>
      <c r="R18">
        <v>208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54</v>
      </c>
      <c r="AD18" t="s">
        <v>44</v>
      </c>
      <c r="AE18" s="2">
        <v>45818.752268518518</v>
      </c>
      <c r="AF18">
        <v>208</v>
      </c>
      <c r="AG18" t="s">
        <v>13</v>
      </c>
      <c r="AH18">
        <v>0</v>
      </c>
      <c r="AI18">
        <v>12.175000000000001</v>
      </c>
      <c r="AJ18">
        <v>505</v>
      </c>
      <c r="AK18">
        <v>1.4E-2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54</v>
      </c>
      <c r="AT18" s="15">
        <f t="shared" si="0"/>
        <v>65.129022205336994</v>
      </c>
      <c r="AU18" s="16">
        <f t="shared" si="1"/>
        <v>-19.024014076749992</v>
      </c>
      <c r="AW18" s="6">
        <f t="shared" si="2"/>
        <v>51.845381072767459</v>
      </c>
      <c r="AX18" s="7">
        <f t="shared" si="3"/>
        <v>0.67699176200000011</v>
      </c>
      <c r="AZ18" s="11">
        <f t="shared" si="4"/>
        <v>59.183270200823003</v>
      </c>
      <c r="BA18" s="12">
        <f t="shared" si="5"/>
        <v>101.3836830975</v>
      </c>
      <c r="BC18" s="13">
        <f t="shared" si="6"/>
        <v>62.638961210271205</v>
      </c>
      <c r="BD18" s="14">
        <f t="shared" si="7"/>
        <v>137.609749505</v>
      </c>
      <c r="BF18" s="15">
        <f t="shared" si="8"/>
        <v>65.129022205336994</v>
      </c>
      <c r="BG18" s="16">
        <f t="shared" si="9"/>
        <v>-19.024014076749992</v>
      </c>
      <c r="BI18">
        <v>54</v>
      </c>
      <c r="BJ18" t="s">
        <v>44</v>
      </c>
      <c r="BK18" s="2">
        <v>45818.752268518518</v>
      </c>
      <c r="BL18">
        <v>208</v>
      </c>
      <c r="BM18" t="s">
        <v>13</v>
      </c>
      <c r="BN18">
        <v>0</v>
      </c>
      <c r="BO18">
        <v>2.8140000000000001</v>
      </c>
      <c r="BP18" s="3">
        <v>1585193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55</v>
      </c>
      <c r="B19" t="s">
        <v>45</v>
      </c>
      <c r="C19" s="2">
        <v>45818.773518518516</v>
      </c>
      <c r="D19">
        <v>154</v>
      </c>
      <c r="E19" t="s">
        <v>13</v>
      </c>
      <c r="F19">
        <v>0</v>
      </c>
      <c r="G19">
        <v>5.9589999999999996</v>
      </c>
      <c r="H19" s="3">
        <v>15361893</v>
      </c>
      <c r="I19">
        <v>36.012999999999998</v>
      </c>
      <c r="J19" t="s">
        <v>14</v>
      </c>
      <c r="K19" t="s">
        <v>14</v>
      </c>
      <c r="L19" t="s">
        <v>14</v>
      </c>
      <c r="M19" t="s">
        <v>14</v>
      </c>
      <c r="O19">
        <v>55</v>
      </c>
      <c r="P19" t="s">
        <v>45</v>
      </c>
      <c r="Q19" s="2">
        <v>45818.773518518516</v>
      </c>
      <c r="R19">
        <v>154</v>
      </c>
      <c r="S19" t="s">
        <v>13</v>
      </c>
      <c r="T19">
        <v>0</v>
      </c>
      <c r="U19">
        <v>5.9130000000000003</v>
      </c>
      <c r="V19" s="3">
        <v>119189</v>
      </c>
      <c r="W19">
        <v>29.367000000000001</v>
      </c>
      <c r="X19" t="s">
        <v>14</v>
      </c>
      <c r="Y19" t="s">
        <v>14</v>
      </c>
      <c r="Z19" t="s">
        <v>14</v>
      </c>
      <c r="AA19" t="s">
        <v>14</v>
      </c>
      <c r="AC19">
        <v>55</v>
      </c>
      <c r="AD19" t="s">
        <v>45</v>
      </c>
      <c r="AE19" s="2">
        <v>45818.773518518516</v>
      </c>
      <c r="AF19">
        <v>154</v>
      </c>
      <c r="AG19" t="s">
        <v>13</v>
      </c>
      <c r="AH19">
        <v>0</v>
      </c>
      <c r="AI19">
        <v>12.092000000000001</v>
      </c>
      <c r="AJ19" s="3">
        <v>73689</v>
      </c>
      <c r="AK19">
        <v>15.989000000000001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55</v>
      </c>
      <c r="AT19" s="15">
        <f t="shared" si="0"/>
        <v>29763.094480309057</v>
      </c>
      <c r="AU19" s="16">
        <f t="shared" si="1"/>
        <v>16353.96097018298</v>
      </c>
      <c r="AW19" s="6">
        <f t="shared" si="2"/>
        <v>29403.089276567018</v>
      </c>
      <c r="AX19" s="7">
        <f t="shared" si="3"/>
        <v>14989.240946240079</v>
      </c>
      <c r="AZ19" s="11">
        <f t="shared" si="4"/>
        <v>29255.858145580001</v>
      </c>
      <c r="BA19" s="12">
        <f t="shared" si="5"/>
        <v>16253.675489311099</v>
      </c>
      <c r="BC19" s="13">
        <f t="shared" si="6"/>
        <v>31877.385350649001</v>
      </c>
      <c r="BD19" s="14">
        <f t="shared" si="7"/>
        <v>14520.856148634371</v>
      </c>
      <c r="BF19" s="15">
        <f t="shared" si="8"/>
        <v>29763.094480309057</v>
      </c>
      <c r="BG19" s="16">
        <f t="shared" si="9"/>
        <v>16353.96097018298</v>
      </c>
      <c r="BI19">
        <v>55</v>
      </c>
      <c r="BJ19" t="s">
        <v>45</v>
      </c>
      <c r="BK19" s="2">
        <v>45818.773518518516</v>
      </c>
      <c r="BL19">
        <v>154</v>
      </c>
      <c r="BM19" t="s">
        <v>13</v>
      </c>
      <c r="BN19">
        <v>0</v>
      </c>
      <c r="BO19">
        <v>2.8340000000000001</v>
      </c>
      <c r="BP19" s="3">
        <v>1201432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56</v>
      </c>
      <c r="B20" t="s">
        <v>46</v>
      </c>
      <c r="C20" s="2">
        <v>45818.79478009259</v>
      </c>
      <c r="D20">
        <v>87</v>
      </c>
      <c r="E20" t="s">
        <v>13</v>
      </c>
      <c r="F20">
        <v>0</v>
      </c>
      <c r="G20">
        <v>6.0119999999999996</v>
      </c>
      <c r="H20" s="3">
        <v>2605</v>
      </c>
      <c r="I20">
        <v>6.0000000000000001E-3</v>
      </c>
      <c r="J20" t="s">
        <v>14</v>
      </c>
      <c r="K20" t="s">
        <v>14</v>
      </c>
      <c r="L20" t="s">
        <v>14</v>
      </c>
      <c r="M20" t="s">
        <v>14</v>
      </c>
      <c r="O20">
        <v>56</v>
      </c>
      <c r="P20" t="s">
        <v>46</v>
      </c>
      <c r="Q20" s="2">
        <v>45818.79478009259</v>
      </c>
      <c r="R20">
        <v>87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56</v>
      </c>
      <c r="AD20" t="s">
        <v>46</v>
      </c>
      <c r="AE20" s="2">
        <v>45818.79478009259</v>
      </c>
      <c r="AF20">
        <v>87</v>
      </c>
      <c r="AG20" t="s">
        <v>13</v>
      </c>
      <c r="AH20">
        <v>0</v>
      </c>
      <c r="AI20">
        <v>12.138999999999999</v>
      </c>
      <c r="AJ20" s="3">
        <v>28364</v>
      </c>
      <c r="AK20">
        <v>6.1159999999999997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56</v>
      </c>
      <c r="AT20" s="15">
        <f t="shared" si="0"/>
        <v>5.8592437103249999</v>
      </c>
      <c r="AU20" s="16">
        <f t="shared" si="1"/>
        <v>6285.0051755412806</v>
      </c>
      <c r="AW20" s="6">
        <f t="shared" si="2"/>
        <v>1.3559239324999999</v>
      </c>
      <c r="AX20" s="7">
        <f t="shared" si="3"/>
        <v>5738.6075390220794</v>
      </c>
      <c r="AZ20" s="11">
        <f t="shared" si="4"/>
        <v>3.9716285000000013</v>
      </c>
      <c r="BA20" s="12">
        <f t="shared" si="5"/>
        <v>6532.1560261743998</v>
      </c>
      <c r="BC20" s="13">
        <f t="shared" si="6"/>
        <v>2.9668184684999996</v>
      </c>
      <c r="BD20" s="14">
        <f t="shared" si="7"/>
        <v>5800.6099135392005</v>
      </c>
      <c r="BF20" s="15">
        <f t="shared" si="8"/>
        <v>5.8592437103249999</v>
      </c>
      <c r="BG20" s="16">
        <f t="shared" si="9"/>
        <v>6285.0051755412806</v>
      </c>
      <c r="BI20">
        <v>56</v>
      </c>
      <c r="BJ20" t="s">
        <v>46</v>
      </c>
      <c r="BK20" s="2">
        <v>45818.79478009259</v>
      </c>
      <c r="BL20">
        <v>87</v>
      </c>
      <c r="BM20" t="s">
        <v>13</v>
      </c>
      <c r="BN20">
        <v>0</v>
      </c>
      <c r="BO20">
        <v>2.8460000000000001</v>
      </c>
      <c r="BP20" s="3">
        <v>901257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57</v>
      </c>
      <c r="B21" t="s">
        <v>47</v>
      </c>
      <c r="C21" s="2">
        <v>45818.816041666665</v>
      </c>
      <c r="D21">
        <v>313</v>
      </c>
      <c r="E21" t="s">
        <v>13</v>
      </c>
      <c r="F21">
        <v>0</v>
      </c>
      <c r="G21">
        <v>5.992</v>
      </c>
      <c r="H21" s="3">
        <v>130134</v>
      </c>
      <c r="I21">
        <v>0.29399999999999998</v>
      </c>
      <c r="J21" t="s">
        <v>14</v>
      </c>
      <c r="K21" t="s">
        <v>14</v>
      </c>
      <c r="L21" t="s">
        <v>14</v>
      </c>
      <c r="M21" t="s">
        <v>14</v>
      </c>
      <c r="O21">
        <v>57</v>
      </c>
      <c r="P21" t="s">
        <v>47</v>
      </c>
      <c r="Q21" s="2">
        <v>45818.816041666665</v>
      </c>
      <c r="R21">
        <v>313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57</v>
      </c>
      <c r="AD21" t="s">
        <v>47</v>
      </c>
      <c r="AE21" s="2">
        <v>45818.816041666665</v>
      </c>
      <c r="AF21">
        <v>313</v>
      </c>
      <c r="AG21" t="s">
        <v>13</v>
      </c>
      <c r="AH21">
        <v>0</v>
      </c>
      <c r="AI21">
        <v>11.840999999999999</v>
      </c>
      <c r="AJ21" s="3">
        <v>263046</v>
      </c>
      <c r="AK21">
        <v>56.548000000000002</v>
      </c>
      <c r="AL21" t="s">
        <v>14</v>
      </c>
      <c r="AM21" t="s">
        <v>14</v>
      </c>
      <c r="AN21" t="s">
        <v>14</v>
      </c>
      <c r="AO21" t="s">
        <v>14</v>
      </c>
      <c r="AQ21">
        <v>2</v>
      </c>
      <c r="AR21" t="s">
        <v>70</v>
      </c>
      <c r="AS21" s="10">
        <v>57</v>
      </c>
      <c r="AT21" s="15">
        <f t="shared" si="0"/>
        <v>347.74452035757196</v>
      </c>
      <c r="AU21" s="16">
        <f t="shared" si="1"/>
        <v>56331.744436008077</v>
      </c>
      <c r="AW21" s="6">
        <f t="shared" si="2"/>
        <v>301.72069854022368</v>
      </c>
      <c r="AX21" s="7">
        <f t="shared" si="3"/>
        <v>52502.097784079677</v>
      </c>
      <c r="AZ21" s="11">
        <f t="shared" si="4"/>
        <v>358.87149100338803</v>
      </c>
      <c r="BA21" s="12">
        <f t="shared" si="5"/>
        <v>60549.492397055597</v>
      </c>
      <c r="BC21" s="13">
        <f t="shared" si="6"/>
        <v>368.04667902230716</v>
      </c>
      <c r="BD21" s="14">
        <f t="shared" si="7"/>
        <v>52052.977249272524</v>
      </c>
      <c r="BF21" s="15">
        <f t="shared" si="8"/>
        <v>347.74452035757196</v>
      </c>
      <c r="BG21" s="16">
        <f t="shared" si="9"/>
        <v>56331.744436008077</v>
      </c>
      <c r="BI21">
        <v>57</v>
      </c>
      <c r="BJ21" t="s">
        <v>47</v>
      </c>
      <c r="BK21" s="2">
        <v>45818.816041666665</v>
      </c>
      <c r="BL21">
        <v>313</v>
      </c>
      <c r="BM21" t="s">
        <v>13</v>
      </c>
      <c r="BN21">
        <v>0</v>
      </c>
      <c r="BO21">
        <v>2.8410000000000002</v>
      </c>
      <c r="BP21" s="3">
        <v>966832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58</v>
      </c>
      <c r="B22" t="s">
        <v>48</v>
      </c>
      <c r="C22" s="2">
        <v>45818.83730324074</v>
      </c>
      <c r="D22">
        <v>368</v>
      </c>
      <c r="E22" t="s">
        <v>13</v>
      </c>
      <c r="F22">
        <v>0</v>
      </c>
      <c r="G22">
        <v>5.9969999999999999</v>
      </c>
      <c r="H22" s="3">
        <v>20375</v>
      </c>
      <c r="I22">
        <v>4.5999999999999999E-2</v>
      </c>
      <c r="J22" t="s">
        <v>14</v>
      </c>
      <c r="K22" t="s">
        <v>14</v>
      </c>
      <c r="L22" t="s">
        <v>14</v>
      </c>
      <c r="M22" t="s">
        <v>14</v>
      </c>
      <c r="O22">
        <v>58</v>
      </c>
      <c r="P22" t="s">
        <v>48</v>
      </c>
      <c r="Q22" s="2">
        <v>45818.83730324074</v>
      </c>
      <c r="R22">
        <v>368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58</v>
      </c>
      <c r="AD22" t="s">
        <v>48</v>
      </c>
      <c r="AE22" s="2">
        <v>45818.83730324074</v>
      </c>
      <c r="AF22">
        <v>368</v>
      </c>
      <c r="AG22" t="s">
        <v>13</v>
      </c>
      <c r="AH22">
        <v>0</v>
      </c>
      <c r="AI22" t="s">
        <v>14</v>
      </c>
      <c r="AJ22" t="s">
        <v>14</v>
      </c>
      <c r="AK22" t="s">
        <v>14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58</v>
      </c>
      <c r="AT22" s="15">
        <f t="shared" si="0"/>
        <v>57.715568015625003</v>
      </c>
      <c r="AU22" s="16" t="e">
        <f t="shared" si="1"/>
        <v>#VALUE!</v>
      </c>
      <c r="AW22" s="6">
        <f t="shared" si="2"/>
        <v>45.337064574062502</v>
      </c>
      <c r="AX22" s="7" t="e">
        <f t="shared" si="3"/>
        <v>#VALUE!</v>
      </c>
      <c r="AZ22" s="11">
        <f t="shared" si="4"/>
        <v>50.926448234375002</v>
      </c>
      <c r="BA22" s="12" t="e">
        <f t="shared" si="5"/>
        <v>#VALUE!</v>
      </c>
      <c r="BC22" s="13">
        <f t="shared" si="6"/>
        <v>54.626232387500004</v>
      </c>
      <c r="BD22" s="14" t="e">
        <f t="shared" si="7"/>
        <v>#VALUE!</v>
      </c>
      <c r="BF22" s="15">
        <f t="shared" si="8"/>
        <v>57.715568015625003</v>
      </c>
      <c r="BG22" s="16" t="e">
        <f t="shared" si="9"/>
        <v>#VALUE!</v>
      </c>
      <c r="BI22">
        <v>58</v>
      </c>
      <c r="BJ22" t="s">
        <v>48</v>
      </c>
      <c r="BK22" s="2">
        <v>45818.83730324074</v>
      </c>
      <c r="BL22">
        <v>368</v>
      </c>
      <c r="BM22" t="s">
        <v>13</v>
      </c>
      <c r="BN22">
        <v>0</v>
      </c>
      <c r="BO22">
        <v>2.8370000000000002</v>
      </c>
      <c r="BP22" s="3">
        <v>1081363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59</v>
      </c>
      <c r="B23" t="s">
        <v>49</v>
      </c>
      <c r="C23" s="2">
        <v>45818.858553240738</v>
      </c>
      <c r="D23">
        <v>216</v>
      </c>
      <c r="E23" t="s">
        <v>13</v>
      </c>
      <c r="F23">
        <v>0</v>
      </c>
      <c r="G23">
        <v>6.0030000000000001</v>
      </c>
      <c r="H23" s="3">
        <v>3500</v>
      </c>
      <c r="I23">
        <v>8.0000000000000002E-3</v>
      </c>
      <c r="J23" t="s">
        <v>14</v>
      </c>
      <c r="K23" t="s">
        <v>14</v>
      </c>
      <c r="L23" t="s">
        <v>14</v>
      </c>
      <c r="M23" t="s">
        <v>14</v>
      </c>
      <c r="O23">
        <v>59</v>
      </c>
      <c r="P23" t="s">
        <v>49</v>
      </c>
      <c r="Q23" s="2">
        <v>45818.858553240738</v>
      </c>
      <c r="R23">
        <v>216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59</v>
      </c>
      <c r="AD23" t="s">
        <v>49</v>
      </c>
      <c r="AE23" s="2">
        <v>45818.858553240738</v>
      </c>
      <c r="AF23">
        <v>216</v>
      </c>
      <c r="AG23" t="s">
        <v>13</v>
      </c>
      <c r="AH23">
        <v>0</v>
      </c>
      <c r="AI23">
        <v>12.098000000000001</v>
      </c>
      <c r="AJ23" s="3">
        <v>56795</v>
      </c>
      <c r="AK23">
        <v>12.317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59</v>
      </c>
      <c r="AT23" s="15">
        <f t="shared" si="0"/>
        <v>9.0220392499999988</v>
      </c>
      <c r="AU23" s="16">
        <f t="shared" si="1"/>
        <v>12750.229863094501</v>
      </c>
      <c r="AW23" s="6">
        <f t="shared" si="2"/>
        <v>2.8970750000000001</v>
      </c>
      <c r="AX23" s="7">
        <f t="shared" si="3"/>
        <v>11553.507349922</v>
      </c>
      <c r="AZ23" s="11">
        <f t="shared" si="4"/>
        <v>2.6574999999999989</v>
      </c>
      <c r="BA23" s="12">
        <f t="shared" si="5"/>
        <v>12159.191514177501</v>
      </c>
      <c r="BC23" s="13">
        <f t="shared" si="6"/>
        <v>5.4744650000000004</v>
      </c>
      <c r="BD23" s="14">
        <f t="shared" si="7"/>
        <v>11088.595601239251</v>
      </c>
      <c r="BF23" s="15">
        <f t="shared" si="8"/>
        <v>9.0220392499999988</v>
      </c>
      <c r="BG23" s="16">
        <f t="shared" si="9"/>
        <v>12750.229863094501</v>
      </c>
      <c r="BI23">
        <v>59</v>
      </c>
      <c r="BJ23" t="s">
        <v>49</v>
      </c>
      <c r="BK23" s="2">
        <v>45818.858553240738</v>
      </c>
      <c r="BL23">
        <v>216</v>
      </c>
      <c r="BM23" t="s">
        <v>13</v>
      </c>
      <c r="BN23">
        <v>0</v>
      </c>
      <c r="BO23">
        <v>2.8450000000000002</v>
      </c>
      <c r="BP23" s="3">
        <v>909941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60</v>
      </c>
      <c r="B24" t="s">
        <v>50</v>
      </c>
      <c r="C24" s="2">
        <v>45818.879826388889</v>
      </c>
      <c r="D24">
        <v>288</v>
      </c>
      <c r="E24" t="s">
        <v>13</v>
      </c>
      <c r="F24">
        <v>0</v>
      </c>
      <c r="G24">
        <v>5.9930000000000003</v>
      </c>
      <c r="H24" s="3">
        <v>67618</v>
      </c>
      <c r="I24">
        <v>0.153</v>
      </c>
      <c r="J24" t="s">
        <v>14</v>
      </c>
      <c r="K24" t="s">
        <v>14</v>
      </c>
      <c r="L24" t="s">
        <v>14</v>
      </c>
      <c r="M24" t="s">
        <v>14</v>
      </c>
      <c r="O24">
        <v>60</v>
      </c>
      <c r="P24" t="s">
        <v>50</v>
      </c>
      <c r="Q24" s="2">
        <v>45818.879826388889</v>
      </c>
      <c r="R24">
        <v>288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60</v>
      </c>
      <c r="AD24" t="s">
        <v>50</v>
      </c>
      <c r="AE24" s="2">
        <v>45818.879826388889</v>
      </c>
      <c r="AF24">
        <v>288</v>
      </c>
      <c r="AG24" t="s">
        <v>13</v>
      </c>
      <c r="AH24">
        <v>0</v>
      </c>
      <c r="AI24">
        <v>12.081</v>
      </c>
      <c r="AJ24" s="3">
        <v>76215</v>
      </c>
      <c r="AK24">
        <v>16.536999999999999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60</v>
      </c>
      <c r="AT24" s="15">
        <f t="shared" si="0"/>
        <v>183.327988997988</v>
      </c>
      <c r="AU24" s="16">
        <f t="shared" si="1"/>
        <v>16892.271827490502</v>
      </c>
      <c r="AW24" s="6">
        <f t="shared" si="2"/>
        <v>155.928819501361</v>
      </c>
      <c r="AX24" s="7">
        <f t="shared" si="3"/>
        <v>15501.701806738</v>
      </c>
      <c r="AZ24" s="11">
        <f t="shared" si="4"/>
        <v>188.13122418185202</v>
      </c>
      <c r="BA24" s="12">
        <f t="shared" si="5"/>
        <v>16863.878597397499</v>
      </c>
      <c r="BC24" s="13">
        <f t="shared" si="6"/>
        <v>190.3831323947488</v>
      </c>
      <c r="BD24" s="14">
        <f t="shared" si="7"/>
        <v>15032.87080881325</v>
      </c>
      <c r="BF24" s="15">
        <f t="shared" si="8"/>
        <v>183.327988997988</v>
      </c>
      <c r="BG24" s="16">
        <f t="shared" si="9"/>
        <v>16892.271827490502</v>
      </c>
      <c r="BI24">
        <v>60</v>
      </c>
      <c r="BJ24" t="s">
        <v>50</v>
      </c>
      <c r="BK24" s="2">
        <v>45818.879826388889</v>
      </c>
      <c r="BL24">
        <v>288</v>
      </c>
      <c r="BM24" t="s">
        <v>13</v>
      </c>
      <c r="BN24">
        <v>0</v>
      </c>
      <c r="BO24">
        <v>2.8479999999999999</v>
      </c>
      <c r="BP24" s="3">
        <v>848743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61</v>
      </c>
      <c r="B25" t="s">
        <v>51</v>
      </c>
      <c r="C25" s="2">
        <v>45818.901087962964</v>
      </c>
      <c r="D25">
        <v>326</v>
      </c>
      <c r="E25" t="s">
        <v>13</v>
      </c>
      <c r="F25">
        <v>0</v>
      </c>
      <c r="G25">
        <v>5.8970000000000002</v>
      </c>
      <c r="H25" s="3">
        <v>33442814</v>
      </c>
      <c r="I25">
        <v>82.74</v>
      </c>
      <c r="J25" t="s">
        <v>14</v>
      </c>
      <c r="K25" t="s">
        <v>14</v>
      </c>
      <c r="L25" t="s">
        <v>14</v>
      </c>
      <c r="M25" t="s">
        <v>14</v>
      </c>
      <c r="O25">
        <v>61</v>
      </c>
      <c r="P25" t="s">
        <v>51</v>
      </c>
      <c r="Q25" s="2">
        <v>45818.901087962964</v>
      </c>
      <c r="R25">
        <v>326</v>
      </c>
      <c r="S25" t="s">
        <v>13</v>
      </c>
      <c r="T25">
        <v>0</v>
      </c>
      <c r="U25">
        <v>5.8520000000000003</v>
      </c>
      <c r="V25" s="3">
        <v>271670</v>
      </c>
      <c r="W25">
        <v>66.201999999999998</v>
      </c>
      <c r="X25" t="s">
        <v>14</v>
      </c>
      <c r="Y25" t="s">
        <v>14</v>
      </c>
      <c r="Z25" t="s">
        <v>14</v>
      </c>
      <c r="AA25" t="s">
        <v>14</v>
      </c>
      <c r="AC25">
        <v>61</v>
      </c>
      <c r="AD25" t="s">
        <v>51</v>
      </c>
      <c r="AE25" s="2">
        <v>45818.901087962964</v>
      </c>
      <c r="AF25">
        <v>326</v>
      </c>
      <c r="AG25" t="s">
        <v>13</v>
      </c>
      <c r="AH25">
        <v>0</v>
      </c>
      <c r="AI25">
        <v>11.776</v>
      </c>
      <c r="AJ25" s="3">
        <v>315331</v>
      </c>
      <c r="AK25">
        <v>67.56</v>
      </c>
      <c r="AL25" t="s">
        <v>14</v>
      </c>
      <c r="AM25" t="s">
        <v>14</v>
      </c>
      <c r="AN25" t="s">
        <v>14</v>
      </c>
      <c r="AO25" t="s">
        <v>14</v>
      </c>
      <c r="AQ25">
        <v>2</v>
      </c>
      <c r="AR25" t="s">
        <v>70</v>
      </c>
      <c r="AS25" s="10">
        <v>61</v>
      </c>
      <c r="AT25" s="15">
        <f t="shared" si="0"/>
        <v>65982.926468553997</v>
      </c>
      <c r="AU25" s="16">
        <f t="shared" si="1"/>
        <v>67236.180447862193</v>
      </c>
      <c r="AW25" s="6">
        <f t="shared" si="2"/>
        <v>65926.124067117998</v>
      </c>
      <c r="AX25" s="7">
        <f t="shared" si="3"/>
        <v>62537.67121840328</v>
      </c>
      <c r="AZ25" s="11">
        <f t="shared" si="4"/>
        <v>67175.263221999994</v>
      </c>
      <c r="BA25" s="12">
        <f t="shared" si="5"/>
        <v>72263.652841955103</v>
      </c>
      <c r="BC25" s="13">
        <f t="shared" si="6"/>
        <v>72282.314744100004</v>
      </c>
      <c r="BD25" s="14">
        <f t="shared" si="7"/>
        <v>62112.694941349175</v>
      </c>
      <c r="BF25" s="15">
        <f t="shared" si="8"/>
        <v>65982.926468553997</v>
      </c>
      <c r="BG25" s="16">
        <f t="shared" si="9"/>
        <v>67236.180447862193</v>
      </c>
      <c r="BI25">
        <v>61</v>
      </c>
      <c r="BJ25" t="s">
        <v>51</v>
      </c>
      <c r="BK25" s="2">
        <v>45818.901087962964</v>
      </c>
      <c r="BL25">
        <v>326</v>
      </c>
      <c r="BM25" t="s">
        <v>13</v>
      </c>
      <c r="BN25">
        <v>0</v>
      </c>
      <c r="BO25">
        <v>2.855</v>
      </c>
      <c r="BP25" s="3">
        <v>628835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62</v>
      </c>
      <c r="B26" t="s">
        <v>52</v>
      </c>
      <c r="C26" s="2">
        <v>45818.922349537039</v>
      </c>
      <c r="D26">
        <v>411</v>
      </c>
      <c r="E26" t="s">
        <v>13</v>
      </c>
      <c r="F26">
        <v>0</v>
      </c>
      <c r="G26">
        <v>6</v>
      </c>
      <c r="H26" s="3">
        <v>6288</v>
      </c>
      <c r="I26">
        <v>1.4999999999999999E-2</v>
      </c>
      <c r="J26" t="s">
        <v>14</v>
      </c>
      <c r="K26" t="s">
        <v>14</v>
      </c>
      <c r="L26" t="s">
        <v>14</v>
      </c>
      <c r="M26" t="s">
        <v>14</v>
      </c>
      <c r="O26">
        <v>62</v>
      </c>
      <c r="P26" t="s">
        <v>52</v>
      </c>
      <c r="Q26" s="2">
        <v>45818.922349537039</v>
      </c>
      <c r="R26">
        <v>411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62</v>
      </c>
      <c r="AD26" t="s">
        <v>52</v>
      </c>
      <c r="AE26" s="2">
        <v>45818.922349537039</v>
      </c>
      <c r="AF26">
        <v>411</v>
      </c>
      <c r="AG26" t="s">
        <v>13</v>
      </c>
      <c r="AH26">
        <v>0</v>
      </c>
      <c r="AI26">
        <v>12.2</v>
      </c>
      <c r="AJ26" s="3">
        <v>82324</v>
      </c>
      <c r="AK26">
        <v>17.863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62</v>
      </c>
      <c r="AT26" s="15">
        <f t="shared" si="0"/>
        <v>18.961620251391999</v>
      </c>
      <c r="AU26" s="16">
        <f t="shared" si="1"/>
        <v>18193.588500834881</v>
      </c>
      <c r="AW26" s="6">
        <f t="shared" si="2"/>
        <v>9.1898597632000012</v>
      </c>
      <c r="AX26" s="7">
        <f t="shared" si="3"/>
        <v>16739.715610292478</v>
      </c>
      <c r="AZ26" s="11">
        <f t="shared" si="4"/>
        <v>4.1087097599999982</v>
      </c>
      <c r="BA26" s="12">
        <f t="shared" si="5"/>
        <v>18337.4656440816</v>
      </c>
      <c r="BC26" s="13">
        <f t="shared" si="6"/>
        <v>13.87271926016</v>
      </c>
      <c r="BD26" s="14">
        <f t="shared" si="7"/>
        <v>16269.88409934672</v>
      </c>
      <c r="BF26" s="15">
        <f t="shared" si="8"/>
        <v>18.961620251391999</v>
      </c>
      <c r="BG26" s="16">
        <f t="shared" si="9"/>
        <v>18193.588500834881</v>
      </c>
      <c r="BI26">
        <v>62</v>
      </c>
      <c r="BJ26" t="s">
        <v>52</v>
      </c>
      <c r="BK26" s="2">
        <v>45818.922349537039</v>
      </c>
      <c r="BL26">
        <v>411</v>
      </c>
      <c r="BM26" t="s">
        <v>13</v>
      </c>
      <c r="BN26">
        <v>0</v>
      </c>
      <c r="BO26">
        <v>2.843</v>
      </c>
      <c r="BP26" s="3">
        <v>910873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63</v>
      </c>
      <c r="B27" t="s">
        <v>53</v>
      </c>
      <c r="C27" s="2">
        <v>45818.94358796296</v>
      </c>
      <c r="D27">
        <v>131</v>
      </c>
      <c r="E27" t="s">
        <v>13</v>
      </c>
      <c r="F27">
        <v>0</v>
      </c>
      <c r="G27">
        <v>6.008</v>
      </c>
      <c r="H27" s="3">
        <v>5022</v>
      </c>
      <c r="I27">
        <v>1.2E-2</v>
      </c>
      <c r="J27" t="s">
        <v>14</v>
      </c>
      <c r="K27" t="s">
        <v>14</v>
      </c>
      <c r="L27" t="s">
        <v>14</v>
      </c>
      <c r="M27" t="s">
        <v>14</v>
      </c>
      <c r="O27">
        <v>63</v>
      </c>
      <c r="P27" t="s">
        <v>53</v>
      </c>
      <c r="Q27" s="2">
        <v>45818.94358796296</v>
      </c>
      <c r="R27">
        <v>131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63</v>
      </c>
      <c r="AD27" t="s">
        <v>53</v>
      </c>
      <c r="AE27" s="2">
        <v>45818.94358796296</v>
      </c>
      <c r="AF27">
        <v>131</v>
      </c>
      <c r="AG27" t="s">
        <v>13</v>
      </c>
      <c r="AH27">
        <v>0</v>
      </c>
      <c r="AI27">
        <v>12.053000000000001</v>
      </c>
      <c r="AJ27" s="3">
        <v>100978</v>
      </c>
      <c r="AK27">
        <v>21.902000000000001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63</v>
      </c>
      <c r="AT27" s="15">
        <f t="shared" si="0"/>
        <v>14.431801570612</v>
      </c>
      <c r="AU27" s="16">
        <f t="shared" si="1"/>
        <v>22162.28917013992</v>
      </c>
      <c r="AW27" s="6">
        <f t="shared" si="2"/>
        <v>6.0524041252000007</v>
      </c>
      <c r="AX27" s="7">
        <f t="shared" si="3"/>
        <v>20508.236478528321</v>
      </c>
      <c r="AZ27" s="11">
        <f t="shared" si="4"/>
        <v>2.4092313600000015</v>
      </c>
      <c r="BA27" s="12">
        <f t="shared" si="5"/>
        <v>22818.2114398044</v>
      </c>
      <c r="BC27" s="13">
        <f t="shared" si="6"/>
        <v>9.9490644557600003</v>
      </c>
      <c r="BD27" s="14">
        <f t="shared" si="7"/>
        <v>20036.03814768948</v>
      </c>
      <c r="BF27" s="15">
        <f t="shared" si="8"/>
        <v>14.431801570612</v>
      </c>
      <c r="BG27" s="16">
        <f t="shared" si="9"/>
        <v>22162.28917013992</v>
      </c>
      <c r="BI27">
        <v>63</v>
      </c>
      <c r="BJ27" t="s">
        <v>53</v>
      </c>
      <c r="BK27" s="2">
        <v>45818.94358796296</v>
      </c>
      <c r="BL27">
        <v>131</v>
      </c>
      <c r="BM27" t="s">
        <v>13</v>
      </c>
      <c r="BN27">
        <v>0</v>
      </c>
      <c r="BO27">
        <v>2.8450000000000002</v>
      </c>
      <c r="BP27" s="3">
        <v>1084380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64</v>
      </c>
      <c r="B28" t="s">
        <v>54</v>
      </c>
      <c r="C28" s="2">
        <v>45818.964814814812</v>
      </c>
      <c r="D28">
        <v>130</v>
      </c>
      <c r="E28" t="s">
        <v>13</v>
      </c>
      <c r="F28">
        <v>0</v>
      </c>
      <c r="G28">
        <v>6.0060000000000002</v>
      </c>
      <c r="H28" s="3">
        <v>5983</v>
      </c>
      <c r="I28">
        <v>1.4E-2</v>
      </c>
      <c r="J28" t="s">
        <v>14</v>
      </c>
      <c r="K28" t="s">
        <v>14</v>
      </c>
      <c r="L28" t="s">
        <v>14</v>
      </c>
      <c r="M28" t="s">
        <v>14</v>
      </c>
      <c r="O28">
        <v>64</v>
      </c>
      <c r="P28" t="s">
        <v>54</v>
      </c>
      <c r="Q28" s="2">
        <v>45818.964814814812</v>
      </c>
      <c r="R28">
        <v>130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64</v>
      </c>
      <c r="AD28" t="s">
        <v>54</v>
      </c>
      <c r="AE28" s="2">
        <v>45818.964814814812</v>
      </c>
      <c r="AF28">
        <v>130</v>
      </c>
      <c r="AG28" t="s">
        <v>13</v>
      </c>
      <c r="AH28">
        <v>0</v>
      </c>
      <c r="AI28">
        <v>12.154</v>
      </c>
      <c r="AJ28" s="3">
        <v>12248</v>
      </c>
      <c r="AK28">
        <v>2.589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64</v>
      </c>
      <c r="AT28" s="15">
        <f t="shared" si="0"/>
        <v>17.867823882476998</v>
      </c>
      <c r="AU28" s="16">
        <f t="shared" si="1"/>
        <v>2647.5084373587201</v>
      </c>
      <c r="AW28" s="6">
        <f t="shared" si="2"/>
        <v>8.3914074917000008</v>
      </c>
      <c r="AX28" s="7">
        <f t="shared" si="3"/>
        <v>2424.1332553779202</v>
      </c>
      <c r="AZ28" s="11">
        <f t="shared" si="4"/>
        <v>3.5410010599999975</v>
      </c>
      <c r="BA28" s="12">
        <f t="shared" si="5"/>
        <v>2898.3708408255998</v>
      </c>
      <c r="BC28" s="13">
        <f t="shared" si="6"/>
        <v>12.910698953459999</v>
      </c>
      <c r="BD28" s="14">
        <f t="shared" si="7"/>
        <v>2535.9691924607996</v>
      </c>
      <c r="BF28" s="15">
        <f t="shared" si="8"/>
        <v>17.867823882476998</v>
      </c>
      <c r="BG28" s="16">
        <f t="shared" si="9"/>
        <v>2647.5084373587201</v>
      </c>
      <c r="BI28">
        <v>64</v>
      </c>
      <c r="BJ28" t="s">
        <v>54</v>
      </c>
      <c r="BK28" s="2">
        <v>45818.964814814812</v>
      </c>
      <c r="BL28">
        <v>130</v>
      </c>
      <c r="BM28" t="s">
        <v>13</v>
      </c>
      <c r="BN28">
        <v>0</v>
      </c>
      <c r="BO28">
        <v>2.8530000000000002</v>
      </c>
      <c r="BP28" s="3">
        <v>918006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65</v>
      </c>
      <c r="B29" t="s">
        <v>55</v>
      </c>
      <c r="C29" s="2">
        <v>45818.98605324074</v>
      </c>
      <c r="D29">
        <v>392</v>
      </c>
      <c r="E29" t="s">
        <v>13</v>
      </c>
      <c r="F29">
        <v>0</v>
      </c>
      <c r="G29">
        <v>5.9939999999999998</v>
      </c>
      <c r="H29" s="3">
        <v>17892</v>
      </c>
      <c r="I29">
        <v>4.1000000000000002E-2</v>
      </c>
      <c r="J29" t="s">
        <v>14</v>
      </c>
      <c r="K29" t="s">
        <v>14</v>
      </c>
      <c r="L29" t="s">
        <v>14</v>
      </c>
      <c r="M29" t="s">
        <v>14</v>
      </c>
      <c r="O29">
        <v>65</v>
      </c>
      <c r="P29" t="s">
        <v>55</v>
      </c>
      <c r="Q29" s="2">
        <v>45818.98605324074</v>
      </c>
      <c r="R29">
        <v>392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65</v>
      </c>
      <c r="AD29" t="s">
        <v>55</v>
      </c>
      <c r="AE29" s="2">
        <v>45818.98605324074</v>
      </c>
      <c r="AF29">
        <v>392</v>
      </c>
      <c r="AG29" t="s">
        <v>13</v>
      </c>
      <c r="AH29">
        <v>0</v>
      </c>
      <c r="AI29" t="s">
        <v>14</v>
      </c>
      <c r="AJ29" t="s">
        <v>14</v>
      </c>
      <c r="AK29" t="s">
        <v>14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65</v>
      </c>
      <c r="AT29" s="15">
        <f t="shared" si="0"/>
        <v>51.081151476367999</v>
      </c>
      <c r="AU29" s="16" t="e">
        <f t="shared" si="1"/>
        <v>#VALUE!</v>
      </c>
      <c r="AW29" s="6">
        <f t="shared" si="2"/>
        <v>39.514633240101439</v>
      </c>
      <c r="AX29" s="7" t="e">
        <f t="shared" si="3"/>
        <v>#VALUE!</v>
      </c>
      <c r="AZ29" s="11">
        <f t="shared" si="4"/>
        <v>43.520520981872004</v>
      </c>
      <c r="BA29" s="12" t="e">
        <f t="shared" si="5"/>
        <v>#VALUE!</v>
      </c>
      <c r="BC29" s="13">
        <f t="shared" si="6"/>
        <v>47.45545628583681</v>
      </c>
      <c r="BD29" s="14" t="e">
        <f t="shared" si="7"/>
        <v>#VALUE!</v>
      </c>
      <c r="BF29" s="15">
        <f t="shared" si="8"/>
        <v>51.081151476367999</v>
      </c>
      <c r="BG29" s="16" t="e">
        <f t="shared" si="9"/>
        <v>#VALUE!</v>
      </c>
      <c r="BI29">
        <v>65</v>
      </c>
      <c r="BJ29" t="s">
        <v>55</v>
      </c>
      <c r="BK29" s="2">
        <v>45818.98605324074</v>
      </c>
      <c r="BL29">
        <v>392</v>
      </c>
      <c r="BM29" t="s">
        <v>13</v>
      </c>
      <c r="BN29">
        <v>0</v>
      </c>
      <c r="BO29">
        <v>2.8420000000000001</v>
      </c>
      <c r="BP29" s="3">
        <v>968914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66</v>
      </c>
      <c r="B30" t="s">
        <v>56</v>
      </c>
      <c r="C30" s="2">
        <v>45819.007337962961</v>
      </c>
      <c r="D30">
        <v>123</v>
      </c>
      <c r="E30" t="s">
        <v>13</v>
      </c>
      <c r="F30">
        <v>0</v>
      </c>
      <c r="G30">
        <v>5.9989999999999997</v>
      </c>
      <c r="H30" s="3">
        <v>5687</v>
      </c>
      <c r="I30">
        <v>1.2999999999999999E-2</v>
      </c>
      <c r="J30" t="s">
        <v>14</v>
      </c>
      <c r="K30" t="s">
        <v>14</v>
      </c>
      <c r="L30" t="s">
        <v>14</v>
      </c>
      <c r="M30" t="s">
        <v>14</v>
      </c>
      <c r="O30">
        <v>66</v>
      </c>
      <c r="P30" t="s">
        <v>56</v>
      </c>
      <c r="Q30" s="2">
        <v>45819.007337962961</v>
      </c>
      <c r="R30">
        <v>123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66</v>
      </c>
      <c r="AD30" t="s">
        <v>56</v>
      </c>
      <c r="AE30" s="2">
        <v>45819.007337962961</v>
      </c>
      <c r="AF30">
        <v>123</v>
      </c>
      <c r="AG30" t="s">
        <v>13</v>
      </c>
      <c r="AH30">
        <v>0</v>
      </c>
      <c r="AI30">
        <v>12.138</v>
      </c>
      <c r="AJ30" s="3">
        <v>12370</v>
      </c>
      <c r="AK30">
        <v>2.6160000000000001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66</v>
      </c>
      <c r="AT30" s="15">
        <f t="shared" si="0"/>
        <v>16.807814342717002</v>
      </c>
      <c r="AU30" s="16">
        <f t="shared" si="1"/>
        <v>2675.1404607170002</v>
      </c>
      <c r="AW30" s="6">
        <f t="shared" si="2"/>
        <v>7.6423643956999996</v>
      </c>
      <c r="AX30" s="7">
        <f t="shared" si="3"/>
        <v>2449.2740087120001</v>
      </c>
      <c r="AZ30" s="11">
        <f t="shared" si="4"/>
        <v>3.0861082600000014</v>
      </c>
      <c r="BA30" s="12">
        <f t="shared" si="5"/>
        <v>2926.7689919099998</v>
      </c>
      <c r="BC30" s="13">
        <f t="shared" si="6"/>
        <v>11.98723110866</v>
      </c>
      <c r="BD30" s="14">
        <f t="shared" si="7"/>
        <v>2560.7995893799998</v>
      </c>
      <c r="BF30" s="15">
        <f t="shared" si="8"/>
        <v>16.807814342717002</v>
      </c>
      <c r="BG30" s="16">
        <f t="shared" si="9"/>
        <v>2675.1404607170002</v>
      </c>
      <c r="BI30">
        <v>66</v>
      </c>
      <c r="BJ30" t="s">
        <v>56</v>
      </c>
      <c r="BK30" s="2">
        <v>45819.007337962961</v>
      </c>
      <c r="BL30">
        <v>123</v>
      </c>
      <c r="BM30" t="s">
        <v>13</v>
      </c>
      <c r="BN30">
        <v>0</v>
      </c>
      <c r="BO30">
        <v>2.8460000000000001</v>
      </c>
      <c r="BP30" s="3">
        <v>891573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67</v>
      </c>
      <c r="B31" t="s">
        <v>57</v>
      </c>
      <c r="C31" s="2">
        <v>45819.02857638889</v>
      </c>
      <c r="D31">
        <v>370</v>
      </c>
      <c r="E31" t="s">
        <v>13</v>
      </c>
      <c r="F31">
        <v>0</v>
      </c>
      <c r="G31">
        <v>6.0019999999999998</v>
      </c>
      <c r="H31" s="3">
        <v>5433</v>
      </c>
      <c r="I31">
        <v>1.2999999999999999E-2</v>
      </c>
      <c r="J31" t="s">
        <v>14</v>
      </c>
      <c r="K31" t="s">
        <v>14</v>
      </c>
      <c r="L31" t="s">
        <v>14</v>
      </c>
      <c r="M31" t="s">
        <v>14</v>
      </c>
      <c r="O31">
        <v>67</v>
      </c>
      <c r="P31" t="s">
        <v>57</v>
      </c>
      <c r="Q31" s="2">
        <v>45819.02857638889</v>
      </c>
      <c r="R31">
        <v>370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67</v>
      </c>
      <c r="AD31" t="s">
        <v>57</v>
      </c>
      <c r="AE31" s="2">
        <v>45819.02857638889</v>
      </c>
      <c r="AF31">
        <v>370</v>
      </c>
      <c r="AG31" t="s">
        <v>13</v>
      </c>
      <c r="AH31">
        <v>0</v>
      </c>
      <c r="AI31">
        <v>12.08</v>
      </c>
      <c r="AJ31" s="3">
        <v>78577</v>
      </c>
      <c r="AK31">
        <v>17.05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67</v>
      </c>
      <c r="AT31" s="15">
        <f t="shared" si="0"/>
        <v>15.899398034077</v>
      </c>
      <c r="AU31" s="16">
        <f t="shared" si="1"/>
        <v>17395.510356854018</v>
      </c>
      <c r="AW31" s="6">
        <f t="shared" si="2"/>
        <v>7.0199028516999995</v>
      </c>
      <c r="AX31" s="7">
        <f t="shared" si="3"/>
        <v>15980.596617411918</v>
      </c>
      <c r="AZ31" s="11">
        <f t="shared" si="4"/>
        <v>2.7711990600000007</v>
      </c>
      <c r="BA31" s="12">
        <f t="shared" si="5"/>
        <v>17433.992192403901</v>
      </c>
      <c r="BC31" s="13">
        <f t="shared" si="6"/>
        <v>11.202778321459999</v>
      </c>
      <c r="BD31" s="14">
        <f t="shared" si="7"/>
        <v>15511.365591356131</v>
      </c>
      <c r="BF31" s="15">
        <f t="shared" si="8"/>
        <v>15.899398034077</v>
      </c>
      <c r="BG31" s="16">
        <f t="shared" si="9"/>
        <v>17395.510356854018</v>
      </c>
      <c r="BI31">
        <v>67</v>
      </c>
      <c r="BJ31" t="s">
        <v>57</v>
      </c>
      <c r="BK31" s="2">
        <v>45819.02857638889</v>
      </c>
      <c r="BL31">
        <v>370</v>
      </c>
      <c r="BM31" t="s">
        <v>13</v>
      </c>
      <c r="BN31">
        <v>0</v>
      </c>
      <c r="BO31">
        <v>2.847</v>
      </c>
      <c r="BP31" s="3">
        <v>985594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68</v>
      </c>
      <c r="B32" t="s">
        <v>58</v>
      </c>
      <c r="C32" s="2">
        <v>45819.049861111111</v>
      </c>
      <c r="D32">
        <v>387</v>
      </c>
      <c r="E32" t="s">
        <v>13</v>
      </c>
      <c r="F32">
        <v>0</v>
      </c>
      <c r="G32">
        <v>6.0090000000000003</v>
      </c>
      <c r="H32" s="3">
        <v>3208</v>
      </c>
      <c r="I32">
        <v>8.0000000000000002E-3</v>
      </c>
      <c r="J32" t="s">
        <v>14</v>
      </c>
      <c r="K32" t="s">
        <v>14</v>
      </c>
      <c r="L32" t="s">
        <v>14</v>
      </c>
      <c r="M32" t="s">
        <v>14</v>
      </c>
      <c r="O32">
        <v>68</v>
      </c>
      <c r="P32" t="s">
        <v>58</v>
      </c>
      <c r="Q32" s="2">
        <v>45819.049861111111</v>
      </c>
      <c r="R32">
        <v>387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68</v>
      </c>
      <c r="AD32" t="s">
        <v>58</v>
      </c>
      <c r="AE32" s="2">
        <v>45819.049861111111</v>
      </c>
      <c r="AF32">
        <v>387</v>
      </c>
      <c r="AG32" t="s">
        <v>13</v>
      </c>
      <c r="AH32">
        <v>0</v>
      </c>
      <c r="AI32">
        <v>12.029</v>
      </c>
      <c r="AJ32" s="3">
        <v>121247</v>
      </c>
      <c r="AK32">
        <v>26.279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68</v>
      </c>
      <c r="AT32" s="15">
        <f t="shared" si="0"/>
        <v>7.9886597051519992</v>
      </c>
      <c r="AU32" s="16">
        <f t="shared" si="1"/>
        <v>26466.208032204417</v>
      </c>
      <c r="AW32" s="6">
        <f t="shared" si="2"/>
        <v>2.3686798592000002</v>
      </c>
      <c r="AX32" s="7">
        <f t="shared" si="3"/>
        <v>24582.889590570318</v>
      </c>
      <c r="AZ32" s="11">
        <f t="shared" si="4"/>
        <v>2.9911625600000011</v>
      </c>
      <c r="BA32" s="12">
        <f t="shared" si="5"/>
        <v>27654.617748131899</v>
      </c>
      <c r="BC32" s="13">
        <f t="shared" si="6"/>
        <v>4.6462668249599997</v>
      </c>
      <c r="BD32" s="14">
        <f t="shared" si="7"/>
        <v>24109.295034733732</v>
      </c>
      <c r="BF32" s="15">
        <f t="shared" si="8"/>
        <v>7.9886597051519992</v>
      </c>
      <c r="BG32" s="16">
        <f t="shared" si="9"/>
        <v>26466.208032204417</v>
      </c>
      <c r="BI32">
        <v>68</v>
      </c>
      <c r="BJ32" t="s">
        <v>58</v>
      </c>
      <c r="BK32" s="2">
        <v>45819.049861111111</v>
      </c>
      <c r="BL32">
        <v>387</v>
      </c>
      <c r="BM32" t="s">
        <v>13</v>
      </c>
      <c r="BN32">
        <v>0</v>
      </c>
      <c r="BO32">
        <v>2.8370000000000002</v>
      </c>
      <c r="BP32" s="3">
        <v>1054294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69</v>
      </c>
      <c r="B33" t="s">
        <v>59</v>
      </c>
      <c r="C33" s="2">
        <v>45819.071122685185</v>
      </c>
      <c r="D33">
        <v>44</v>
      </c>
      <c r="E33" t="s">
        <v>13</v>
      </c>
      <c r="F33">
        <v>0</v>
      </c>
      <c r="G33">
        <v>6.0229999999999997</v>
      </c>
      <c r="H33" s="3">
        <v>1822</v>
      </c>
      <c r="I33">
        <v>5.0000000000000001E-3</v>
      </c>
      <c r="J33" t="s">
        <v>14</v>
      </c>
      <c r="K33" t="s">
        <v>14</v>
      </c>
      <c r="L33" t="s">
        <v>14</v>
      </c>
      <c r="M33" t="s">
        <v>14</v>
      </c>
      <c r="O33">
        <v>69</v>
      </c>
      <c r="P33" t="s">
        <v>59</v>
      </c>
      <c r="Q33" s="2">
        <v>45819.071122685185</v>
      </c>
      <c r="R33">
        <v>44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69</v>
      </c>
      <c r="AD33" t="s">
        <v>59</v>
      </c>
      <c r="AE33" s="2">
        <v>45819.071122685185</v>
      </c>
      <c r="AF33">
        <v>44</v>
      </c>
      <c r="AG33" t="s">
        <v>13</v>
      </c>
      <c r="AH33">
        <v>0</v>
      </c>
      <c r="AI33">
        <v>12.125999999999999</v>
      </c>
      <c r="AJ33" s="3">
        <v>24663</v>
      </c>
      <c r="AK33">
        <v>5.3070000000000004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69</v>
      </c>
      <c r="AT33" s="15">
        <f t="shared" si="0"/>
        <v>3.1033980762119997</v>
      </c>
      <c r="AU33" s="16">
        <f t="shared" si="1"/>
        <v>5451.9176066691707</v>
      </c>
      <c r="AW33" s="6">
        <f t="shared" si="2"/>
        <v>0.19853788520000015</v>
      </c>
      <c r="AX33" s="7">
        <f t="shared" si="3"/>
        <v>4978.6192137191201</v>
      </c>
      <c r="AZ33" s="11">
        <f t="shared" si="4"/>
        <v>5.8307993600000012</v>
      </c>
      <c r="BA33" s="12">
        <f t="shared" si="5"/>
        <v>5718.6229861790998</v>
      </c>
      <c r="BC33" s="13">
        <f t="shared" si="6"/>
        <v>0.84805274376000028</v>
      </c>
      <c r="BD33" s="14">
        <f t="shared" si="7"/>
        <v>5053.6408385738005</v>
      </c>
      <c r="BF33" s="15">
        <f t="shared" si="8"/>
        <v>3.1033980762119997</v>
      </c>
      <c r="BG33" s="16">
        <f t="shared" si="9"/>
        <v>5451.9176066691707</v>
      </c>
      <c r="BI33">
        <v>69</v>
      </c>
      <c r="BJ33" t="s">
        <v>59</v>
      </c>
      <c r="BK33" s="2">
        <v>45819.071122685185</v>
      </c>
      <c r="BL33">
        <v>44</v>
      </c>
      <c r="BM33" t="s">
        <v>13</v>
      </c>
      <c r="BN33">
        <v>0</v>
      </c>
      <c r="BO33">
        <v>2.8450000000000002</v>
      </c>
      <c r="BP33" s="3">
        <v>893868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70</v>
      </c>
      <c r="B34" t="s">
        <v>60</v>
      </c>
      <c r="C34" s="2">
        <v>45819.09238425926</v>
      </c>
      <c r="D34">
        <v>379</v>
      </c>
      <c r="E34" t="s">
        <v>13</v>
      </c>
      <c r="F34">
        <v>0</v>
      </c>
      <c r="G34">
        <v>5.9379999999999997</v>
      </c>
      <c r="H34" s="3">
        <v>19417156</v>
      </c>
      <c r="I34">
        <v>46.037999999999997</v>
      </c>
      <c r="J34" t="s">
        <v>14</v>
      </c>
      <c r="K34" t="s">
        <v>14</v>
      </c>
      <c r="L34" t="s">
        <v>14</v>
      </c>
      <c r="M34" t="s">
        <v>14</v>
      </c>
      <c r="O34">
        <v>70</v>
      </c>
      <c r="P34" t="s">
        <v>60</v>
      </c>
      <c r="Q34" s="2">
        <v>45819.09238425926</v>
      </c>
      <c r="R34">
        <v>379</v>
      </c>
      <c r="S34" t="s">
        <v>13</v>
      </c>
      <c r="T34">
        <v>0</v>
      </c>
      <c r="U34">
        <v>5.891</v>
      </c>
      <c r="V34" s="3">
        <v>156156</v>
      </c>
      <c r="W34">
        <v>38.359000000000002</v>
      </c>
      <c r="X34" t="s">
        <v>14</v>
      </c>
      <c r="Y34" t="s">
        <v>14</v>
      </c>
      <c r="Z34" t="s">
        <v>14</v>
      </c>
      <c r="AA34" t="s">
        <v>14</v>
      </c>
      <c r="AC34">
        <v>70</v>
      </c>
      <c r="AD34" t="s">
        <v>60</v>
      </c>
      <c r="AE34" s="2">
        <v>45819.09238425926</v>
      </c>
      <c r="AF34">
        <v>379</v>
      </c>
      <c r="AG34" t="s">
        <v>13</v>
      </c>
      <c r="AH34">
        <v>0</v>
      </c>
      <c r="AI34">
        <v>12.095000000000001</v>
      </c>
      <c r="AJ34" s="3">
        <v>56217</v>
      </c>
      <c r="AK34">
        <v>12.191000000000001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70</v>
      </c>
      <c r="AT34" s="15">
        <f t="shared" si="0"/>
        <v>38587.413179152958</v>
      </c>
      <c r="AU34" s="16">
        <f t="shared" si="1"/>
        <v>12626.826971434821</v>
      </c>
      <c r="AW34" s="6">
        <f t="shared" si="2"/>
        <v>38340.372185008317</v>
      </c>
      <c r="AX34" s="7">
        <f t="shared" si="3"/>
        <v>11435.701740208719</v>
      </c>
      <c r="AZ34" s="11">
        <f t="shared" si="4"/>
        <v>38534.320073280003</v>
      </c>
      <c r="BA34" s="12">
        <f t="shared" si="5"/>
        <v>12018.692540459901</v>
      </c>
      <c r="BC34" s="13">
        <f t="shared" si="6"/>
        <v>41805.402013584004</v>
      </c>
      <c r="BD34" s="14">
        <f t="shared" si="7"/>
        <v>10970.923863331329</v>
      </c>
      <c r="BF34" s="15">
        <f t="shared" si="8"/>
        <v>38587.413179152958</v>
      </c>
      <c r="BG34" s="16">
        <f t="shared" si="9"/>
        <v>12626.826971434821</v>
      </c>
      <c r="BI34">
        <v>70</v>
      </c>
      <c r="BJ34" t="s">
        <v>60</v>
      </c>
      <c r="BK34" s="2">
        <v>45819.09238425926</v>
      </c>
      <c r="BL34">
        <v>379</v>
      </c>
      <c r="BM34" t="s">
        <v>13</v>
      </c>
      <c r="BN34">
        <v>0</v>
      </c>
      <c r="BO34">
        <v>2.8519999999999999</v>
      </c>
      <c r="BP34" s="3">
        <v>725642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71</v>
      </c>
      <c r="B35" t="s">
        <v>61</v>
      </c>
      <c r="C35" s="2">
        <v>45819.113657407404</v>
      </c>
      <c r="D35">
        <v>220</v>
      </c>
      <c r="E35" t="s">
        <v>13</v>
      </c>
      <c r="F35">
        <v>0</v>
      </c>
      <c r="G35">
        <v>5.9969999999999999</v>
      </c>
      <c r="H35" s="3">
        <v>5381</v>
      </c>
      <c r="I35">
        <v>1.2999999999999999E-2</v>
      </c>
      <c r="J35" t="s">
        <v>14</v>
      </c>
      <c r="K35" t="s">
        <v>14</v>
      </c>
      <c r="L35" t="s">
        <v>14</v>
      </c>
      <c r="M35" t="s">
        <v>14</v>
      </c>
      <c r="O35">
        <v>71</v>
      </c>
      <c r="P35" t="s">
        <v>61</v>
      </c>
      <c r="Q35" s="2">
        <v>45819.113657407404</v>
      </c>
      <c r="R35">
        <v>220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71</v>
      </c>
      <c r="AD35" t="s">
        <v>61</v>
      </c>
      <c r="AE35" s="2">
        <v>45819.113657407404</v>
      </c>
      <c r="AF35">
        <v>220</v>
      </c>
      <c r="AG35" t="s">
        <v>13</v>
      </c>
      <c r="AH35">
        <v>0</v>
      </c>
      <c r="AI35">
        <v>12.051</v>
      </c>
      <c r="AJ35" s="3">
        <v>95639</v>
      </c>
      <c r="AK35">
        <v>20.747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0">
        <v>71</v>
      </c>
      <c r="AT35" s="15">
        <f t="shared" si="0"/>
        <v>15.713558182373001</v>
      </c>
      <c r="AU35" s="16">
        <f t="shared" si="1"/>
        <v>21027.154089430976</v>
      </c>
      <c r="AW35" s="6">
        <f t="shared" si="2"/>
        <v>6.8947817933</v>
      </c>
      <c r="AX35" s="7">
        <f t="shared" si="3"/>
        <v>19431.454496448077</v>
      </c>
      <c r="AZ35" s="11">
        <f t="shared" si="4"/>
        <v>2.715321939999999</v>
      </c>
      <c r="BA35" s="12">
        <f t="shared" si="5"/>
        <v>21538.675430671097</v>
      </c>
      <c r="BC35" s="13">
        <f t="shared" si="6"/>
        <v>11.043090899540001</v>
      </c>
      <c r="BD35" s="14">
        <f t="shared" si="7"/>
        <v>18959.827655746372</v>
      </c>
      <c r="BF35" s="15">
        <f t="shared" si="8"/>
        <v>15.713558182373001</v>
      </c>
      <c r="BG35" s="16">
        <f t="shared" si="9"/>
        <v>21027.154089430976</v>
      </c>
      <c r="BI35">
        <v>71</v>
      </c>
      <c r="BJ35" t="s">
        <v>61</v>
      </c>
      <c r="BK35" s="2">
        <v>45819.113657407404</v>
      </c>
      <c r="BL35">
        <v>220</v>
      </c>
      <c r="BM35" t="s">
        <v>13</v>
      </c>
      <c r="BN35">
        <v>0</v>
      </c>
      <c r="BO35">
        <v>2.839</v>
      </c>
      <c r="BP35" s="3">
        <v>998145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72</v>
      </c>
      <c r="B36" t="s">
        <v>62</v>
      </c>
      <c r="C36" s="2">
        <v>45819.134884259256</v>
      </c>
      <c r="D36">
        <v>152</v>
      </c>
      <c r="E36" t="s">
        <v>13</v>
      </c>
      <c r="F36">
        <v>0</v>
      </c>
      <c r="G36">
        <v>5.9880000000000004</v>
      </c>
      <c r="H36" s="3">
        <v>124472</v>
      </c>
      <c r="I36">
        <v>0.28100000000000003</v>
      </c>
      <c r="J36" t="s">
        <v>14</v>
      </c>
      <c r="K36" t="s">
        <v>14</v>
      </c>
      <c r="L36" t="s">
        <v>14</v>
      </c>
      <c r="M36" t="s">
        <v>14</v>
      </c>
      <c r="O36">
        <v>72</v>
      </c>
      <c r="P36" t="s">
        <v>62</v>
      </c>
      <c r="Q36" s="2">
        <v>45819.134884259256</v>
      </c>
      <c r="R36">
        <v>152</v>
      </c>
      <c r="S36" t="s">
        <v>13</v>
      </c>
      <c r="T36">
        <v>0</v>
      </c>
      <c r="U36">
        <v>5.9349999999999996</v>
      </c>
      <c r="V36" s="3">
        <v>1323</v>
      </c>
      <c r="W36">
        <v>0.41799999999999998</v>
      </c>
      <c r="X36" t="s">
        <v>14</v>
      </c>
      <c r="Y36" t="s">
        <v>14</v>
      </c>
      <c r="Z36" t="s">
        <v>14</v>
      </c>
      <c r="AA36" t="s">
        <v>14</v>
      </c>
      <c r="AC36">
        <v>72</v>
      </c>
      <c r="AD36" t="s">
        <v>62</v>
      </c>
      <c r="AE36" s="2">
        <v>45819.134884259256</v>
      </c>
      <c r="AF36">
        <v>152</v>
      </c>
      <c r="AG36" t="s">
        <v>13</v>
      </c>
      <c r="AH36">
        <v>0</v>
      </c>
      <c r="AI36">
        <v>12.115</v>
      </c>
      <c r="AJ36" s="3">
        <v>33786</v>
      </c>
      <c r="AK36">
        <v>7.3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0">
        <v>72</v>
      </c>
      <c r="AT36" s="15">
        <f t="shared" si="0"/>
        <v>332.93817167980797</v>
      </c>
      <c r="AU36" s="16">
        <f t="shared" si="1"/>
        <v>7503.0590994302802</v>
      </c>
      <c r="AW36" s="6">
        <f t="shared" si="2"/>
        <v>288.54242732673657</v>
      </c>
      <c r="AX36" s="7">
        <f t="shared" si="3"/>
        <v>6850.7352783260803</v>
      </c>
      <c r="AZ36" s="11">
        <f t="shared" si="4"/>
        <v>343.91539535763201</v>
      </c>
      <c r="BA36" s="12">
        <f t="shared" si="5"/>
        <v>7701.4286796443994</v>
      </c>
      <c r="BC36" s="13">
        <f t="shared" si="6"/>
        <v>352.04886908718078</v>
      </c>
      <c r="BD36" s="14">
        <f t="shared" si="7"/>
        <v>6891.9686709991993</v>
      </c>
      <c r="BF36" s="15">
        <f t="shared" si="8"/>
        <v>332.93817167980797</v>
      </c>
      <c r="BG36" s="16">
        <f t="shared" si="9"/>
        <v>7503.0590994302802</v>
      </c>
      <c r="BI36">
        <v>72</v>
      </c>
      <c r="BJ36" t="s">
        <v>62</v>
      </c>
      <c r="BK36" s="2">
        <v>45819.134884259256</v>
      </c>
      <c r="BL36">
        <v>152</v>
      </c>
      <c r="BM36" t="s">
        <v>13</v>
      </c>
      <c r="BN36">
        <v>0</v>
      </c>
      <c r="BO36">
        <v>2.8370000000000002</v>
      </c>
      <c r="BP36" s="3">
        <v>1038294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73</v>
      </c>
      <c r="B37" t="s">
        <v>63</v>
      </c>
      <c r="C37" s="2">
        <v>45819.156157407408</v>
      </c>
      <c r="D37">
        <v>27</v>
      </c>
      <c r="E37" t="s">
        <v>13</v>
      </c>
      <c r="F37">
        <v>0</v>
      </c>
      <c r="G37">
        <v>5.9930000000000003</v>
      </c>
      <c r="H37" s="3">
        <v>8283</v>
      </c>
      <c r="I37">
        <v>1.9E-2</v>
      </c>
      <c r="J37" t="s">
        <v>14</v>
      </c>
      <c r="K37" t="s">
        <v>14</v>
      </c>
      <c r="L37" t="s">
        <v>14</v>
      </c>
      <c r="M37" t="s">
        <v>14</v>
      </c>
      <c r="O37">
        <v>73</v>
      </c>
      <c r="P37" t="s">
        <v>63</v>
      </c>
      <c r="Q37" s="2">
        <v>45819.156157407408</v>
      </c>
      <c r="R37">
        <v>27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73</v>
      </c>
      <c r="AD37" t="s">
        <v>63</v>
      </c>
      <c r="AE37" s="2">
        <v>45819.156157407408</v>
      </c>
      <c r="AF37">
        <v>27</v>
      </c>
      <c r="AG37" t="s">
        <v>13</v>
      </c>
      <c r="AH37">
        <v>0</v>
      </c>
      <c r="AI37">
        <v>12.141999999999999</v>
      </c>
      <c r="AJ37" s="3">
        <v>7305</v>
      </c>
      <c r="AK37">
        <v>1.506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0">
        <v>73</v>
      </c>
      <c r="AT37" s="15">
        <f t="shared" si="0"/>
        <v>26.155094499877002</v>
      </c>
      <c r="AU37" s="16">
        <f t="shared" si="1"/>
        <v>1526.72997636325</v>
      </c>
      <c r="AW37" s="6">
        <f t="shared" si="2"/>
        <v>15.079232031700002</v>
      </c>
      <c r="AX37" s="7">
        <f t="shared" si="3"/>
        <v>1404.8816756019999</v>
      </c>
      <c r="AZ37" s="11">
        <f t="shared" si="4"/>
        <v>10.299873059999998</v>
      </c>
      <c r="BA37" s="12">
        <f t="shared" si="5"/>
        <v>1736.3611242975001</v>
      </c>
      <c r="BC37" s="13">
        <f t="shared" si="6"/>
        <v>20.427465205459999</v>
      </c>
      <c r="BD37" s="14">
        <f t="shared" si="7"/>
        <v>1528.4338911049997</v>
      </c>
      <c r="BF37" s="15">
        <f t="shared" si="8"/>
        <v>26.155094499877002</v>
      </c>
      <c r="BG37" s="16">
        <f t="shared" si="9"/>
        <v>1526.72997636325</v>
      </c>
      <c r="BI37">
        <v>73</v>
      </c>
      <c r="BJ37" t="s">
        <v>63</v>
      </c>
      <c r="BK37" s="2">
        <v>45819.156157407408</v>
      </c>
      <c r="BL37">
        <v>27</v>
      </c>
      <c r="BM37" t="s">
        <v>13</v>
      </c>
      <c r="BN37">
        <v>0</v>
      </c>
      <c r="BO37">
        <v>2.8380000000000001</v>
      </c>
      <c r="BP37" s="3">
        <v>1039069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74</v>
      </c>
      <c r="B38" t="s">
        <v>64</v>
      </c>
      <c r="C38" s="2">
        <v>45819.177418981482</v>
      </c>
      <c r="D38">
        <v>45</v>
      </c>
      <c r="E38" t="s">
        <v>13</v>
      </c>
      <c r="F38">
        <v>0</v>
      </c>
      <c r="G38">
        <v>6.0019999999999998</v>
      </c>
      <c r="H38" s="3">
        <v>2678</v>
      </c>
      <c r="I38">
        <v>6.0000000000000001E-3</v>
      </c>
      <c r="J38" t="s">
        <v>14</v>
      </c>
      <c r="K38" t="s">
        <v>14</v>
      </c>
      <c r="L38" t="s">
        <v>14</v>
      </c>
      <c r="M38" t="s">
        <v>14</v>
      </c>
      <c r="O38">
        <v>74</v>
      </c>
      <c r="P38" t="s">
        <v>64</v>
      </c>
      <c r="Q38" s="2">
        <v>45819.177418981482</v>
      </c>
      <c r="R38">
        <v>45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74</v>
      </c>
      <c r="AD38" t="s">
        <v>64</v>
      </c>
      <c r="AE38" s="2">
        <v>45819.177418981482</v>
      </c>
      <c r="AF38">
        <v>45</v>
      </c>
      <c r="AG38" t="s">
        <v>13</v>
      </c>
      <c r="AH38">
        <v>0</v>
      </c>
      <c r="AI38">
        <v>12.031000000000001</v>
      </c>
      <c r="AJ38" s="3">
        <v>123695</v>
      </c>
      <c r="AK38">
        <v>26.806999999999999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0">
        <v>74</v>
      </c>
      <c r="AT38" s="15">
        <f t="shared" si="0"/>
        <v>6.1167051122119993</v>
      </c>
      <c r="AU38" s="16">
        <f t="shared" si="1"/>
        <v>26985.4256888745</v>
      </c>
      <c r="AW38" s="6">
        <f t="shared" si="2"/>
        <v>1.4729078851999999</v>
      </c>
      <c r="AX38" s="7">
        <f t="shared" si="3"/>
        <v>25073.588938802</v>
      </c>
      <c r="AZ38" s="11">
        <f t="shared" si="4"/>
        <v>3.8320393599999996</v>
      </c>
      <c r="BA38" s="12">
        <f t="shared" si="5"/>
        <v>28236.462971277502</v>
      </c>
      <c r="BC38" s="13">
        <f t="shared" si="6"/>
        <v>3.1679240237600004</v>
      </c>
      <c r="BD38" s="14">
        <f t="shared" si="7"/>
        <v>24599.90861380925</v>
      </c>
      <c r="BF38" s="15">
        <f t="shared" si="8"/>
        <v>6.1167051122119993</v>
      </c>
      <c r="BG38" s="16">
        <f t="shared" si="9"/>
        <v>26985.4256888745</v>
      </c>
      <c r="BI38">
        <v>74</v>
      </c>
      <c r="BJ38" t="s">
        <v>64</v>
      </c>
      <c r="BK38" s="2">
        <v>45819.177418981482</v>
      </c>
      <c r="BL38">
        <v>45</v>
      </c>
      <c r="BM38" t="s">
        <v>13</v>
      </c>
      <c r="BN38">
        <v>0</v>
      </c>
      <c r="BO38">
        <v>2.8279999999999998</v>
      </c>
      <c r="BP38" s="3">
        <v>1229166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75</v>
      </c>
      <c r="B39" t="s">
        <v>65</v>
      </c>
      <c r="C39" s="2">
        <v>45819.198657407411</v>
      </c>
      <c r="D39">
        <v>120</v>
      </c>
      <c r="E39" t="s">
        <v>13</v>
      </c>
      <c r="F39">
        <v>0</v>
      </c>
      <c r="G39">
        <v>5.9909999999999997</v>
      </c>
      <c r="H39" s="3">
        <v>18850</v>
      </c>
      <c r="I39">
        <v>4.2999999999999997E-2</v>
      </c>
      <c r="J39" t="s">
        <v>14</v>
      </c>
      <c r="K39" t="s">
        <v>14</v>
      </c>
      <c r="L39" t="s">
        <v>14</v>
      </c>
      <c r="M39" t="s">
        <v>14</v>
      </c>
      <c r="O39">
        <v>75</v>
      </c>
      <c r="P39" t="s">
        <v>65</v>
      </c>
      <c r="Q39" s="2">
        <v>45819.198657407411</v>
      </c>
      <c r="R39">
        <v>120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75</v>
      </c>
      <c r="AD39" t="s">
        <v>65</v>
      </c>
      <c r="AE39" s="2">
        <v>45819.198657407411</v>
      </c>
      <c r="AF39">
        <v>120</v>
      </c>
      <c r="AG39" t="s">
        <v>13</v>
      </c>
      <c r="AH39">
        <v>0</v>
      </c>
      <c r="AI39">
        <v>12.21</v>
      </c>
      <c r="AJ39">
        <v>157</v>
      </c>
      <c r="AK39">
        <v>-6.2E-2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0">
        <v>75</v>
      </c>
      <c r="AT39" s="15">
        <f t="shared" si="0"/>
        <v>53.641250182500002</v>
      </c>
      <c r="AU39" s="16">
        <f t="shared" si="1"/>
        <v>-98.252309526429997</v>
      </c>
      <c r="AW39" s="6">
        <f t="shared" si="2"/>
        <v>41.761182325850001</v>
      </c>
      <c r="AX39" s="7">
        <f t="shared" si="3"/>
        <v>-71.248729042479994</v>
      </c>
      <c r="AZ39" s="11">
        <f t="shared" si="4"/>
        <v>46.380206417499998</v>
      </c>
      <c r="BA39" s="12">
        <f t="shared" si="5"/>
        <v>16.576757591099998</v>
      </c>
      <c r="BC39" s="13">
        <f t="shared" si="6"/>
        <v>50.222532862000001</v>
      </c>
      <c r="BD39" s="14">
        <f t="shared" si="7"/>
        <v>66.283525989799998</v>
      </c>
      <c r="BF39" s="15">
        <f t="shared" si="8"/>
        <v>53.641250182500002</v>
      </c>
      <c r="BG39" s="16">
        <f t="shared" si="9"/>
        <v>-98.252309526429997</v>
      </c>
      <c r="BI39">
        <v>75</v>
      </c>
      <c r="BJ39" t="s">
        <v>65</v>
      </c>
      <c r="BK39" s="2">
        <v>45819.198657407411</v>
      </c>
      <c r="BL39">
        <v>120</v>
      </c>
      <c r="BM39" t="s">
        <v>13</v>
      </c>
      <c r="BN39">
        <v>0</v>
      </c>
      <c r="BO39">
        <v>2.8359999999999999</v>
      </c>
      <c r="BP39" s="3">
        <v>1058394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5">
      <c r="A40">
        <v>76</v>
      </c>
      <c r="B40" t="s">
        <v>66</v>
      </c>
      <c r="C40" s="2">
        <v>45819.400740740741</v>
      </c>
      <c r="D40" t="s">
        <v>67</v>
      </c>
      <c r="E40" t="s">
        <v>13</v>
      </c>
      <c r="F40">
        <v>0</v>
      </c>
      <c r="G40">
        <v>5.9989999999999997</v>
      </c>
      <c r="H40" s="3">
        <v>95770</v>
      </c>
      <c r="I40">
        <v>0.216</v>
      </c>
      <c r="J40" t="s">
        <v>14</v>
      </c>
      <c r="K40" t="s">
        <v>14</v>
      </c>
      <c r="L40" t="s">
        <v>14</v>
      </c>
      <c r="M40" t="s">
        <v>14</v>
      </c>
      <c r="O40">
        <v>76</v>
      </c>
      <c r="P40" t="s">
        <v>66</v>
      </c>
      <c r="Q40" s="2">
        <v>45819.400740740741</v>
      </c>
      <c r="R40" t="s">
        <v>67</v>
      </c>
      <c r="S40" t="s">
        <v>13</v>
      </c>
      <c r="T40">
        <v>0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76</v>
      </c>
      <c r="AD40" t="s">
        <v>66</v>
      </c>
      <c r="AE40" s="2">
        <v>45819.400740740741</v>
      </c>
      <c r="AF40" t="s">
        <v>67</v>
      </c>
      <c r="AG40" t="s">
        <v>13</v>
      </c>
      <c r="AH40">
        <v>0</v>
      </c>
      <c r="AI40">
        <v>12.157</v>
      </c>
      <c r="AJ40" s="3">
        <v>35039</v>
      </c>
      <c r="AK40">
        <v>7.5739999999999998</v>
      </c>
      <c r="AL40" t="s">
        <v>14</v>
      </c>
      <c r="AM40" t="s">
        <v>14</v>
      </c>
      <c r="AN40" t="s">
        <v>14</v>
      </c>
      <c r="AO40" t="s">
        <v>14</v>
      </c>
      <c r="AQ40">
        <v>2</v>
      </c>
      <c r="AR40" t="s">
        <v>71</v>
      </c>
      <c r="AS40" s="10">
        <v>76</v>
      </c>
      <c r="AT40" s="15">
        <f t="shared" si="0"/>
        <v>257.62193216729997</v>
      </c>
      <c r="AU40" s="16">
        <f t="shared" si="1"/>
        <v>7784.1355142645307</v>
      </c>
      <c r="AW40" s="6">
        <f t="shared" si="2"/>
        <v>221.65925574583397</v>
      </c>
      <c r="AX40" s="7">
        <f t="shared" si="3"/>
        <v>7107.5295915840798</v>
      </c>
      <c r="AZ40" s="11">
        <f t="shared" si="4"/>
        <v>266.5440348967</v>
      </c>
      <c r="BA40" s="12">
        <f t="shared" si="5"/>
        <v>7967.8276532718992</v>
      </c>
      <c r="BC40" s="13">
        <f t="shared" si="6"/>
        <v>270.66738733047998</v>
      </c>
      <c r="BD40" s="14">
        <f t="shared" si="7"/>
        <v>7143.6766550441998</v>
      </c>
      <c r="BF40" s="15">
        <f t="shared" si="8"/>
        <v>257.62193216729997</v>
      </c>
      <c r="BG40" s="16">
        <f t="shared" si="9"/>
        <v>7784.1355142645307</v>
      </c>
      <c r="BI40">
        <v>76</v>
      </c>
      <c r="BJ40" t="s">
        <v>66</v>
      </c>
      <c r="BK40" s="2">
        <v>45819.400740740741</v>
      </c>
      <c r="BL40" t="s">
        <v>67</v>
      </c>
      <c r="BM40" t="s">
        <v>13</v>
      </c>
      <c r="BN40">
        <v>0</v>
      </c>
      <c r="BO40">
        <v>2.8</v>
      </c>
      <c r="BP40" s="3">
        <v>1795621</v>
      </c>
      <c r="BQ40">
        <v>0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35">
      <c r="A41">
        <v>77</v>
      </c>
      <c r="B41" t="s">
        <v>68</v>
      </c>
      <c r="C41" s="2">
        <v>45819.421990740739</v>
      </c>
      <c r="D41" t="s">
        <v>69</v>
      </c>
      <c r="E41" t="s">
        <v>13</v>
      </c>
      <c r="F41">
        <v>0</v>
      </c>
      <c r="G41">
        <v>5.8929999999999998</v>
      </c>
      <c r="H41" s="3">
        <v>34004178</v>
      </c>
      <c r="I41">
        <v>84.283000000000001</v>
      </c>
      <c r="J41" t="s">
        <v>14</v>
      </c>
      <c r="K41" t="s">
        <v>14</v>
      </c>
      <c r="L41" t="s">
        <v>14</v>
      </c>
      <c r="M41" t="s">
        <v>14</v>
      </c>
      <c r="O41">
        <v>77</v>
      </c>
      <c r="P41" t="s">
        <v>68</v>
      </c>
      <c r="Q41" s="2">
        <v>45819.421990740739</v>
      </c>
      <c r="R41" t="s">
        <v>69</v>
      </c>
      <c r="S41" t="s">
        <v>13</v>
      </c>
      <c r="T41">
        <v>0</v>
      </c>
      <c r="U41">
        <v>5.8490000000000002</v>
      </c>
      <c r="V41" s="3">
        <v>276105</v>
      </c>
      <c r="W41">
        <v>67.263000000000005</v>
      </c>
      <c r="X41" t="s">
        <v>14</v>
      </c>
      <c r="Y41" t="s">
        <v>14</v>
      </c>
      <c r="Z41" t="s">
        <v>14</v>
      </c>
      <c r="AA41" t="s">
        <v>14</v>
      </c>
      <c r="AC41">
        <v>77</v>
      </c>
      <c r="AD41" t="s">
        <v>68</v>
      </c>
      <c r="AE41" s="2">
        <v>45819.421990740739</v>
      </c>
      <c r="AF41" t="s">
        <v>69</v>
      </c>
      <c r="AG41" t="s">
        <v>13</v>
      </c>
      <c r="AH41">
        <v>0</v>
      </c>
      <c r="AI41">
        <v>12.089</v>
      </c>
      <c r="AJ41" s="3">
        <v>59173</v>
      </c>
      <c r="AK41">
        <v>12.834</v>
      </c>
      <c r="AL41" t="s">
        <v>14</v>
      </c>
      <c r="AM41" t="s">
        <v>14</v>
      </c>
      <c r="AN41" t="s">
        <v>14</v>
      </c>
      <c r="AO41" t="s">
        <v>14</v>
      </c>
      <c r="AQ41">
        <v>2</v>
      </c>
      <c r="AR41" t="s">
        <v>71</v>
      </c>
      <c r="AS41" s="10">
        <v>77</v>
      </c>
      <c r="AT41" s="15">
        <f t="shared" si="0"/>
        <v>67029.345033806501</v>
      </c>
      <c r="AU41" s="16">
        <f t="shared" si="1"/>
        <v>13257.85776547402</v>
      </c>
      <c r="AW41" s="6">
        <f t="shared" si="2"/>
        <v>66974.93114153549</v>
      </c>
      <c r="AX41" s="7">
        <f t="shared" si="3"/>
        <v>12038.002250931921</v>
      </c>
      <c r="AZ41" s="11">
        <f t="shared" si="4"/>
        <v>68264.253079499991</v>
      </c>
      <c r="BA41" s="12">
        <f t="shared" si="5"/>
        <v>12736.9430433039</v>
      </c>
      <c r="BC41" s="13">
        <f t="shared" si="6"/>
        <v>73435.942398225001</v>
      </c>
      <c r="BD41" s="14">
        <f t="shared" si="7"/>
        <v>11572.55020238613</v>
      </c>
      <c r="BF41" s="15">
        <f t="shared" si="8"/>
        <v>67029.345033806501</v>
      </c>
      <c r="BG41" s="16">
        <f t="shared" si="9"/>
        <v>13257.85776547402</v>
      </c>
      <c r="BI41">
        <v>77</v>
      </c>
      <c r="BJ41" t="s">
        <v>68</v>
      </c>
      <c r="BK41" s="2">
        <v>45819.421990740739</v>
      </c>
      <c r="BL41" t="s">
        <v>69</v>
      </c>
      <c r="BM41" t="s">
        <v>13</v>
      </c>
      <c r="BN41">
        <v>0</v>
      </c>
      <c r="BO41">
        <v>2.8119999999999998</v>
      </c>
      <c r="BP41" s="3">
        <v>1433468</v>
      </c>
      <c r="BQ41">
        <v>0</v>
      </c>
      <c r="BR41" t="s">
        <v>14</v>
      </c>
      <c r="BS41" t="s">
        <v>14</v>
      </c>
      <c r="BT41" t="s">
        <v>14</v>
      </c>
      <c r="BU41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2025-06-11T14:43:39Z</dcterms:modified>
</cp:coreProperties>
</file>