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5 season misc analyses\GC 2025\"/>
    </mc:Choice>
  </mc:AlternateContent>
  <xr:revisionPtr revIDLastSave="0" documentId="8_{79530F6F-3206-4EFE-B7F6-A5190824A4F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1" i="1" l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</calcChain>
</file>

<file path=xl/sharedStrings.xml><?xml version="1.0" encoding="utf-8"?>
<sst xmlns="http://schemas.openxmlformats.org/spreadsheetml/2006/main" count="784" uniqueCount="63">
  <si>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</si>
  <si>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</si>
  <si>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</si>
  <si>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</si>
  <si>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</si>
  <si>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</si>
  <si>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</si>
  <si>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</si>
  <si>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</si>
  <si>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</si>
  <si>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</si>
  <si>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</si>
  <si>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</si>
  <si>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</si>
  <si>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</si>
  <si>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</si>
  <si>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</si>
  <si>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</si>
  <si>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</si>
  <si>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</si>
  <si>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</si>
  <si>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</si>
  <si>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</si>
  <si>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</si>
  <si>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</si>
  <si>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</si>
  <si>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</si>
  <si>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2024 ranged CAL Measured headspace CH4  in ppm from GC in ppm</t>
  </si>
  <si>
    <t>QC reference tank</t>
  </si>
  <si>
    <t xml:space="preserve">QC spiked air 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</si>
  <si>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</si>
  <si>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</si>
  <si>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</si>
  <si>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</si>
  <si>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FMI20250701_001.gcd</t>
  </si>
  <si>
    <t>QC outside air</t>
  </si>
  <si>
    <t>FMI20250701_002.gcd</t>
  </si>
  <si>
    <t>FMI20250701_003.gcd</t>
  </si>
  <si>
    <t>FMI20250701_004.gcd</t>
  </si>
  <si>
    <t>FMI20250701_005.gcd</t>
  </si>
  <si>
    <t>FMI20250701_006.gcd</t>
  </si>
  <si>
    <t>FMI20250701_007.gcd</t>
  </si>
  <si>
    <t>FMI20250701_008.gcd</t>
  </si>
  <si>
    <t>FMI20250701_009.gcd</t>
  </si>
  <si>
    <t>FMI20250701_010.gcd</t>
  </si>
  <si>
    <t>FMI20250701_011.gcd</t>
  </si>
  <si>
    <t>FMI20250701_012.gcd</t>
  </si>
  <si>
    <t>FMI20250701_013.gcd</t>
  </si>
  <si>
    <t>FMI20250701_014.gcd</t>
  </si>
  <si>
    <t>FMI20250701_015.gcd</t>
  </si>
  <si>
    <t>FMI20250701_016.gcd</t>
  </si>
  <si>
    <t>FMI20250701_017.gcd</t>
  </si>
  <si>
    <t>FMI20250701_018.gcd</t>
  </si>
  <si>
    <t>FMI20250701_019.gcd</t>
  </si>
  <si>
    <t>FMI20250701_020.gcd</t>
  </si>
  <si>
    <t>FMI20250701_021.gcd</t>
  </si>
  <si>
    <t>FMI20250701_022.gcd</t>
  </si>
  <si>
    <t>FMI20250701_023.gcd</t>
  </si>
  <si>
    <t>FMI20250701_024.gcd</t>
  </si>
  <si>
    <t>FMI20250701_025.gcd</t>
  </si>
  <si>
    <t>FMI20250701_026.gcd</t>
  </si>
  <si>
    <t>FMI20250701_027.gcd</t>
  </si>
  <si>
    <t>Some CO2 interference. If dups don't match, discard this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</si>
</sst>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5"/>
  <sheetViews>
    <sheetView tabSelected="1" workbookViewId="0">
      <selection activeCell="AT12" sqref="AT12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3" max="43" width="9.1796875" customWidth="1"/>
    <col min="46" max="46" width="9.81640625" customWidth="1"/>
    <col min="47" max="47" width="10" customWidth="1"/>
    <col min="49" max="49" width="9.7265625" customWidth="1"/>
    <col min="50" max="50" width="10" customWidth="1"/>
    <col min="52" max="53" width="9.54296875" customWidth="1"/>
    <col min="55" max="56" width="9.54296875" customWidth="1"/>
    <col min="57" max="57" width="8.7265625" style="9"/>
    <col min="58" max="59" width="9.81640625" customWidth="1"/>
  </cols>
  <sheetData>
    <row r="7" spans="1:73" x14ac:dyDescent="0.35">
      <c r="A7" t="s">
        <v>15</v>
      </c>
      <c r="O7" t="s">
        <v>16</v>
      </c>
      <c r="AC7" t="s">
        <v>17</v>
      </c>
      <c r="BI7" t="s">
        <v>21</v>
      </c>
    </row>
    <row r="8" spans="1:73" ht="130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30</v>
      </c>
      <c r="AR8" s="4" t="s">
        <v>18</v>
      </c>
      <c r="AS8" t="s">
        <v>19</v>
      </c>
      <c r="AT8" s="5" t="s">
        <v>24</v>
      </c>
      <c r="AU8" s="5" t="s">
        <v>20</v>
      </c>
      <c r="AV8" s="5"/>
      <c r="AW8" s="5" t="s">
        <v>25</v>
      </c>
      <c r="AX8" s="5" t="s">
        <v>26</v>
      </c>
      <c r="AZ8" s="5" t="s">
        <v>22</v>
      </c>
      <c r="BA8" s="5" t="s">
        <v>23</v>
      </c>
      <c r="BC8" s="5" t="s">
        <v>27</v>
      </c>
      <c r="BD8" s="5" t="s">
        <v>33</v>
      </c>
      <c r="BE8" s="8"/>
      <c r="BF8" s="5" t="s">
        <v>31</v>
      </c>
      <c r="BG8" s="5" t="s">
        <v>32</v>
      </c>
      <c r="BH8" s="5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45</v>
      </c>
      <c r="B9" t="s">
        <v>34</v>
      </c>
      <c r="C9" s="2">
        <v>45839.497442129628</v>
      </c>
      <c r="D9" t="s">
        <v>35</v>
      </c>
      <c r="E9" t="s">
        <v>13</v>
      </c>
      <c r="F9">
        <v>0</v>
      </c>
      <c r="G9">
        <v>6.0549999999999997</v>
      </c>
      <c r="H9" s="3">
        <v>2410</v>
      </c>
      <c r="I9">
        <v>6.0000000000000001E-3</v>
      </c>
      <c r="J9" t="s">
        <v>14</v>
      </c>
      <c r="K9" t="s">
        <v>14</v>
      </c>
      <c r="L9" t="s">
        <v>14</v>
      </c>
      <c r="M9" t="s">
        <v>14</v>
      </c>
      <c r="O9">
        <v>45</v>
      </c>
      <c r="P9" t="s">
        <v>34</v>
      </c>
      <c r="Q9" s="2">
        <v>45839.497442129628</v>
      </c>
      <c r="R9" t="s">
        <v>35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45</v>
      </c>
      <c r="AD9" t="s">
        <v>34</v>
      </c>
      <c r="AE9" s="2">
        <v>45839.497442129628</v>
      </c>
      <c r="AF9" t="s">
        <v>35</v>
      </c>
      <c r="AG9" t="s">
        <v>13</v>
      </c>
      <c r="AH9">
        <v>0</v>
      </c>
      <c r="AI9">
        <v>12.215</v>
      </c>
      <c r="AJ9" s="3">
        <v>1659</v>
      </c>
      <c r="AK9">
        <v>0.26800000000000002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45</v>
      </c>
      <c r="AT9" s="15">
        <f t="shared" ref="AT9:AT35" si="0">IF(H9&lt;10000,((H9^2*0.000000008493)+(H9*0.003482)+(-3.269)),(IF(H9&lt;200000,((H9^2*-0.000000000263)+(H9*0.002682)+(3.179)),(IF(H9&lt;8000000,((H9^2*-0.000000000005099)+(H9*0.002054)+(174.8)),((V9^2*-0.00000001014)+(V9*0.2415)+(1123)))))))</f>
        <v>5.1719481932999987</v>
      </c>
      <c r="AU9" s="16">
        <f t="shared" ref="AU9:AU35" si="1">IF(AJ9&lt;45000,((-0.00000004907*AJ9^2)+(0.2277*AJ9)+(-134)),((-0.00000001062*AJ9^2)+(0.2147*AJ9)+(590.6)))</f>
        <v>243.61924557133</v>
      </c>
      <c r="AW9" s="6">
        <f t="shared" ref="AW9:AW35" si="2">IF(H9&lt;10000,((0.0000001453*H9^2)+(0.0008349*H9)+(-1.805)),(IF(H9&lt;700000,((-0.00000000008054*H9^2)+(0.002348*H9)+(-2.47)), ((-0.00000001938*V9^2)+(0.2471*V9)+(226.8)))))</f>
        <v>1.0510259299999996</v>
      </c>
      <c r="AX9" s="7">
        <f t="shared" ref="AX9:AX35" si="3">(-0.00000002552*AJ9^2)+(0.2067*AJ9)+(-103.7)</f>
        <v>239.14506178888001</v>
      </c>
      <c r="AZ9" s="11">
        <f t="shared" ref="AZ9:AZ35" si="4">IF(H9&lt;10000,((H9^2*0.00000054)+(H9*-0.004765)+(12.72)),(IF(H9&lt;200000,((H9^2*-0.000000001577)+(H9*0.003043)+(-10.42)),(IF(H9&lt;8000000,((H9^2*-0.0000000000186)+(H9*0.00194)+(154.1)),((V9^2*-0.00000002)+(V9*0.2565)+(-1032)))))))</f>
        <v>4.3727239999999998</v>
      </c>
      <c r="BA9" s="12">
        <f t="shared" ref="BA9:BA35" si="5">IF(AJ9&lt;45000,((-0.0000004561*AJ9^2)+(0.244*AJ9)+(-21.72)),((-0.0000000409*AJ9^2)+(0.2477*AJ9)+(-1777)))</f>
        <v>381.82068463589997</v>
      </c>
      <c r="BC9" s="13">
        <f t="shared" ref="BC9:BC35" si="6">IF(H9&lt;10000,((H9^2*0.00000005714)+(H9*0.002453)+(-3.811)),(IF(H9&lt;200000,((H9^2*-0.0000000002888)+(H9*0.002899)+(-4.321)),(IF(H9&lt;8000000,((H9^2*-0.0000000000062)+(H9*0.002143)+(157)),((V9^2*-0.000000031)+(V9*0.2771)+(-709.5)))))))</f>
        <v>2.4326048339999993</v>
      </c>
      <c r="BD9" s="14">
        <f t="shared" ref="BD9:BD35" si="7">IF(AJ9&lt;45000,((-0.0000000598*AJ9^2)+(0.205*AJ9)+(34.1)),((-0.00000002403*AJ9^2)+(0.2063*AJ9)+(-550.7)))</f>
        <v>374.03041359619999</v>
      </c>
      <c r="BF9" s="15">
        <f t="shared" ref="BF9:BF35" si="8">IF(H9&lt;10000,((H9^2*0.000000008493)+(H9*0.003482)+(-3.269)),(IF(H9&lt;200000,((H9^2*-0.000000000263)+(H9*0.002682)+(3.179)),(IF(H9&lt;8000000,((H9^2*-0.000000000005099)+(H9*0.002054)+(174.8)),((V9^2*-0.00000001014)+(V9*0.2415)+(1123)))))))</f>
        <v>5.1719481932999987</v>
      </c>
      <c r="BG9" s="16">
        <f t="shared" ref="BG9:BG35" si="9">IF(AJ9&lt;45000,((-0.00000004907*AJ9^2)+(0.2277*AJ9)+(-134)),((-0.00000001062*AJ9^2)+(0.2147*AJ9)+(590.6)))</f>
        <v>243.61924557133</v>
      </c>
      <c r="BI9">
        <v>45</v>
      </c>
      <c r="BJ9" t="s">
        <v>34</v>
      </c>
      <c r="BK9" s="2">
        <v>45839.497442129628</v>
      </c>
      <c r="BL9" t="s">
        <v>35</v>
      </c>
      <c r="BM9" t="s">
        <v>13</v>
      </c>
      <c r="BN9">
        <v>0</v>
      </c>
      <c r="BO9">
        <v>2.706</v>
      </c>
      <c r="BP9" s="3">
        <v>4989048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46</v>
      </c>
      <c r="B10" t="s">
        <v>36</v>
      </c>
      <c r="C10" s="2">
        <v>45839.518692129626</v>
      </c>
      <c r="D10" t="s">
        <v>29</v>
      </c>
      <c r="E10" t="s">
        <v>13</v>
      </c>
      <c r="F10">
        <v>0</v>
      </c>
      <c r="G10">
        <v>5.9870000000000001</v>
      </c>
      <c r="H10" s="3">
        <v>1031790</v>
      </c>
      <c r="I10">
        <v>2.331</v>
      </c>
      <c r="J10" t="s">
        <v>14</v>
      </c>
      <c r="K10" t="s">
        <v>14</v>
      </c>
      <c r="L10" t="s">
        <v>14</v>
      </c>
      <c r="M10" t="s">
        <v>14</v>
      </c>
      <c r="O10">
        <v>46</v>
      </c>
      <c r="P10" t="s">
        <v>36</v>
      </c>
      <c r="Q10" s="2">
        <v>45839.518692129626</v>
      </c>
      <c r="R10" t="s">
        <v>29</v>
      </c>
      <c r="S10" t="s">
        <v>13</v>
      </c>
      <c r="T10">
        <v>0</v>
      </c>
      <c r="U10">
        <v>5.9420000000000002</v>
      </c>
      <c r="V10" s="3">
        <v>8545</v>
      </c>
      <c r="W10">
        <v>2.2040000000000002</v>
      </c>
      <c r="X10" t="s">
        <v>14</v>
      </c>
      <c r="Y10" t="s">
        <v>14</v>
      </c>
      <c r="Z10" t="s">
        <v>14</v>
      </c>
      <c r="AA10" t="s">
        <v>14</v>
      </c>
      <c r="AC10">
        <v>46</v>
      </c>
      <c r="AD10" t="s">
        <v>36</v>
      </c>
      <c r="AE10" s="2">
        <v>45839.518692129626</v>
      </c>
      <c r="AF10" t="s">
        <v>29</v>
      </c>
      <c r="AG10" t="s">
        <v>13</v>
      </c>
      <c r="AH10">
        <v>0</v>
      </c>
      <c r="AI10">
        <v>12.194000000000001</v>
      </c>
      <c r="AJ10" s="3">
        <v>9574</v>
      </c>
      <c r="AK10">
        <v>2.0030000000000001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46</v>
      </c>
      <c r="AT10" s="15">
        <f t="shared" si="0"/>
        <v>2288.6683125096943</v>
      </c>
      <c r="AU10" s="16">
        <f t="shared" si="1"/>
        <v>2041.5019713726801</v>
      </c>
      <c r="AW10" s="6">
        <f t="shared" si="2"/>
        <v>2336.8544300555</v>
      </c>
      <c r="AX10" s="7">
        <f t="shared" si="3"/>
        <v>1872.9065991324799</v>
      </c>
      <c r="AZ10" s="11">
        <f t="shared" si="4"/>
        <v>2135.9712147637401</v>
      </c>
      <c r="BA10" s="12">
        <f t="shared" si="5"/>
        <v>2272.5292007964003</v>
      </c>
      <c r="BC10" s="13">
        <f t="shared" si="6"/>
        <v>2361.52550825458</v>
      </c>
      <c r="BD10" s="14">
        <f t="shared" si="7"/>
        <v>1991.2886437351997</v>
      </c>
      <c r="BF10" s="15">
        <f t="shared" si="8"/>
        <v>2288.6683125096943</v>
      </c>
      <c r="BG10" s="16">
        <f t="shared" si="9"/>
        <v>2041.5019713726801</v>
      </c>
      <c r="BI10">
        <v>46</v>
      </c>
      <c r="BJ10" t="s">
        <v>36</v>
      </c>
      <c r="BK10" s="2">
        <v>45839.518692129626</v>
      </c>
      <c r="BL10" t="s">
        <v>29</v>
      </c>
      <c r="BM10" t="s">
        <v>13</v>
      </c>
      <c r="BN10">
        <v>0</v>
      </c>
      <c r="BO10">
        <v>2.6960000000000002</v>
      </c>
      <c r="BP10" s="3">
        <v>5010236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47</v>
      </c>
      <c r="B11" t="s">
        <v>37</v>
      </c>
      <c r="C11" s="2">
        <v>45839.539953703701</v>
      </c>
      <c r="D11" t="s">
        <v>28</v>
      </c>
      <c r="E11" t="s">
        <v>13</v>
      </c>
      <c r="F11">
        <v>0</v>
      </c>
      <c r="G11">
        <v>6.0250000000000004</v>
      </c>
      <c r="H11" s="3">
        <v>3635</v>
      </c>
      <c r="I11">
        <v>8.9999999999999993E-3</v>
      </c>
      <c r="J11" t="s">
        <v>14</v>
      </c>
      <c r="K11" t="s">
        <v>14</v>
      </c>
      <c r="L11" t="s">
        <v>14</v>
      </c>
      <c r="M11" t="s">
        <v>14</v>
      </c>
      <c r="O11">
        <v>47</v>
      </c>
      <c r="P11" t="s">
        <v>37</v>
      </c>
      <c r="Q11" s="2">
        <v>45839.539953703701</v>
      </c>
      <c r="R11" t="s">
        <v>28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47</v>
      </c>
      <c r="AD11" t="s">
        <v>37</v>
      </c>
      <c r="AE11" s="2">
        <v>45839.539953703701</v>
      </c>
      <c r="AF11" t="s">
        <v>28</v>
      </c>
      <c r="AG11" t="s">
        <v>13</v>
      </c>
      <c r="AH11">
        <v>0</v>
      </c>
      <c r="AI11">
        <v>12.218999999999999</v>
      </c>
      <c r="AJ11" s="3">
        <v>1895</v>
      </c>
      <c r="AK11">
        <v>0.31900000000000001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47</v>
      </c>
      <c r="AT11" s="15">
        <f>IF(H11&lt;10000,((H11^2*0.000000008493)+(H11*0.003482)+(-3.269)),(IF(H11&lt;200000,((H11^2*-0.000000000263)+(H11*0.002682)+(3.179)),(IF(H11&lt;8000000,((H11^2*-0.000000000005099)+(H11*0.002054)+(174.8)),((V11^2*-0.00000001014)+(V11*0.2415)+(1123)))))))</f>
        <v>9.5002899199249988</v>
      </c>
      <c r="AU11" s="16">
        <f t="shared" si="1"/>
        <v>297.31528840325001</v>
      </c>
      <c r="AW11" s="6">
        <f t="shared" si="2"/>
        <v>3.1497430925000005</v>
      </c>
      <c r="AX11" s="7">
        <f t="shared" si="3"/>
        <v>287.904857042</v>
      </c>
      <c r="AZ11" s="11">
        <f t="shared" si="4"/>
        <v>2.5343664999999991</v>
      </c>
      <c r="BA11" s="12">
        <f t="shared" si="5"/>
        <v>439.02213349750002</v>
      </c>
      <c r="BC11" s="13">
        <f t="shared" si="6"/>
        <v>5.8606586764999999</v>
      </c>
      <c r="BD11" s="14">
        <f t="shared" si="7"/>
        <v>422.36025670499998</v>
      </c>
      <c r="BF11" s="15">
        <f t="shared" si="8"/>
        <v>9.5002899199249988</v>
      </c>
      <c r="BG11" s="16">
        <f t="shared" si="9"/>
        <v>297.31528840325001</v>
      </c>
      <c r="BI11">
        <v>47</v>
      </c>
      <c r="BJ11" t="s">
        <v>37</v>
      </c>
      <c r="BK11" s="2">
        <v>45839.539953703701</v>
      </c>
      <c r="BL11" t="s">
        <v>28</v>
      </c>
      <c r="BM11" t="s">
        <v>13</v>
      </c>
      <c r="BN11">
        <v>0</v>
      </c>
      <c r="BO11">
        <v>2.6920000000000002</v>
      </c>
      <c r="BP11" s="3">
        <v>5213163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48</v>
      </c>
      <c r="B12" t="s">
        <v>38</v>
      </c>
      <c r="C12" s="2">
        <v>45839.561203703706</v>
      </c>
      <c r="D12">
        <v>82</v>
      </c>
      <c r="E12" t="s">
        <v>13</v>
      </c>
      <c r="F12">
        <v>0</v>
      </c>
      <c r="G12">
        <v>5.9930000000000003</v>
      </c>
      <c r="H12" s="3">
        <v>32774</v>
      </c>
      <c r="I12">
        <v>7.3999999999999996E-2</v>
      </c>
      <c r="J12" t="s">
        <v>14</v>
      </c>
      <c r="K12" t="s">
        <v>14</v>
      </c>
      <c r="L12" t="s">
        <v>14</v>
      </c>
      <c r="M12" t="s">
        <v>14</v>
      </c>
      <c r="O12">
        <v>48</v>
      </c>
      <c r="P12" t="s">
        <v>38</v>
      </c>
      <c r="Q12" s="2">
        <v>45839.561203703706</v>
      </c>
      <c r="R12">
        <v>82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48</v>
      </c>
      <c r="AD12" t="s">
        <v>38</v>
      </c>
      <c r="AE12" s="2">
        <v>45839.561203703706</v>
      </c>
      <c r="AF12">
        <v>82</v>
      </c>
      <c r="AG12" t="s">
        <v>13</v>
      </c>
      <c r="AH12">
        <v>0</v>
      </c>
      <c r="AI12">
        <v>12.161</v>
      </c>
      <c r="AJ12" s="3">
        <v>1702</v>
      </c>
      <c r="AK12">
        <v>0.27700000000000002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48</v>
      </c>
      <c r="AT12" s="15">
        <f t="shared" si="0"/>
        <v>90.796370475011997</v>
      </c>
      <c r="AU12" s="16">
        <f t="shared" si="1"/>
        <v>253.40325382772005</v>
      </c>
      <c r="AW12" s="6">
        <f t="shared" si="2"/>
        <v>74.396841160978951</v>
      </c>
      <c r="AX12" s="7">
        <f t="shared" si="3"/>
        <v>248.02947356192004</v>
      </c>
      <c r="AZ12" s="11">
        <f t="shared" si="4"/>
        <v>87.617370985148</v>
      </c>
      <c r="BA12" s="12">
        <f t="shared" si="5"/>
        <v>392.24676769560006</v>
      </c>
      <c r="BC12" s="13">
        <f t="shared" si="6"/>
        <v>90.380615790051195</v>
      </c>
      <c r="BD12" s="14">
        <f t="shared" si="7"/>
        <v>382.83677112079999</v>
      </c>
      <c r="BF12" s="15">
        <f t="shared" si="8"/>
        <v>90.796370475011997</v>
      </c>
      <c r="BG12" s="16">
        <f t="shared" si="9"/>
        <v>253.40325382772005</v>
      </c>
      <c r="BI12">
        <v>48</v>
      </c>
      <c r="BJ12" t="s">
        <v>38</v>
      </c>
      <c r="BK12" s="2">
        <v>45839.561203703706</v>
      </c>
      <c r="BL12">
        <v>82</v>
      </c>
      <c r="BM12" t="s">
        <v>13</v>
      </c>
      <c r="BN12">
        <v>0</v>
      </c>
      <c r="BO12">
        <v>2.85</v>
      </c>
      <c r="BP12" s="3">
        <v>816719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49</v>
      </c>
      <c r="B13" t="s">
        <v>39</v>
      </c>
      <c r="C13" s="2">
        <v>45839.582430555558</v>
      </c>
      <c r="D13">
        <v>194</v>
      </c>
      <c r="E13" t="s">
        <v>13</v>
      </c>
      <c r="F13">
        <v>0</v>
      </c>
      <c r="G13">
        <v>6.02</v>
      </c>
      <c r="H13" s="3">
        <v>3824</v>
      </c>
      <c r="I13">
        <v>8.9999999999999993E-3</v>
      </c>
      <c r="J13" t="s">
        <v>14</v>
      </c>
      <c r="K13" t="s">
        <v>14</v>
      </c>
      <c r="L13" t="s">
        <v>14</v>
      </c>
      <c r="M13" t="s">
        <v>14</v>
      </c>
      <c r="O13">
        <v>49</v>
      </c>
      <c r="P13" t="s">
        <v>39</v>
      </c>
      <c r="Q13" s="2">
        <v>45839.582430555558</v>
      </c>
      <c r="R13">
        <v>194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49</v>
      </c>
      <c r="AD13" t="s">
        <v>39</v>
      </c>
      <c r="AE13" s="2">
        <v>45839.582430555558</v>
      </c>
      <c r="AF13">
        <v>194</v>
      </c>
      <c r="AG13" t="s">
        <v>13</v>
      </c>
      <c r="AH13">
        <v>0</v>
      </c>
      <c r="AI13">
        <v>12.032999999999999</v>
      </c>
      <c r="AJ13" s="3">
        <v>140823</v>
      </c>
      <c r="AK13">
        <v>30.494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49</v>
      </c>
      <c r="AT13" s="15">
        <f t="shared" si="0"/>
        <v>10.170360935168</v>
      </c>
      <c r="AU13" s="16">
        <f t="shared" si="1"/>
        <v>30614.69163396602</v>
      </c>
      <c r="AW13" s="6">
        <f t="shared" si="2"/>
        <v>3.5123760128000008</v>
      </c>
      <c r="AX13" s="7">
        <f t="shared" si="3"/>
        <v>28498.323985763916</v>
      </c>
      <c r="AZ13" s="11">
        <f t="shared" si="4"/>
        <v>2.3950470399999997</v>
      </c>
      <c r="BA13" s="12">
        <f t="shared" si="5"/>
        <v>32293.764401243898</v>
      </c>
      <c r="BC13" s="13">
        <f t="shared" si="6"/>
        <v>6.4048288486399994</v>
      </c>
      <c r="BD13" s="14">
        <f t="shared" si="7"/>
        <v>28024.543150584133</v>
      </c>
      <c r="BF13" s="15">
        <f t="shared" si="8"/>
        <v>10.170360935168</v>
      </c>
      <c r="BG13" s="16">
        <f t="shared" si="9"/>
        <v>30614.69163396602</v>
      </c>
      <c r="BI13">
        <v>49</v>
      </c>
      <c r="BJ13" t="s">
        <v>39</v>
      </c>
      <c r="BK13" s="2">
        <v>45839.582430555558</v>
      </c>
      <c r="BL13">
        <v>194</v>
      </c>
      <c r="BM13" t="s">
        <v>13</v>
      </c>
      <c r="BN13">
        <v>0</v>
      </c>
      <c r="BO13">
        <v>2.8570000000000002</v>
      </c>
      <c r="BP13" s="3">
        <v>790165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50</v>
      </c>
      <c r="B14" t="s">
        <v>40</v>
      </c>
      <c r="C14" s="2">
        <v>45839.603692129633</v>
      </c>
      <c r="D14">
        <v>379</v>
      </c>
      <c r="E14" t="s">
        <v>13</v>
      </c>
      <c r="F14">
        <v>0</v>
      </c>
      <c r="G14">
        <v>6.0410000000000004</v>
      </c>
      <c r="H14" s="3">
        <v>2671</v>
      </c>
      <c r="I14">
        <v>6.0000000000000001E-3</v>
      </c>
      <c r="J14" t="s">
        <v>14</v>
      </c>
      <c r="K14" t="s">
        <v>14</v>
      </c>
      <c r="L14" t="s">
        <v>14</v>
      </c>
      <c r="M14" t="s">
        <v>14</v>
      </c>
      <c r="O14">
        <v>50</v>
      </c>
      <c r="P14" t="s">
        <v>40</v>
      </c>
      <c r="Q14" s="2">
        <v>45839.603692129633</v>
      </c>
      <c r="R14">
        <v>379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50</v>
      </c>
      <c r="AD14" t="s">
        <v>40</v>
      </c>
      <c r="AE14" s="2">
        <v>45839.603692129633</v>
      </c>
      <c r="AF14">
        <v>379</v>
      </c>
      <c r="AG14" t="s">
        <v>13</v>
      </c>
      <c r="AH14">
        <v>0</v>
      </c>
      <c r="AI14">
        <v>12.025</v>
      </c>
      <c r="AJ14" s="3">
        <v>145951</v>
      </c>
      <c r="AK14">
        <v>31.596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50</v>
      </c>
      <c r="AT14" s="15">
        <f t="shared" si="0"/>
        <v>6.0920131088129992</v>
      </c>
      <c r="AU14" s="16">
        <f t="shared" si="1"/>
        <v>31700.055705461378</v>
      </c>
      <c r="AW14" s="6">
        <f t="shared" si="2"/>
        <v>1.4616231173000001</v>
      </c>
      <c r="AX14" s="7">
        <f t="shared" si="3"/>
        <v>29520.75245888648</v>
      </c>
      <c r="AZ14" s="11">
        <f t="shared" si="4"/>
        <v>3.8451751400000003</v>
      </c>
      <c r="BA14" s="12">
        <f t="shared" si="5"/>
        <v>33503.823398999099</v>
      </c>
      <c r="BC14" s="13">
        <f t="shared" si="6"/>
        <v>3.1486135307399996</v>
      </c>
      <c r="BD14" s="14">
        <f t="shared" si="7"/>
        <v>29047.11158354397</v>
      </c>
      <c r="BF14" s="15">
        <f t="shared" si="8"/>
        <v>6.0920131088129992</v>
      </c>
      <c r="BG14" s="16">
        <f t="shared" si="9"/>
        <v>31700.055705461378</v>
      </c>
      <c r="BI14">
        <v>50</v>
      </c>
      <c r="BJ14" t="s">
        <v>40</v>
      </c>
      <c r="BK14" s="2">
        <v>45839.603692129633</v>
      </c>
      <c r="BL14">
        <v>379</v>
      </c>
      <c r="BM14" t="s">
        <v>13</v>
      </c>
      <c r="BN14">
        <v>0</v>
      </c>
      <c r="BO14">
        <v>2.8479999999999999</v>
      </c>
      <c r="BP14" s="3">
        <v>844341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51</v>
      </c>
      <c r="B15" t="s">
        <v>41</v>
      </c>
      <c r="C15" s="2">
        <v>45839.624942129631</v>
      </c>
      <c r="D15">
        <v>343</v>
      </c>
      <c r="E15" t="s">
        <v>13</v>
      </c>
      <c r="F15">
        <v>0</v>
      </c>
      <c r="G15">
        <v>5.9189999999999996</v>
      </c>
      <c r="H15" s="3">
        <v>28177855</v>
      </c>
      <c r="I15">
        <v>68.563000000000002</v>
      </c>
      <c r="J15" t="s">
        <v>14</v>
      </c>
      <c r="K15" t="s">
        <v>14</v>
      </c>
      <c r="L15" t="s">
        <v>14</v>
      </c>
      <c r="M15" t="s">
        <v>14</v>
      </c>
      <c r="O15">
        <v>51</v>
      </c>
      <c r="P15" t="s">
        <v>41</v>
      </c>
      <c r="Q15" s="2">
        <v>45839.624942129631</v>
      </c>
      <c r="R15">
        <v>343</v>
      </c>
      <c r="S15" t="s">
        <v>13</v>
      </c>
      <c r="T15">
        <v>0</v>
      </c>
      <c r="U15">
        <v>5.8739999999999997</v>
      </c>
      <c r="V15" s="3">
        <v>208309</v>
      </c>
      <c r="W15">
        <v>50.976999999999997</v>
      </c>
      <c r="X15" t="s">
        <v>14</v>
      </c>
      <c r="Y15" t="s">
        <v>14</v>
      </c>
      <c r="Z15" t="s">
        <v>14</v>
      </c>
      <c r="AA15" t="s">
        <v>14</v>
      </c>
      <c r="AC15">
        <v>51</v>
      </c>
      <c r="AD15" t="s">
        <v>41</v>
      </c>
      <c r="AE15" s="2">
        <v>45839.624942129631</v>
      </c>
      <c r="AF15">
        <v>343</v>
      </c>
      <c r="AG15" t="s">
        <v>13</v>
      </c>
      <c r="AH15">
        <v>0</v>
      </c>
      <c r="AI15">
        <v>12.090999999999999</v>
      </c>
      <c r="AJ15" s="3">
        <v>73356</v>
      </c>
      <c r="AK15">
        <v>15.917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51</v>
      </c>
      <c r="AT15" s="15">
        <f t="shared" si="0"/>
        <v>50989.622135662663</v>
      </c>
      <c r="AU15" s="16">
        <f t="shared" si="1"/>
        <v>16282.98588894368</v>
      </c>
      <c r="AW15" s="6">
        <f t="shared" si="2"/>
        <v>50859.004546858218</v>
      </c>
      <c r="AX15" s="7">
        <f t="shared" si="3"/>
        <v>14921.659458177279</v>
      </c>
      <c r="AZ15" s="11">
        <f t="shared" si="4"/>
        <v>51531.405710380001</v>
      </c>
      <c r="BA15" s="12">
        <f t="shared" si="5"/>
        <v>16173.1940980976</v>
      </c>
      <c r="BC15" s="13">
        <f t="shared" si="6"/>
        <v>55667.752076089004</v>
      </c>
      <c r="BD15" s="14">
        <f t="shared" si="7"/>
        <v>14453.33490125392</v>
      </c>
      <c r="BF15" s="15">
        <f t="shared" si="8"/>
        <v>50989.622135662663</v>
      </c>
      <c r="BG15" s="16">
        <f t="shared" si="9"/>
        <v>16282.98588894368</v>
      </c>
      <c r="BI15">
        <v>51</v>
      </c>
      <c r="BJ15" t="s">
        <v>41</v>
      </c>
      <c r="BK15" s="2">
        <v>45839.624942129631</v>
      </c>
      <c r="BL15">
        <v>343</v>
      </c>
      <c r="BM15" t="s">
        <v>13</v>
      </c>
      <c r="BN15">
        <v>0</v>
      </c>
      <c r="BO15">
        <v>2.859</v>
      </c>
      <c r="BP15" s="3">
        <v>600246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52</v>
      </c>
      <c r="B16" t="s">
        <v>42</v>
      </c>
      <c r="C16" s="2">
        <v>45839.646192129629</v>
      </c>
      <c r="D16">
        <v>392</v>
      </c>
      <c r="E16" t="s">
        <v>13</v>
      </c>
      <c r="F16">
        <v>0</v>
      </c>
      <c r="G16">
        <v>5.99</v>
      </c>
      <c r="H16" s="3">
        <v>123606</v>
      </c>
      <c r="I16">
        <v>0.27900000000000003</v>
      </c>
      <c r="J16" t="s">
        <v>14</v>
      </c>
      <c r="K16" t="s">
        <v>14</v>
      </c>
      <c r="L16" t="s">
        <v>14</v>
      </c>
      <c r="M16" t="s">
        <v>14</v>
      </c>
      <c r="O16">
        <v>52</v>
      </c>
      <c r="P16" t="s">
        <v>42</v>
      </c>
      <c r="Q16" s="2">
        <v>45839.646192129629</v>
      </c>
      <c r="R16">
        <v>392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52</v>
      </c>
      <c r="AD16" t="s">
        <v>42</v>
      </c>
      <c r="AE16" s="2">
        <v>45839.646192129629</v>
      </c>
      <c r="AF16">
        <v>392</v>
      </c>
      <c r="AG16" t="s">
        <v>13</v>
      </c>
      <c r="AH16">
        <v>0</v>
      </c>
      <c r="AI16">
        <v>12.066000000000001</v>
      </c>
      <c r="AJ16" s="3">
        <v>86388</v>
      </c>
      <c r="AK16">
        <v>18.744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52</v>
      </c>
      <c r="AT16" s="15">
        <f t="shared" si="0"/>
        <v>330.67206142893195</v>
      </c>
      <c r="AU16" s="16">
        <f t="shared" si="1"/>
        <v>19058.84774490272</v>
      </c>
      <c r="AW16" s="6">
        <f t="shared" si="2"/>
        <v>286.52636218177253</v>
      </c>
      <c r="AX16" s="7">
        <f t="shared" si="3"/>
        <v>17562.246735397119</v>
      </c>
      <c r="AZ16" s="11">
        <f t="shared" si="4"/>
        <v>341.61895301682802</v>
      </c>
      <c r="BA16" s="12">
        <f t="shared" si="5"/>
        <v>19316.075540350401</v>
      </c>
      <c r="BC16" s="13">
        <f t="shared" si="6"/>
        <v>349.60037959344317</v>
      </c>
      <c r="BD16" s="14">
        <f t="shared" si="7"/>
        <v>17091.811236347679</v>
      </c>
      <c r="BF16" s="15">
        <f t="shared" si="8"/>
        <v>330.67206142893195</v>
      </c>
      <c r="BG16" s="16">
        <f t="shared" si="9"/>
        <v>19058.84774490272</v>
      </c>
      <c r="BI16">
        <v>52</v>
      </c>
      <c r="BJ16" t="s">
        <v>42</v>
      </c>
      <c r="BK16" s="2">
        <v>45839.646192129629</v>
      </c>
      <c r="BL16">
        <v>392</v>
      </c>
      <c r="BM16" t="s">
        <v>13</v>
      </c>
      <c r="BN16">
        <v>0</v>
      </c>
      <c r="BO16">
        <v>2.847</v>
      </c>
      <c r="BP16" s="3">
        <v>846522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53</v>
      </c>
      <c r="B17" t="s">
        <v>43</v>
      </c>
      <c r="C17" s="2">
        <v>45839.667442129627</v>
      </c>
      <c r="D17">
        <v>154</v>
      </c>
      <c r="E17" t="s">
        <v>13</v>
      </c>
      <c r="F17">
        <v>0</v>
      </c>
      <c r="G17">
        <v>5.992</v>
      </c>
      <c r="H17" s="3">
        <v>77986</v>
      </c>
      <c r="I17">
        <v>0.17599999999999999</v>
      </c>
      <c r="J17" t="s">
        <v>14</v>
      </c>
      <c r="K17" t="s">
        <v>14</v>
      </c>
      <c r="L17" t="s">
        <v>14</v>
      </c>
      <c r="M17" t="s">
        <v>14</v>
      </c>
      <c r="O17">
        <v>53</v>
      </c>
      <c r="P17" t="s">
        <v>43</v>
      </c>
      <c r="Q17" s="2">
        <v>45839.667442129627</v>
      </c>
      <c r="R17">
        <v>154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53</v>
      </c>
      <c r="AD17" t="s">
        <v>43</v>
      </c>
      <c r="AE17" s="2">
        <v>45839.667442129627</v>
      </c>
      <c r="AF17">
        <v>154</v>
      </c>
      <c r="AG17" t="s">
        <v>13</v>
      </c>
      <c r="AH17">
        <v>0</v>
      </c>
      <c r="AI17">
        <v>12.177</v>
      </c>
      <c r="AJ17" s="3">
        <v>1873</v>
      </c>
      <c r="AK17">
        <v>0.315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53</v>
      </c>
      <c r="AT17" s="15">
        <f t="shared" si="0"/>
        <v>210.73793434045197</v>
      </c>
      <c r="AU17" s="16">
        <f t="shared" si="1"/>
        <v>292.30995610997002</v>
      </c>
      <c r="AW17" s="6">
        <f t="shared" si="2"/>
        <v>180.15129852357413</v>
      </c>
      <c r="AX17" s="7">
        <f t="shared" si="3"/>
        <v>283.35957254791998</v>
      </c>
      <c r="AZ17" s="11">
        <f t="shared" si="4"/>
        <v>217.30037385890802</v>
      </c>
      <c r="BA17" s="12">
        <f t="shared" si="5"/>
        <v>433.6919423631</v>
      </c>
      <c r="BC17" s="13">
        <f t="shared" si="6"/>
        <v>220.0039854825952</v>
      </c>
      <c r="BD17" s="14">
        <f t="shared" si="7"/>
        <v>417.85521388579997</v>
      </c>
      <c r="BF17" s="15">
        <f t="shared" si="8"/>
        <v>210.73793434045197</v>
      </c>
      <c r="BG17" s="16">
        <f t="shared" si="9"/>
        <v>292.30995610997002</v>
      </c>
      <c r="BI17">
        <v>53</v>
      </c>
      <c r="BJ17" t="s">
        <v>43</v>
      </c>
      <c r="BK17" s="2">
        <v>45839.667442129627</v>
      </c>
      <c r="BL17">
        <v>154</v>
      </c>
      <c r="BM17" t="s">
        <v>13</v>
      </c>
      <c r="BN17">
        <v>0</v>
      </c>
      <c r="BO17">
        <v>2.839</v>
      </c>
      <c r="BP17" s="3">
        <v>1020674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54</v>
      </c>
      <c r="B18" t="s">
        <v>44</v>
      </c>
      <c r="C18" s="2">
        <v>45839.688703703701</v>
      </c>
      <c r="D18">
        <v>406</v>
      </c>
      <c r="E18" t="s">
        <v>13</v>
      </c>
      <c r="F18">
        <v>0</v>
      </c>
      <c r="G18">
        <v>5.875</v>
      </c>
      <c r="H18" s="3">
        <v>41165133</v>
      </c>
      <c r="I18">
        <v>104.545</v>
      </c>
      <c r="J18" t="s">
        <v>14</v>
      </c>
      <c r="K18" t="s">
        <v>14</v>
      </c>
      <c r="L18" t="s">
        <v>14</v>
      </c>
      <c r="M18" t="s">
        <v>14</v>
      </c>
      <c r="O18">
        <v>54</v>
      </c>
      <c r="P18" t="s">
        <v>44</v>
      </c>
      <c r="Q18" s="2">
        <v>45839.688703703701</v>
      </c>
      <c r="R18">
        <v>406</v>
      </c>
      <c r="S18" t="s">
        <v>13</v>
      </c>
      <c r="T18">
        <v>0</v>
      </c>
      <c r="U18">
        <v>5.8360000000000003</v>
      </c>
      <c r="V18" s="3">
        <v>335190</v>
      </c>
      <c r="W18">
        <v>81.349999999999994</v>
      </c>
      <c r="X18" t="s">
        <v>14</v>
      </c>
      <c r="Y18" t="s">
        <v>14</v>
      </c>
      <c r="Z18" t="s">
        <v>14</v>
      </c>
      <c r="AA18" t="s">
        <v>14</v>
      </c>
      <c r="AC18">
        <v>54</v>
      </c>
      <c r="AD18" t="s">
        <v>44</v>
      </c>
      <c r="AE18" s="2">
        <v>45839.688703703701</v>
      </c>
      <c r="AF18">
        <v>406</v>
      </c>
      <c r="AG18" t="s">
        <v>13</v>
      </c>
      <c r="AH18">
        <v>0</v>
      </c>
      <c r="AI18">
        <v>12.096</v>
      </c>
      <c r="AJ18" s="3">
        <v>61060</v>
      </c>
      <c r="AK18">
        <v>13.244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54</v>
      </c>
      <c r="AT18" s="15">
        <f t="shared" si="0"/>
        <v>80932.132311945999</v>
      </c>
      <c r="AU18" s="16">
        <f t="shared" si="1"/>
        <v>13660.587203368001</v>
      </c>
      <c r="AW18" s="6">
        <f t="shared" si="2"/>
        <v>80874.860726382001</v>
      </c>
      <c r="AX18" s="7">
        <f t="shared" si="3"/>
        <v>12422.255181727998</v>
      </c>
      <c r="AZ18" s="11">
        <f t="shared" si="4"/>
        <v>82697.188278000001</v>
      </c>
      <c r="BA18" s="12">
        <f t="shared" si="5"/>
        <v>13195.073564759999</v>
      </c>
      <c r="BC18" s="13">
        <f t="shared" si="6"/>
        <v>88688.726580900009</v>
      </c>
      <c r="BD18" s="14">
        <f t="shared" si="7"/>
        <v>11956.386383891999</v>
      </c>
      <c r="BF18" s="15">
        <f t="shared" si="8"/>
        <v>80932.132311945999</v>
      </c>
      <c r="BG18" s="16">
        <f t="shared" si="9"/>
        <v>13660.587203368001</v>
      </c>
      <c r="BI18">
        <v>54</v>
      </c>
      <c r="BJ18" t="s">
        <v>44</v>
      </c>
      <c r="BK18" s="2">
        <v>45839.688703703701</v>
      </c>
      <c r="BL18">
        <v>406</v>
      </c>
      <c r="BM18" t="s">
        <v>13</v>
      </c>
      <c r="BN18">
        <v>0</v>
      </c>
      <c r="BO18">
        <v>2.8580000000000001</v>
      </c>
      <c r="BP18" s="3">
        <v>606174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55</v>
      </c>
      <c r="B19" t="s">
        <v>45</v>
      </c>
      <c r="C19" s="2">
        <v>45839.709953703707</v>
      </c>
      <c r="D19">
        <v>361</v>
      </c>
      <c r="E19" t="s">
        <v>13</v>
      </c>
      <c r="F19">
        <v>0</v>
      </c>
      <c r="G19">
        <v>6.0069999999999997</v>
      </c>
      <c r="H19" s="3">
        <v>5453</v>
      </c>
      <c r="I19">
        <v>1.2999999999999999E-2</v>
      </c>
      <c r="J19" t="s">
        <v>14</v>
      </c>
      <c r="K19" t="s">
        <v>14</v>
      </c>
      <c r="L19" t="s">
        <v>14</v>
      </c>
      <c r="M19" t="s">
        <v>14</v>
      </c>
      <c r="O19">
        <v>55</v>
      </c>
      <c r="P19" t="s">
        <v>45</v>
      </c>
      <c r="Q19" s="2">
        <v>45839.709953703707</v>
      </c>
      <c r="R19">
        <v>361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55</v>
      </c>
      <c r="AD19" t="s">
        <v>45</v>
      </c>
      <c r="AE19" s="2">
        <v>45839.709953703707</v>
      </c>
      <c r="AF19">
        <v>361</v>
      </c>
      <c r="AG19" t="s">
        <v>13</v>
      </c>
      <c r="AH19">
        <v>0</v>
      </c>
      <c r="AI19">
        <v>12.02</v>
      </c>
      <c r="AJ19" s="3">
        <v>153457</v>
      </c>
      <c r="AK19">
        <v>33.207999999999998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55</v>
      </c>
      <c r="AT19" s="15">
        <f t="shared" si="0"/>
        <v>15.970887130036997</v>
      </c>
      <c r="AU19" s="16">
        <f t="shared" si="1"/>
        <v>33287.726979983621</v>
      </c>
      <c r="AW19" s="6">
        <f t="shared" si="2"/>
        <v>7.0682355677000004</v>
      </c>
      <c r="AX19" s="7">
        <f t="shared" si="3"/>
        <v>31014.89012233352</v>
      </c>
      <c r="AZ19" s="11">
        <f t="shared" si="4"/>
        <v>2.7934678600000016</v>
      </c>
      <c r="BA19" s="12">
        <f t="shared" si="5"/>
        <v>35271.142720275901</v>
      </c>
      <c r="BC19" s="13">
        <f t="shared" si="6"/>
        <v>11.26427884226</v>
      </c>
      <c r="BD19" s="14">
        <f t="shared" si="7"/>
        <v>30541.595408098532</v>
      </c>
      <c r="BF19" s="15">
        <f t="shared" si="8"/>
        <v>15.970887130036997</v>
      </c>
      <c r="BG19" s="16">
        <f t="shared" si="9"/>
        <v>33287.726979983621</v>
      </c>
      <c r="BI19">
        <v>55</v>
      </c>
      <c r="BJ19" t="s">
        <v>45</v>
      </c>
      <c r="BK19" s="2">
        <v>45839.709953703707</v>
      </c>
      <c r="BL19">
        <v>361</v>
      </c>
      <c r="BM19" t="s">
        <v>13</v>
      </c>
      <c r="BN19">
        <v>0</v>
      </c>
      <c r="BO19">
        <v>2.84</v>
      </c>
      <c r="BP19" s="3">
        <v>993694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56</v>
      </c>
      <c r="B20" t="s">
        <v>46</v>
      </c>
      <c r="C20" s="2">
        <v>45839.731215277781</v>
      </c>
      <c r="D20">
        <v>358</v>
      </c>
      <c r="E20" t="s">
        <v>13</v>
      </c>
      <c r="F20">
        <v>0</v>
      </c>
      <c r="G20">
        <v>5.9889999999999999</v>
      </c>
      <c r="H20" s="3">
        <v>154836</v>
      </c>
      <c r="I20">
        <v>0.34899999999999998</v>
      </c>
      <c r="J20" t="s">
        <v>14</v>
      </c>
      <c r="K20" t="s">
        <v>14</v>
      </c>
      <c r="L20" t="s">
        <v>14</v>
      </c>
      <c r="M20" t="s">
        <v>14</v>
      </c>
      <c r="O20">
        <v>56</v>
      </c>
      <c r="P20" t="s">
        <v>46</v>
      </c>
      <c r="Q20" s="2">
        <v>45839.731215277781</v>
      </c>
      <c r="R20">
        <v>358</v>
      </c>
      <c r="S20" t="s">
        <v>13</v>
      </c>
      <c r="T20">
        <v>0</v>
      </c>
      <c r="U20">
        <v>5.9509999999999996</v>
      </c>
      <c r="V20" s="3">
        <v>1362</v>
      </c>
      <c r="W20">
        <v>0.42699999999999999</v>
      </c>
      <c r="X20" t="s">
        <v>14</v>
      </c>
      <c r="Y20" t="s">
        <v>14</v>
      </c>
      <c r="Z20" t="s">
        <v>14</v>
      </c>
      <c r="AA20" t="s">
        <v>14</v>
      </c>
      <c r="AC20">
        <v>56</v>
      </c>
      <c r="AD20" t="s">
        <v>46</v>
      </c>
      <c r="AE20" s="2">
        <v>45839.731215277781</v>
      </c>
      <c r="AF20">
        <v>358</v>
      </c>
      <c r="AG20" t="s">
        <v>13</v>
      </c>
      <c r="AH20">
        <v>0</v>
      </c>
      <c r="AI20">
        <v>12.12</v>
      </c>
      <c r="AJ20" s="3">
        <v>42675</v>
      </c>
      <c r="AK20">
        <v>9.24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56</v>
      </c>
      <c r="AT20" s="15">
        <f t="shared" si="0"/>
        <v>412.143940846352</v>
      </c>
      <c r="AU20" s="16">
        <f t="shared" si="1"/>
        <v>9493.7333934812505</v>
      </c>
      <c r="AW20" s="6">
        <f t="shared" si="2"/>
        <v>359.1540469873961</v>
      </c>
      <c r="AX20" s="7">
        <f t="shared" si="3"/>
        <v>8670.7466084499993</v>
      </c>
      <c r="AZ20" s="11">
        <f t="shared" si="4"/>
        <v>422.93865526500798</v>
      </c>
      <c r="BA20" s="12">
        <f t="shared" si="5"/>
        <v>9560.3509194375001</v>
      </c>
      <c r="BC20" s="13">
        <f t="shared" si="6"/>
        <v>437.62481882443518</v>
      </c>
      <c r="BD20" s="14">
        <f t="shared" si="7"/>
        <v>8673.569893625001</v>
      </c>
      <c r="BF20" s="15">
        <f t="shared" si="8"/>
        <v>412.143940846352</v>
      </c>
      <c r="BG20" s="16">
        <f t="shared" si="9"/>
        <v>9493.7333934812505</v>
      </c>
      <c r="BI20">
        <v>56</v>
      </c>
      <c r="BJ20" t="s">
        <v>46</v>
      </c>
      <c r="BK20" s="2">
        <v>45839.731215277781</v>
      </c>
      <c r="BL20">
        <v>358</v>
      </c>
      <c r="BM20" t="s">
        <v>13</v>
      </c>
      <c r="BN20">
        <v>0</v>
      </c>
      <c r="BO20">
        <v>2.843</v>
      </c>
      <c r="BP20" s="3">
        <v>892733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57</v>
      </c>
      <c r="B21" t="s">
        <v>47</v>
      </c>
      <c r="C21" s="2">
        <v>45839.752476851849</v>
      </c>
      <c r="D21">
        <v>238</v>
      </c>
      <c r="E21" t="s">
        <v>13</v>
      </c>
      <c r="F21">
        <v>0</v>
      </c>
      <c r="G21">
        <v>5.8739999999999997</v>
      </c>
      <c r="H21" s="3">
        <v>40135874</v>
      </c>
      <c r="I21">
        <v>101.563</v>
      </c>
      <c r="J21" t="s">
        <v>14</v>
      </c>
      <c r="K21" t="s">
        <v>14</v>
      </c>
      <c r="L21" t="s">
        <v>14</v>
      </c>
      <c r="M21" t="s">
        <v>14</v>
      </c>
      <c r="O21">
        <v>57</v>
      </c>
      <c r="P21" t="s">
        <v>47</v>
      </c>
      <c r="Q21" s="2">
        <v>45839.752476851849</v>
      </c>
      <c r="R21">
        <v>238</v>
      </c>
      <c r="S21" t="s">
        <v>13</v>
      </c>
      <c r="T21">
        <v>0</v>
      </c>
      <c r="U21">
        <v>5.8369999999999997</v>
      </c>
      <c r="V21" s="3">
        <v>338564</v>
      </c>
      <c r="W21">
        <v>82.150999999999996</v>
      </c>
      <c r="X21" t="s">
        <v>14</v>
      </c>
      <c r="Y21" t="s">
        <v>14</v>
      </c>
      <c r="Z21" t="s">
        <v>14</v>
      </c>
      <c r="AA21" t="s">
        <v>14</v>
      </c>
      <c r="AC21">
        <v>57</v>
      </c>
      <c r="AD21" t="s">
        <v>47</v>
      </c>
      <c r="AE21" s="2">
        <v>45839.752476851849</v>
      </c>
      <c r="AF21">
        <v>238</v>
      </c>
      <c r="AG21" t="s">
        <v>13</v>
      </c>
      <c r="AH21">
        <v>0</v>
      </c>
      <c r="AI21">
        <v>12.093</v>
      </c>
      <c r="AJ21" s="3">
        <v>60574</v>
      </c>
      <c r="AK21">
        <v>13.138999999999999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57</v>
      </c>
      <c r="AT21" s="15">
        <f t="shared" si="0"/>
        <v>81723.902597546548</v>
      </c>
      <c r="AU21" s="16">
        <f t="shared" si="1"/>
        <v>13556.870795364881</v>
      </c>
      <c r="AW21" s="6">
        <f t="shared" si="2"/>
        <v>81664.520618979514</v>
      </c>
      <c r="AX21" s="7">
        <f t="shared" si="3"/>
        <v>12323.307574172479</v>
      </c>
      <c r="AZ21" s="11">
        <f t="shared" si="4"/>
        <v>83517.154358079992</v>
      </c>
      <c r="BA21" s="12">
        <f t="shared" si="5"/>
        <v>13077.1091324316</v>
      </c>
      <c r="BC21" s="13">
        <f t="shared" si="6"/>
        <v>89553.191355024013</v>
      </c>
      <c r="BD21" s="14">
        <f t="shared" si="7"/>
        <v>11857.54509629172</v>
      </c>
      <c r="BF21" s="15">
        <f t="shared" si="8"/>
        <v>81723.902597546548</v>
      </c>
      <c r="BG21" s="16">
        <f t="shared" si="9"/>
        <v>13556.870795364881</v>
      </c>
      <c r="BI21">
        <v>57</v>
      </c>
      <c r="BJ21" t="s">
        <v>47</v>
      </c>
      <c r="BK21" s="2">
        <v>45839.752476851849</v>
      </c>
      <c r="BL21">
        <v>238</v>
      </c>
      <c r="BM21" t="s">
        <v>13</v>
      </c>
      <c r="BN21">
        <v>0</v>
      </c>
      <c r="BO21">
        <v>2.8570000000000002</v>
      </c>
      <c r="BP21" s="3">
        <v>599964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58</v>
      </c>
      <c r="B22" t="s">
        <v>48</v>
      </c>
      <c r="C22" s="2">
        <v>45839.773738425924</v>
      </c>
      <c r="D22">
        <v>313</v>
      </c>
      <c r="E22" t="s">
        <v>13</v>
      </c>
      <c r="F22">
        <v>0</v>
      </c>
      <c r="G22">
        <v>5.9050000000000002</v>
      </c>
      <c r="H22" s="3">
        <v>30352653</v>
      </c>
      <c r="I22">
        <v>74.355999999999995</v>
      </c>
      <c r="J22" t="s">
        <v>14</v>
      </c>
      <c r="K22" t="s">
        <v>14</v>
      </c>
      <c r="L22" t="s">
        <v>14</v>
      </c>
      <c r="M22" t="s">
        <v>14</v>
      </c>
      <c r="O22">
        <v>58</v>
      </c>
      <c r="P22" t="s">
        <v>48</v>
      </c>
      <c r="Q22" s="2">
        <v>45839.773738425924</v>
      </c>
      <c r="R22">
        <v>313</v>
      </c>
      <c r="S22" t="s">
        <v>13</v>
      </c>
      <c r="T22">
        <v>0</v>
      </c>
      <c r="U22">
        <v>5.8659999999999997</v>
      </c>
      <c r="V22" s="3">
        <v>240824</v>
      </c>
      <c r="W22">
        <v>58.805</v>
      </c>
      <c r="X22" t="s">
        <v>14</v>
      </c>
      <c r="Y22" t="s">
        <v>14</v>
      </c>
      <c r="Z22" t="s">
        <v>14</v>
      </c>
      <c r="AA22" t="s">
        <v>14</v>
      </c>
      <c r="AC22">
        <v>58</v>
      </c>
      <c r="AD22" t="s">
        <v>48</v>
      </c>
      <c r="AE22" s="2">
        <v>45839.773738425924</v>
      </c>
      <c r="AF22">
        <v>313</v>
      </c>
      <c r="AG22" t="s">
        <v>13</v>
      </c>
      <c r="AH22">
        <v>0</v>
      </c>
      <c r="AI22">
        <v>12.061</v>
      </c>
      <c r="AJ22" s="3">
        <v>100623</v>
      </c>
      <c r="AK22">
        <v>21.824999999999999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58</v>
      </c>
      <c r="AT22" s="15">
        <f t="shared" si="0"/>
        <v>58693.914542383362</v>
      </c>
      <c r="AU22" s="16">
        <f t="shared" si="1"/>
        <v>22086.830726070017</v>
      </c>
      <c r="AW22" s="6">
        <f t="shared" si="2"/>
        <v>58610.44406384512</v>
      </c>
      <c r="AX22" s="7">
        <f t="shared" si="3"/>
        <v>20436.684402947918</v>
      </c>
      <c r="AZ22" s="11">
        <f t="shared" si="4"/>
        <v>59579.432020480002</v>
      </c>
      <c r="BA22" s="12">
        <f t="shared" si="5"/>
        <v>22733.205085523899</v>
      </c>
      <c r="BC22" s="13">
        <f t="shared" si="6"/>
        <v>64224.948231744005</v>
      </c>
      <c r="BD22" s="14">
        <f t="shared" si="7"/>
        <v>19964.521435260129</v>
      </c>
      <c r="BF22" s="15">
        <f t="shared" si="8"/>
        <v>58693.914542383362</v>
      </c>
      <c r="BG22" s="16">
        <f t="shared" si="9"/>
        <v>22086.830726070017</v>
      </c>
      <c r="BI22">
        <v>58</v>
      </c>
      <c r="BJ22" t="s">
        <v>48</v>
      </c>
      <c r="BK22" s="2">
        <v>45839.773738425924</v>
      </c>
      <c r="BL22">
        <v>313</v>
      </c>
      <c r="BM22" t="s">
        <v>13</v>
      </c>
      <c r="BN22">
        <v>0</v>
      </c>
      <c r="BO22">
        <v>2.847</v>
      </c>
      <c r="BP22" s="3">
        <v>836120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59</v>
      </c>
      <c r="B23" t="s">
        <v>49</v>
      </c>
      <c r="C23" s="2">
        <v>45839.795023148145</v>
      </c>
      <c r="D23">
        <v>196</v>
      </c>
      <c r="E23" t="s">
        <v>13</v>
      </c>
      <c r="F23">
        <v>0</v>
      </c>
      <c r="G23">
        <v>6.0019999999999998</v>
      </c>
      <c r="H23" s="3">
        <v>5272</v>
      </c>
      <c r="I23">
        <v>1.2E-2</v>
      </c>
      <c r="J23" t="s">
        <v>14</v>
      </c>
      <c r="K23" t="s">
        <v>14</v>
      </c>
      <c r="L23" t="s">
        <v>14</v>
      </c>
      <c r="M23" t="s">
        <v>14</v>
      </c>
      <c r="O23">
        <v>59</v>
      </c>
      <c r="P23" t="s">
        <v>49</v>
      </c>
      <c r="Q23" s="2">
        <v>45839.795023148145</v>
      </c>
      <c r="R23">
        <v>196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59</v>
      </c>
      <c r="AD23" t="s">
        <v>49</v>
      </c>
      <c r="AE23" s="2">
        <v>45839.795023148145</v>
      </c>
      <c r="AF23">
        <v>196</v>
      </c>
      <c r="AG23" t="s">
        <v>13</v>
      </c>
      <c r="AH23">
        <v>0</v>
      </c>
      <c r="AI23">
        <v>12.019</v>
      </c>
      <c r="AJ23" s="3">
        <v>145641</v>
      </c>
      <c r="AK23">
        <v>31.53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59</v>
      </c>
      <c r="AT23" s="15">
        <f t="shared" si="0"/>
        <v>15.324158306111999</v>
      </c>
      <c r="AU23" s="16">
        <f t="shared" si="1"/>
        <v>31634.458684643778</v>
      </c>
      <c r="AW23" s="6">
        <f t="shared" si="2"/>
        <v>6.6350586751999998</v>
      </c>
      <c r="AX23" s="7">
        <f t="shared" si="3"/>
        <v>29458.982301516877</v>
      </c>
      <c r="AZ23" s="11">
        <f t="shared" si="4"/>
        <v>2.6076713600000012</v>
      </c>
      <c r="BA23" s="12">
        <f t="shared" si="5"/>
        <v>33430.733493967098</v>
      </c>
      <c r="BC23" s="13">
        <f t="shared" si="6"/>
        <v>10.709364245759998</v>
      </c>
      <c r="BD23" s="14">
        <f t="shared" si="7"/>
        <v>28985.330739829569</v>
      </c>
      <c r="BF23" s="15">
        <f t="shared" si="8"/>
        <v>15.324158306111999</v>
      </c>
      <c r="BG23" s="16">
        <f t="shared" si="9"/>
        <v>31634.458684643778</v>
      </c>
      <c r="BI23">
        <v>59</v>
      </c>
      <c r="BJ23" t="s">
        <v>49</v>
      </c>
      <c r="BK23" s="2">
        <v>45839.795023148145</v>
      </c>
      <c r="BL23">
        <v>196</v>
      </c>
      <c r="BM23" t="s">
        <v>13</v>
      </c>
      <c r="BN23">
        <v>0</v>
      </c>
      <c r="BO23">
        <v>2.8410000000000002</v>
      </c>
      <c r="BP23" s="3">
        <v>964762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60</v>
      </c>
      <c r="B24" t="s">
        <v>50</v>
      </c>
      <c r="C24" s="2">
        <v>45839.816307870373</v>
      </c>
      <c r="D24">
        <v>266</v>
      </c>
      <c r="E24" t="s">
        <v>13</v>
      </c>
      <c r="F24">
        <v>0</v>
      </c>
      <c r="G24">
        <v>6.0229999999999997</v>
      </c>
      <c r="H24" s="3">
        <v>2188</v>
      </c>
      <c r="I24">
        <v>5.0000000000000001E-3</v>
      </c>
      <c r="J24" t="s">
        <v>14</v>
      </c>
      <c r="K24" t="s">
        <v>14</v>
      </c>
      <c r="L24" t="s">
        <v>14</v>
      </c>
      <c r="M24" t="s">
        <v>14</v>
      </c>
      <c r="O24">
        <v>60</v>
      </c>
      <c r="P24" t="s">
        <v>50</v>
      </c>
      <c r="Q24" s="2">
        <v>45839.816307870373</v>
      </c>
      <c r="R24">
        <v>266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60</v>
      </c>
      <c r="AD24" t="s">
        <v>50</v>
      </c>
      <c r="AE24" s="2">
        <v>45839.816307870373</v>
      </c>
      <c r="AF24">
        <v>266</v>
      </c>
      <c r="AG24" t="s">
        <v>13</v>
      </c>
      <c r="AH24">
        <v>0</v>
      </c>
      <c r="AI24">
        <v>12.03</v>
      </c>
      <c r="AJ24" s="3">
        <v>139133</v>
      </c>
      <c r="AK24">
        <v>30.131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60</v>
      </c>
      <c r="AT24" s="15">
        <f t="shared" si="0"/>
        <v>4.3902749125919991</v>
      </c>
      <c r="AU24" s="16">
        <f t="shared" si="1"/>
        <v>30256.873228262819</v>
      </c>
      <c r="AW24" s="6">
        <f t="shared" si="2"/>
        <v>0.71736228320000017</v>
      </c>
      <c r="AX24" s="7">
        <f t="shared" si="3"/>
        <v>28161.075152096717</v>
      </c>
      <c r="AZ24" s="11">
        <f t="shared" si="4"/>
        <v>4.8793457600000014</v>
      </c>
      <c r="BA24" s="12">
        <f t="shared" si="5"/>
        <v>31894.502239919901</v>
      </c>
      <c r="BC24" s="13">
        <f t="shared" si="6"/>
        <v>1.8297128361599997</v>
      </c>
      <c r="BD24" s="14">
        <f t="shared" si="7"/>
        <v>27687.265359713332</v>
      </c>
      <c r="BF24" s="15">
        <f t="shared" si="8"/>
        <v>4.3902749125919991</v>
      </c>
      <c r="BG24" s="16">
        <f t="shared" si="9"/>
        <v>30256.873228262819</v>
      </c>
      <c r="BI24">
        <v>60</v>
      </c>
      <c r="BJ24" t="s">
        <v>50</v>
      </c>
      <c r="BK24" s="2">
        <v>45839.816307870373</v>
      </c>
      <c r="BL24">
        <v>266</v>
      </c>
      <c r="BM24" t="s">
        <v>13</v>
      </c>
      <c r="BN24">
        <v>0</v>
      </c>
      <c r="BO24">
        <v>2.8479999999999999</v>
      </c>
      <c r="BP24" s="3">
        <v>957109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61</v>
      </c>
      <c r="B25" t="s">
        <v>51</v>
      </c>
      <c r="C25" s="2">
        <v>45839.837534722225</v>
      </c>
      <c r="D25">
        <v>129</v>
      </c>
      <c r="E25" t="s">
        <v>13</v>
      </c>
      <c r="F25">
        <v>0</v>
      </c>
      <c r="G25">
        <v>5.9909999999999997</v>
      </c>
      <c r="H25" s="3">
        <v>19412</v>
      </c>
      <c r="I25">
        <v>4.3999999999999997E-2</v>
      </c>
      <c r="J25" t="s">
        <v>14</v>
      </c>
      <c r="K25" t="s">
        <v>14</v>
      </c>
      <c r="L25" t="s">
        <v>14</v>
      </c>
      <c r="M25" t="s">
        <v>14</v>
      </c>
      <c r="O25">
        <v>61</v>
      </c>
      <c r="P25" t="s">
        <v>51</v>
      </c>
      <c r="Q25" s="2">
        <v>45839.837534722225</v>
      </c>
      <c r="R25">
        <v>129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61</v>
      </c>
      <c r="AD25" t="s">
        <v>51</v>
      </c>
      <c r="AE25" s="2">
        <v>45839.837534722225</v>
      </c>
      <c r="AF25">
        <v>129</v>
      </c>
      <c r="AG25" t="s">
        <v>13</v>
      </c>
      <c r="AH25">
        <v>0</v>
      </c>
      <c r="AI25">
        <v>12.019</v>
      </c>
      <c r="AJ25" s="3">
        <v>139887</v>
      </c>
      <c r="AK25">
        <v>30.292999999999999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61</v>
      </c>
      <c r="AT25" s="15">
        <f t="shared" si="0"/>
        <v>55.142878829328005</v>
      </c>
      <c r="AU25" s="16">
        <f t="shared" si="1"/>
        <v>30416.52278119322</v>
      </c>
      <c r="AW25" s="6">
        <f t="shared" si="2"/>
        <v>43.079026454578241</v>
      </c>
      <c r="AX25" s="7">
        <f t="shared" si="3"/>
        <v>28311.558026935119</v>
      </c>
      <c r="AZ25" s="11">
        <f t="shared" si="4"/>
        <v>48.056461801712004</v>
      </c>
      <c r="BA25" s="12">
        <f t="shared" si="5"/>
        <v>32072.663453747897</v>
      </c>
      <c r="BC25" s="13">
        <f t="shared" si="6"/>
        <v>51.845560725132799</v>
      </c>
      <c r="BD25" s="14">
        <f t="shared" si="7"/>
        <v>27837.760102360931</v>
      </c>
      <c r="BF25" s="15">
        <f t="shared" si="8"/>
        <v>55.142878829328005</v>
      </c>
      <c r="BG25" s="16">
        <f t="shared" si="9"/>
        <v>30416.52278119322</v>
      </c>
      <c r="BI25">
        <v>61</v>
      </c>
      <c r="BJ25" t="s">
        <v>51</v>
      </c>
      <c r="BK25" s="2">
        <v>45839.837534722225</v>
      </c>
      <c r="BL25">
        <v>129</v>
      </c>
      <c r="BM25" t="s">
        <v>13</v>
      </c>
      <c r="BN25">
        <v>0</v>
      </c>
      <c r="BO25">
        <v>2.8380000000000001</v>
      </c>
      <c r="BP25" s="3">
        <v>1013061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62</v>
      </c>
      <c r="B26" t="s">
        <v>52</v>
      </c>
      <c r="C26" s="2">
        <v>45839.858807870369</v>
      </c>
      <c r="D26">
        <v>51</v>
      </c>
      <c r="E26" t="s">
        <v>13</v>
      </c>
      <c r="F26">
        <v>0</v>
      </c>
      <c r="G26">
        <v>5.9889999999999999</v>
      </c>
      <c r="H26" s="3">
        <v>40179</v>
      </c>
      <c r="I26">
        <v>9.0999999999999998E-2</v>
      </c>
      <c r="J26" t="s">
        <v>14</v>
      </c>
      <c r="K26" t="s">
        <v>14</v>
      </c>
      <c r="L26" t="s">
        <v>14</v>
      </c>
      <c r="M26" t="s">
        <v>14</v>
      </c>
      <c r="O26">
        <v>62</v>
      </c>
      <c r="P26" t="s">
        <v>52</v>
      </c>
      <c r="Q26" s="2">
        <v>45839.858807870369</v>
      </c>
      <c r="R26">
        <v>51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62</v>
      </c>
      <c r="AD26" t="s">
        <v>52</v>
      </c>
      <c r="AE26" s="2">
        <v>45839.858807870369</v>
      </c>
      <c r="AF26">
        <v>51</v>
      </c>
      <c r="AG26" t="s">
        <v>13</v>
      </c>
      <c r="AH26">
        <v>0</v>
      </c>
      <c r="AI26">
        <v>12.173</v>
      </c>
      <c r="AJ26" s="3">
        <v>1762</v>
      </c>
      <c r="AK26">
        <v>0.28999999999999998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62</v>
      </c>
      <c r="AT26" s="15">
        <f t="shared" si="0"/>
        <v>110.514503413217</v>
      </c>
      <c r="AU26" s="16">
        <f t="shared" si="1"/>
        <v>267.05505511892</v>
      </c>
      <c r="AW26" s="6">
        <f t="shared" si="2"/>
        <v>91.74027208661785</v>
      </c>
      <c r="AX26" s="7">
        <f t="shared" si="3"/>
        <v>260.42616948512</v>
      </c>
      <c r="AZ26" s="11">
        <f t="shared" si="4"/>
        <v>109.29886383134301</v>
      </c>
      <c r="BA26" s="12">
        <f t="shared" si="5"/>
        <v>406.79197187160003</v>
      </c>
      <c r="BC26" s="13">
        <f t="shared" si="6"/>
        <v>111.69169613055921</v>
      </c>
      <c r="BD26" s="14">
        <f t="shared" si="7"/>
        <v>395.12434228879999</v>
      </c>
      <c r="BF26" s="15">
        <f t="shared" si="8"/>
        <v>110.514503413217</v>
      </c>
      <c r="BG26" s="16">
        <f t="shared" si="9"/>
        <v>267.05505511892</v>
      </c>
      <c r="BI26">
        <v>62</v>
      </c>
      <c r="BJ26" t="s">
        <v>52</v>
      </c>
      <c r="BK26" s="2">
        <v>45839.858807870369</v>
      </c>
      <c r="BL26">
        <v>51</v>
      </c>
      <c r="BM26" t="s">
        <v>13</v>
      </c>
      <c r="BN26">
        <v>0</v>
      </c>
      <c r="BO26">
        <v>2.84</v>
      </c>
      <c r="BP26" s="3">
        <v>977486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63</v>
      </c>
      <c r="B27" t="s">
        <v>53</v>
      </c>
      <c r="C27" s="2">
        <v>45839.880069444444</v>
      </c>
      <c r="D27">
        <v>261</v>
      </c>
      <c r="E27" t="s">
        <v>13</v>
      </c>
      <c r="F27">
        <v>0</v>
      </c>
      <c r="G27">
        <v>5.9909999999999997</v>
      </c>
      <c r="H27" s="3">
        <v>84460</v>
      </c>
      <c r="I27">
        <v>0.191</v>
      </c>
      <c r="J27" t="s">
        <v>14</v>
      </c>
      <c r="K27" t="s">
        <v>14</v>
      </c>
      <c r="L27" t="s">
        <v>14</v>
      </c>
      <c r="M27" t="s">
        <v>14</v>
      </c>
      <c r="O27">
        <v>63</v>
      </c>
      <c r="P27" t="s">
        <v>53</v>
      </c>
      <c r="Q27" s="2">
        <v>45839.880069444444</v>
      </c>
      <c r="R27">
        <v>261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63</v>
      </c>
      <c r="AD27" t="s">
        <v>53</v>
      </c>
      <c r="AE27" s="2">
        <v>45839.880069444444</v>
      </c>
      <c r="AF27">
        <v>261</v>
      </c>
      <c r="AG27" t="s">
        <v>13</v>
      </c>
      <c r="AH27">
        <v>0</v>
      </c>
      <c r="AI27">
        <v>12.156000000000001</v>
      </c>
      <c r="AJ27" s="3">
        <v>2280</v>
      </c>
      <c r="AK27">
        <v>0.40400000000000003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63</v>
      </c>
      <c r="AT27" s="15">
        <f t="shared" si="0"/>
        <v>227.82461170919998</v>
      </c>
      <c r="AU27" s="16">
        <f t="shared" si="1"/>
        <v>384.9009145120001</v>
      </c>
      <c r="AW27" s="6">
        <f t="shared" si="2"/>
        <v>195.26754858653598</v>
      </c>
      <c r="AX27" s="7">
        <f t="shared" si="3"/>
        <v>367.443336832</v>
      </c>
      <c r="AZ27" s="11">
        <f t="shared" si="4"/>
        <v>235.3422637468</v>
      </c>
      <c r="BA27" s="12">
        <f t="shared" si="5"/>
        <v>532.22900975999994</v>
      </c>
      <c r="BC27" s="13">
        <f t="shared" si="6"/>
        <v>238.46838762592003</v>
      </c>
      <c r="BD27" s="14">
        <f t="shared" si="7"/>
        <v>501.18913567999999</v>
      </c>
      <c r="BF27" s="15">
        <f t="shared" si="8"/>
        <v>227.82461170919998</v>
      </c>
      <c r="BG27" s="16">
        <f t="shared" si="9"/>
        <v>384.9009145120001</v>
      </c>
      <c r="BI27">
        <v>63</v>
      </c>
      <c r="BJ27" t="s">
        <v>53</v>
      </c>
      <c r="BK27" s="2">
        <v>45839.880069444444</v>
      </c>
      <c r="BL27">
        <v>261</v>
      </c>
      <c r="BM27" t="s">
        <v>13</v>
      </c>
      <c r="BN27">
        <v>0</v>
      </c>
      <c r="BO27">
        <v>2.8359999999999999</v>
      </c>
      <c r="BP27" s="3">
        <v>1085466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64</v>
      </c>
      <c r="B28" t="s">
        <v>54</v>
      </c>
      <c r="C28" s="2">
        <v>45839.901319444441</v>
      </c>
      <c r="D28">
        <v>167</v>
      </c>
      <c r="E28" t="s">
        <v>13</v>
      </c>
      <c r="F28">
        <v>0</v>
      </c>
      <c r="G28">
        <v>5.9870000000000001</v>
      </c>
      <c r="H28" s="3">
        <v>142962</v>
      </c>
      <c r="I28">
        <v>0.32300000000000001</v>
      </c>
      <c r="J28" t="s">
        <v>14</v>
      </c>
      <c r="K28" t="s">
        <v>14</v>
      </c>
      <c r="L28" t="s">
        <v>14</v>
      </c>
      <c r="M28" t="s">
        <v>14</v>
      </c>
      <c r="O28">
        <v>64</v>
      </c>
      <c r="P28" t="s">
        <v>54</v>
      </c>
      <c r="Q28" s="2">
        <v>45839.901319444441</v>
      </c>
      <c r="R28">
        <v>167</v>
      </c>
      <c r="S28" t="s">
        <v>13</v>
      </c>
      <c r="T28">
        <v>0</v>
      </c>
      <c r="U28">
        <v>5.931</v>
      </c>
      <c r="V28" s="3">
        <v>1029</v>
      </c>
      <c r="W28">
        <v>0.34499999999999997</v>
      </c>
      <c r="X28" t="s">
        <v>14</v>
      </c>
      <c r="Y28" t="s">
        <v>14</v>
      </c>
      <c r="Z28" t="s">
        <v>14</v>
      </c>
      <c r="AA28" t="s">
        <v>14</v>
      </c>
      <c r="AC28">
        <v>64</v>
      </c>
      <c r="AD28" t="s">
        <v>54</v>
      </c>
      <c r="AE28" s="2">
        <v>45839.901319444441</v>
      </c>
      <c r="AF28">
        <v>167</v>
      </c>
      <c r="AG28" t="s">
        <v>13</v>
      </c>
      <c r="AH28">
        <v>0</v>
      </c>
      <c r="AI28">
        <v>12.071999999999999</v>
      </c>
      <c r="AJ28" s="3">
        <v>84048</v>
      </c>
      <c r="AK28">
        <v>18.236000000000001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64</v>
      </c>
      <c r="AT28" s="15">
        <f t="shared" si="0"/>
        <v>381.22785490422797</v>
      </c>
      <c r="AU28" s="16">
        <f t="shared" si="1"/>
        <v>18560.685215851518</v>
      </c>
      <c r="AW28" s="6">
        <f t="shared" si="2"/>
        <v>331.55868873242014</v>
      </c>
      <c r="AX28" s="7">
        <f t="shared" si="3"/>
        <v>17088.746627921919</v>
      </c>
      <c r="AZ28" s="11">
        <f t="shared" si="4"/>
        <v>392.38242955881196</v>
      </c>
      <c r="BA28" s="12">
        <f t="shared" si="5"/>
        <v>18752.769288166401</v>
      </c>
      <c r="BC28" s="13">
        <f t="shared" si="6"/>
        <v>404.2233050613728</v>
      </c>
      <c r="BD28" s="14">
        <f t="shared" si="7"/>
        <v>16618.652886714877</v>
      </c>
      <c r="BF28" s="15">
        <f t="shared" si="8"/>
        <v>381.22785490422797</v>
      </c>
      <c r="BG28" s="16">
        <f t="shared" si="9"/>
        <v>18560.685215851518</v>
      </c>
      <c r="BI28">
        <v>64</v>
      </c>
      <c r="BJ28" t="s">
        <v>54</v>
      </c>
      <c r="BK28" s="2">
        <v>45839.901319444441</v>
      </c>
      <c r="BL28">
        <v>167</v>
      </c>
      <c r="BM28" t="s">
        <v>13</v>
      </c>
      <c r="BN28">
        <v>0</v>
      </c>
      <c r="BO28">
        <v>2.839</v>
      </c>
      <c r="BP28" s="3">
        <v>966645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65</v>
      </c>
      <c r="B29" t="s">
        <v>55</v>
      </c>
      <c r="C29" s="2">
        <v>45839.922534722224</v>
      </c>
      <c r="D29">
        <v>21</v>
      </c>
      <c r="E29" t="s">
        <v>13</v>
      </c>
      <c r="F29">
        <v>0</v>
      </c>
      <c r="G29">
        <v>5.9939999999999998</v>
      </c>
      <c r="H29" s="3">
        <v>136850</v>
      </c>
      <c r="I29">
        <v>0.309</v>
      </c>
      <c r="J29" t="s">
        <v>14</v>
      </c>
      <c r="K29" t="s">
        <v>14</v>
      </c>
      <c r="L29" t="s">
        <v>14</v>
      </c>
      <c r="M29" t="s">
        <v>14</v>
      </c>
      <c r="O29">
        <v>65</v>
      </c>
      <c r="P29" t="s">
        <v>55</v>
      </c>
      <c r="Q29" s="2">
        <v>45839.922534722224</v>
      </c>
      <c r="R29">
        <v>21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65</v>
      </c>
      <c r="AD29" t="s">
        <v>55</v>
      </c>
      <c r="AE29" s="2">
        <v>45839.922534722224</v>
      </c>
      <c r="AF29">
        <v>21</v>
      </c>
      <c r="AG29" t="s">
        <v>13</v>
      </c>
      <c r="AH29">
        <v>0</v>
      </c>
      <c r="AI29">
        <v>12.018000000000001</v>
      </c>
      <c r="AJ29" s="3">
        <v>34366</v>
      </c>
      <c r="AK29">
        <v>7.4269999999999996</v>
      </c>
      <c r="AL29" t="s">
        <v>14</v>
      </c>
      <c r="AM29" t="s">
        <v>14</v>
      </c>
      <c r="AN29" t="s">
        <v>14</v>
      </c>
      <c r="AO29" t="s">
        <v>14</v>
      </c>
      <c r="AQ29">
        <v>2</v>
      </c>
      <c r="AR29" t="s">
        <v>62</v>
      </c>
      <c r="AS29" s="10">
        <v>65</v>
      </c>
      <c r="AT29" s="15">
        <f t="shared" si="0"/>
        <v>365.28525638249999</v>
      </c>
      <c r="AU29" s="16">
        <f t="shared" si="1"/>
        <v>7633.18545261908</v>
      </c>
      <c r="AW29" s="6">
        <f t="shared" si="2"/>
        <v>317.34545312184991</v>
      </c>
      <c r="AX29" s="7">
        <f t="shared" si="3"/>
        <v>6969.6125196828798</v>
      </c>
      <c r="AZ29" s="11">
        <f t="shared" si="4"/>
        <v>376.48061621749997</v>
      </c>
      <c r="BA29" s="12">
        <f t="shared" si="5"/>
        <v>7824.9198858683994</v>
      </c>
      <c r="BC29" s="13">
        <f t="shared" si="6"/>
        <v>386.99852598199999</v>
      </c>
      <c r="BD29" s="14">
        <f t="shared" si="7"/>
        <v>7008.5048870312003</v>
      </c>
      <c r="BF29" s="15">
        <f t="shared" si="8"/>
        <v>365.28525638249999</v>
      </c>
      <c r="BG29" s="16">
        <f t="shared" si="9"/>
        <v>7633.18545261908</v>
      </c>
      <c r="BI29">
        <v>65</v>
      </c>
      <c r="BJ29" t="s">
        <v>55</v>
      </c>
      <c r="BK29" s="2">
        <v>45839.922534722224</v>
      </c>
      <c r="BL29">
        <v>21</v>
      </c>
      <c r="BM29" t="s">
        <v>13</v>
      </c>
      <c r="BN29">
        <v>0</v>
      </c>
      <c r="BO29">
        <v>2.85</v>
      </c>
      <c r="BP29" s="3">
        <v>877469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66</v>
      </c>
      <c r="B30" t="s">
        <v>56</v>
      </c>
      <c r="C30" s="2">
        <v>45839.943784722222</v>
      </c>
      <c r="D30">
        <v>300</v>
      </c>
      <c r="E30" t="s">
        <v>13</v>
      </c>
      <c r="F30">
        <v>0</v>
      </c>
      <c r="G30">
        <v>5.992</v>
      </c>
      <c r="H30" s="3">
        <v>342683</v>
      </c>
      <c r="I30">
        <v>0.77300000000000002</v>
      </c>
      <c r="J30" t="s">
        <v>14</v>
      </c>
      <c r="K30" t="s">
        <v>14</v>
      </c>
      <c r="L30" t="s">
        <v>14</v>
      </c>
      <c r="M30" t="s">
        <v>14</v>
      </c>
      <c r="O30">
        <v>66</v>
      </c>
      <c r="P30" t="s">
        <v>56</v>
      </c>
      <c r="Q30" s="2">
        <v>45839.943784722222</v>
      </c>
      <c r="R30">
        <v>300</v>
      </c>
      <c r="S30" t="s">
        <v>13</v>
      </c>
      <c r="T30">
        <v>0</v>
      </c>
      <c r="U30">
        <v>5.9409999999999998</v>
      </c>
      <c r="V30" s="3">
        <v>2976</v>
      </c>
      <c r="W30">
        <v>0.82699999999999996</v>
      </c>
      <c r="X30" t="s">
        <v>14</v>
      </c>
      <c r="Y30" t="s">
        <v>14</v>
      </c>
      <c r="Z30" t="s">
        <v>14</v>
      </c>
      <c r="AA30" t="s">
        <v>14</v>
      </c>
      <c r="AC30">
        <v>66</v>
      </c>
      <c r="AD30" t="s">
        <v>56</v>
      </c>
      <c r="AE30" s="2">
        <v>45839.943784722222</v>
      </c>
      <c r="AF30">
        <v>300</v>
      </c>
      <c r="AG30" t="s">
        <v>13</v>
      </c>
      <c r="AH30">
        <v>0</v>
      </c>
      <c r="AI30">
        <v>12.087999999999999</v>
      </c>
      <c r="AJ30" s="3">
        <v>75209</v>
      </c>
      <c r="AK30">
        <v>16.318999999999999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66</v>
      </c>
      <c r="AT30" s="15">
        <f t="shared" si="0"/>
        <v>878.07209807534446</v>
      </c>
      <c r="AU30" s="16">
        <f t="shared" si="1"/>
        <v>16677.901399107781</v>
      </c>
      <c r="AW30" s="6">
        <f t="shared" si="2"/>
        <v>792.69173983609585</v>
      </c>
      <c r="AX30" s="7">
        <f t="shared" si="3"/>
        <v>15297.64913326088</v>
      </c>
      <c r="AZ30" s="11">
        <f t="shared" si="4"/>
        <v>816.72079152410458</v>
      </c>
      <c r="BA30" s="12">
        <f t="shared" si="5"/>
        <v>16620.9227984471</v>
      </c>
      <c r="BC30" s="13">
        <f t="shared" si="6"/>
        <v>890.64159284136815</v>
      </c>
      <c r="BD30" s="14">
        <f t="shared" si="7"/>
        <v>14828.99355984557</v>
      </c>
      <c r="BF30" s="15">
        <f t="shared" si="8"/>
        <v>878.07209807534446</v>
      </c>
      <c r="BG30" s="16">
        <f t="shared" si="9"/>
        <v>16677.901399107781</v>
      </c>
      <c r="BI30">
        <v>66</v>
      </c>
      <c r="BJ30" t="s">
        <v>56</v>
      </c>
      <c r="BK30" s="2">
        <v>45839.943784722222</v>
      </c>
      <c r="BL30">
        <v>300</v>
      </c>
      <c r="BM30" t="s">
        <v>13</v>
      </c>
      <c r="BN30">
        <v>0</v>
      </c>
      <c r="BO30">
        <v>2.8490000000000002</v>
      </c>
      <c r="BP30" s="3">
        <v>878448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67</v>
      </c>
      <c r="B31" t="s">
        <v>57</v>
      </c>
      <c r="C31" s="2">
        <v>45839.965046296296</v>
      </c>
      <c r="D31">
        <v>387</v>
      </c>
      <c r="E31" t="s">
        <v>13</v>
      </c>
      <c r="F31">
        <v>0</v>
      </c>
      <c r="G31">
        <v>5.984</v>
      </c>
      <c r="H31" s="3">
        <v>502876</v>
      </c>
      <c r="I31">
        <v>1.135</v>
      </c>
      <c r="J31" t="s">
        <v>14</v>
      </c>
      <c r="K31" t="s">
        <v>14</v>
      </c>
      <c r="L31" t="s">
        <v>14</v>
      </c>
      <c r="M31" t="s">
        <v>14</v>
      </c>
      <c r="O31">
        <v>67</v>
      </c>
      <c r="P31" t="s">
        <v>57</v>
      </c>
      <c r="Q31" s="2">
        <v>45839.965046296296</v>
      </c>
      <c r="R31">
        <v>387</v>
      </c>
      <c r="S31" t="s">
        <v>13</v>
      </c>
      <c r="T31">
        <v>0</v>
      </c>
      <c r="U31">
        <v>5.9329999999999998</v>
      </c>
      <c r="V31" s="3">
        <v>4033</v>
      </c>
      <c r="W31">
        <v>1.0880000000000001</v>
      </c>
      <c r="X31" t="s">
        <v>14</v>
      </c>
      <c r="Y31" t="s">
        <v>14</v>
      </c>
      <c r="Z31" t="s">
        <v>14</v>
      </c>
      <c r="AA31" t="s">
        <v>14</v>
      </c>
      <c r="AC31">
        <v>67</v>
      </c>
      <c r="AD31" t="s">
        <v>57</v>
      </c>
      <c r="AE31" s="2">
        <v>45839.965046296296</v>
      </c>
      <c r="AF31">
        <v>387</v>
      </c>
      <c r="AG31" t="s">
        <v>13</v>
      </c>
      <c r="AH31">
        <v>0</v>
      </c>
      <c r="AI31">
        <v>12.08</v>
      </c>
      <c r="AJ31" s="3">
        <v>72720</v>
      </c>
      <c r="AK31">
        <v>15.779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67</v>
      </c>
      <c r="AT31" s="15">
        <f t="shared" si="0"/>
        <v>1206.4178471002535</v>
      </c>
      <c r="AU31" s="16">
        <f t="shared" si="1"/>
        <v>16147.423332992001</v>
      </c>
      <c r="AW31" s="6">
        <f t="shared" si="2"/>
        <v>1157.9155487833768</v>
      </c>
      <c r="AX31" s="7">
        <f t="shared" si="3"/>
        <v>14792.569176831999</v>
      </c>
      <c r="AZ31" s="11">
        <f t="shared" si="4"/>
        <v>1124.9757925524063</v>
      </c>
      <c r="BA31" s="12">
        <f t="shared" si="5"/>
        <v>16019.45668544</v>
      </c>
      <c r="BC31" s="13">
        <f t="shared" si="6"/>
        <v>1233.0953855174689</v>
      </c>
      <c r="BD31" s="14">
        <f t="shared" si="7"/>
        <v>14324.360592448</v>
      </c>
      <c r="BF31" s="15">
        <f t="shared" si="8"/>
        <v>1206.4178471002535</v>
      </c>
      <c r="BG31" s="16">
        <f t="shared" si="9"/>
        <v>16147.423332992001</v>
      </c>
      <c r="BI31">
        <v>67</v>
      </c>
      <c r="BJ31" t="s">
        <v>57</v>
      </c>
      <c r="BK31" s="2">
        <v>45839.965046296296</v>
      </c>
      <c r="BL31">
        <v>387</v>
      </c>
      <c r="BM31" t="s">
        <v>13</v>
      </c>
      <c r="BN31">
        <v>0</v>
      </c>
      <c r="BO31">
        <v>2.8460000000000001</v>
      </c>
      <c r="BP31" s="3">
        <v>812698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68</v>
      </c>
      <c r="B32" t="s">
        <v>58</v>
      </c>
      <c r="C32" s="2">
        <v>45839.986319444448</v>
      </c>
      <c r="D32">
        <v>216</v>
      </c>
      <c r="E32" t="s">
        <v>13</v>
      </c>
      <c r="F32">
        <v>0</v>
      </c>
      <c r="G32">
        <v>5.9889999999999999</v>
      </c>
      <c r="H32" s="3">
        <v>84847</v>
      </c>
      <c r="I32">
        <v>0.192</v>
      </c>
      <c r="J32" t="s">
        <v>14</v>
      </c>
      <c r="K32" t="s">
        <v>14</v>
      </c>
      <c r="L32" t="s">
        <v>14</v>
      </c>
      <c r="M32" t="s">
        <v>14</v>
      </c>
      <c r="O32">
        <v>68</v>
      </c>
      <c r="P32" t="s">
        <v>58</v>
      </c>
      <c r="Q32" s="2">
        <v>45839.986319444448</v>
      </c>
      <c r="R32">
        <v>216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68</v>
      </c>
      <c r="AD32" t="s">
        <v>58</v>
      </c>
      <c r="AE32" s="2">
        <v>45839.986319444448</v>
      </c>
      <c r="AF32">
        <v>216</v>
      </c>
      <c r="AG32" t="s">
        <v>13</v>
      </c>
      <c r="AH32">
        <v>0</v>
      </c>
      <c r="AI32">
        <v>12.148</v>
      </c>
      <c r="AJ32" s="3">
        <v>2595</v>
      </c>
      <c r="AK32">
        <v>0.47299999999999998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68</v>
      </c>
      <c r="AT32" s="15">
        <f t="shared" si="0"/>
        <v>228.84531347343301</v>
      </c>
      <c r="AU32" s="16">
        <f t="shared" si="1"/>
        <v>456.55106139325005</v>
      </c>
      <c r="AW32" s="6">
        <f t="shared" si="2"/>
        <v>196.17094746003914</v>
      </c>
      <c r="AX32" s="7">
        <f t="shared" si="3"/>
        <v>432.51464768199997</v>
      </c>
      <c r="AZ32" s="11">
        <f t="shared" si="4"/>
        <v>236.41657685400705</v>
      </c>
      <c r="BA32" s="12">
        <f t="shared" si="5"/>
        <v>608.38861119749993</v>
      </c>
      <c r="BC32" s="13">
        <f t="shared" si="6"/>
        <v>239.5713779274808</v>
      </c>
      <c r="BD32" s="14">
        <f t="shared" si="7"/>
        <v>565.67230530500001</v>
      </c>
      <c r="BF32" s="15">
        <f t="shared" si="8"/>
        <v>228.84531347343301</v>
      </c>
      <c r="BG32" s="16">
        <f t="shared" si="9"/>
        <v>456.55106139325005</v>
      </c>
      <c r="BI32">
        <v>68</v>
      </c>
      <c r="BJ32" t="s">
        <v>58</v>
      </c>
      <c r="BK32" s="2">
        <v>45839.986319444448</v>
      </c>
      <c r="BL32">
        <v>216</v>
      </c>
      <c r="BM32" t="s">
        <v>13</v>
      </c>
      <c r="BN32">
        <v>0</v>
      </c>
      <c r="BO32">
        <v>2.8359999999999999</v>
      </c>
      <c r="BP32" s="3">
        <v>1058556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69</v>
      </c>
      <c r="B33" t="s">
        <v>59</v>
      </c>
      <c r="C33" s="2">
        <v>45840.007569444446</v>
      </c>
      <c r="D33">
        <v>346</v>
      </c>
      <c r="E33" t="s">
        <v>13</v>
      </c>
      <c r="F33">
        <v>0</v>
      </c>
      <c r="G33">
        <v>5.99</v>
      </c>
      <c r="H33" s="3">
        <v>18659</v>
      </c>
      <c r="I33">
        <v>4.2000000000000003E-2</v>
      </c>
      <c r="J33" t="s">
        <v>14</v>
      </c>
      <c r="K33" t="s">
        <v>14</v>
      </c>
      <c r="L33" t="s">
        <v>14</v>
      </c>
      <c r="M33" t="s">
        <v>14</v>
      </c>
      <c r="O33">
        <v>69</v>
      </c>
      <c r="P33" t="s">
        <v>59</v>
      </c>
      <c r="Q33" s="2">
        <v>45840.007569444446</v>
      </c>
      <c r="R33">
        <v>346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69</v>
      </c>
      <c r="AD33" t="s">
        <v>59</v>
      </c>
      <c r="AE33" s="2">
        <v>45840.007569444446</v>
      </c>
      <c r="AF33">
        <v>346</v>
      </c>
      <c r="AG33" t="s">
        <v>13</v>
      </c>
      <c r="AH33">
        <v>0</v>
      </c>
      <c r="AI33">
        <v>12.012</v>
      </c>
      <c r="AJ33" s="3">
        <v>142453</v>
      </c>
      <c r="AK33">
        <v>30.844000000000001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69</v>
      </c>
      <c r="AT33" s="15">
        <f t="shared" si="0"/>
        <v>53.130872372097002</v>
      </c>
      <c r="AU33" s="16">
        <f t="shared" si="1"/>
        <v>30959.74895644042</v>
      </c>
      <c r="AW33" s="6">
        <f t="shared" si="2"/>
        <v>41.313291332048259</v>
      </c>
      <c r="AX33" s="7">
        <f t="shared" si="3"/>
        <v>28823.461384026319</v>
      </c>
      <c r="AZ33" s="11">
        <f t="shared" si="4"/>
        <v>45.810291390863</v>
      </c>
      <c r="BA33" s="12">
        <f t="shared" si="5"/>
        <v>32678.630240151899</v>
      </c>
      <c r="BC33" s="13">
        <f t="shared" si="6"/>
        <v>49.670892888447206</v>
      </c>
      <c r="BD33" s="14">
        <f t="shared" si="7"/>
        <v>28349.716541267731</v>
      </c>
      <c r="BF33" s="15">
        <f t="shared" si="8"/>
        <v>53.130872372097002</v>
      </c>
      <c r="BG33" s="16">
        <f t="shared" si="9"/>
        <v>30959.74895644042</v>
      </c>
      <c r="BI33">
        <v>69</v>
      </c>
      <c r="BJ33" t="s">
        <v>59</v>
      </c>
      <c r="BK33" s="2">
        <v>45840.007569444446</v>
      </c>
      <c r="BL33">
        <v>346</v>
      </c>
      <c r="BM33" t="s">
        <v>13</v>
      </c>
      <c r="BN33">
        <v>0</v>
      </c>
      <c r="BO33">
        <v>2.839</v>
      </c>
      <c r="BP33" s="3">
        <v>960576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70</v>
      </c>
      <c r="B34" t="s">
        <v>60</v>
      </c>
      <c r="C34" s="2">
        <v>45840.028831018521</v>
      </c>
      <c r="D34">
        <v>120</v>
      </c>
      <c r="E34" t="s">
        <v>13</v>
      </c>
      <c r="F34">
        <v>0</v>
      </c>
      <c r="G34">
        <v>5.9870000000000001</v>
      </c>
      <c r="H34" s="3">
        <v>84877</v>
      </c>
      <c r="I34">
        <v>0.192</v>
      </c>
      <c r="J34" t="s">
        <v>14</v>
      </c>
      <c r="K34" t="s">
        <v>14</v>
      </c>
      <c r="L34" t="s">
        <v>14</v>
      </c>
      <c r="M34" t="s">
        <v>14</v>
      </c>
      <c r="O34">
        <v>70</v>
      </c>
      <c r="P34" t="s">
        <v>60</v>
      </c>
      <c r="Q34" s="2">
        <v>45840.028831018521</v>
      </c>
      <c r="R34">
        <v>120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70</v>
      </c>
      <c r="AD34" t="s">
        <v>60</v>
      </c>
      <c r="AE34" s="2">
        <v>45840.028831018521</v>
      </c>
      <c r="AF34">
        <v>120</v>
      </c>
      <c r="AG34" t="s">
        <v>13</v>
      </c>
      <c r="AH34">
        <v>0</v>
      </c>
      <c r="AI34">
        <v>12.131</v>
      </c>
      <c r="AJ34" s="3">
        <v>1452</v>
      </c>
      <c r="AK34">
        <v>0.222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70</v>
      </c>
      <c r="AT34" s="15">
        <f t="shared" si="0"/>
        <v>228.92443435107299</v>
      </c>
      <c r="AU34" s="16">
        <f t="shared" si="1"/>
        <v>196.51694552271999</v>
      </c>
      <c r="AW34" s="6">
        <f t="shared" si="2"/>
        <v>196.24097737291032</v>
      </c>
      <c r="AX34" s="7">
        <f t="shared" si="3"/>
        <v>196.37459608192</v>
      </c>
      <c r="AZ34" s="11">
        <f t="shared" si="4"/>
        <v>236.49983721156701</v>
      </c>
      <c r="BA34" s="12">
        <f t="shared" si="5"/>
        <v>331.60640254559996</v>
      </c>
      <c r="BC34" s="13">
        <f t="shared" si="6"/>
        <v>239.6568774387448</v>
      </c>
      <c r="BD34" s="14">
        <f t="shared" si="7"/>
        <v>331.63392342079999</v>
      </c>
      <c r="BF34" s="15">
        <f t="shared" si="8"/>
        <v>228.92443435107299</v>
      </c>
      <c r="BG34" s="16">
        <f t="shared" si="9"/>
        <v>196.51694552271999</v>
      </c>
      <c r="BI34">
        <v>70</v>
      </c>
      <c r="BJ34" t="s">
        <v>60</v>
      </c>
      <c r="BK34" s="2">
        <v>45840.028831018521</v>
      </c>
      <c r="BL34">
        <v>120</v>
      </c>
      <c r="BM34" t="s">
        <v>13</v>
      </c>
      <c r="BN34">
        <v>0</v>
      </c>
      <c r="BO34">
        <v>2.8330000000000002</v>
      </c>
      <c r="BP34" s="3">
        <v>1106316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71</v>
      </c>
      <c r="B35" t="s">
        <v>61</v>
      </c>
      <c r="C35" s="2">
        <v>45840.050104166665</v>
      </c>
      <c r="D35">
        <v>323</v>
      </c>
      <c r="E35" t="s">
        <v>13</v>
      </c>
      <c r="F35">
        <v>0</v>
      </c>
      <c r="G35">
        <v>6.0369999999999999</v>
      </c>
      <c r="H35" s="3">
        <v>1780</v>
      </c>
      <c r="I35">
        <v>4.0000000000000001E-3</v>
      </c>
      <c r="J35" t="s">
        <v>14</v>
      </c>
      <c r="K35" t="s">
        <v>14</v>
      </c>
      <c r="L35" t="s">
        <v>14</v>
      </c>
      <c r="M35" t="s">
        <v>14</v>
      </c>
      <c r="O35">
        <v>71</v>
      </c>
      <c r="P35" t="s">
        <v>61</v>
      </c>
      <c r="Q35" s="2">
        <v>45840.050104166665</v>
      </c>
      <c r="R35">
        <v>323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71</v>
      </c>
      <c r="AD35" t="s">
        <v>61</v>
      </c>
      <c r="AE35" s="2">
        <v>45840.050104166665</v>
      </c>
      <c r="AF35">
        <v>323</v>
      </c>
      <c r="AG35" t="s">
        <v>13</v>
      </c>
      <c r="AH35">
        <v>0</v>
      </c>
      <c r="AI35">
        <v>12.009</v>
      </c>
      <c r="AJ35" s="3">
        <v>143752</v>
      </c>
      <c r="AK35">
        <v>31.123999999999999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71</v>
      </c>
      <c r="AT35" s="15">
        <f t="shared" si="0"/>
        <v>2.9558692212000004</v>
      </c>
      <c r="AU35" s="16">
        <f t="shared" si="1"/>
        <v>31234.695949707519</v>
      </c>
      <c r="AW35" s="6">
        <f t="shared" si="2"/>
        <v>0.14149052000000006</v>
      </c>
      <c r="AX35" s="7">
        <f t="shared" si="3"/>
        <v>29082.476850897918</v>
      </c>
      <c r="AZ35" s="11">
        <f t="shared" si="4"/>
        <v>5.9492360000000009</v>
      </c>
      <c r="BA35" s="12">
        <f t="shared" si="5"/>
        <v>32985.186726086402</v>
      </c>
      <c r="BC35" s="13">
        <f t="shared" si="6"/>
        <v>0.73638237599999989</v>
      </c>
      <c r="BD35" s="14">
        <f t="shared" si="7"/>
        <v>28608.766360778882</v>
      </c>
      <c r="BF35" s="15">
        <f t="shared" si="8"/>
        <v>2.9558692212000004</v>
      </c>
      <c r="BG35" s="16">
        <f t="shared" si="9"/>
        <v>31234.695949707519</v>
      </c>
      <c r="BI35">
        <v>71</v>
      </c>
      <c r="BJ35" t="s">
        <v>61</v>
      </c>
      <c r="BK35" s="2">
        <v>45840.050104166665</v>
      </c>
      <c r="BL35">
        <v>323</v>
      </c>
      <c r="BM35" t="s">
        <v>13</v>
      </c>
      <c r="BN35">
        <v>0</v>
      </c>
      <c r="BO35">
        <v>2.835</v>
      </c>
      <c r="BP35" s="3">
        <v>1056007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2025-07-02T15:02:48Z</dcterms:modified>
</cp:coreProperties>
</file>