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13_ncr:1_{253DF6D1-3C3C-4D02-9F91-8A7655790D0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</calcChain>
</file>

<file path=xl/sharedStrings.xml><?xml version="1.0" encoding="utf-8"?>
<sst xmlns="http://schemas.openxmlformats.org/spreadsheetml/2006/main" count="618" uniqueCount="55">
  <si>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</si>
  <si>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</si>
  <si>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</si>
  <si>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</si>
  <si>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</si>
  <si>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</si>
  <si>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</si>
  <si>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</si>
  <si>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</si>
  <si>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</si>
  <si>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</si>
  <si>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</si>
  <si>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</si>
  <si>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</si>
  <si>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</si>
  <si>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</si>
  <si>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</si>
  <si>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</si>
  <si>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</si>
  <si>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</si>
  <si>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</si>
  <si>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</si>
  <si>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</si>
  <si>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</si>
  <si>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</si>
  <si>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</si>
  <si>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</si>
  <si>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</si>
  <si>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</si>
  <si>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</si>
  <si>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</si>
  <si>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</si>
  <si>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BRN30jan24_020.gcd</t>
  </si>
  <si>
    <t>BRN30jan24_019.gcd</t>
  </si>
  <si>
    <t>BRN30jan24_018.gcd</t>
  </si>
  <si>
    <t>BRN30jan24_017.gcd</t>
  </si>
  <si>
    <t>BRN30jan24_016.gcd</t>
  </si>
  <si>
    <t>BRN30jan24_015.gcd</t>
  </si>
  <si>
    <t>BRN30jan24_014.gcd</t>
  </si>
  <si>
    <t>BRN30jan24_013.gcd</t>
  </si>
  <si>
    <t>BRN30jan24_012.gcd</t>
  </si>
  <si>
    <t>BRN30jan24_011.gcd</t>
  </si>
  <si>
    <t>BRN30jan24_010.gcd</t>
  </si>
  <si>
    <t>BRN30jan24_009.gcd</t>
  </si>
  <si>
    <t>BRN30jan24_008.gcd</t>
  </si>
  <si>
    <t>BRN30jan24_007.gcd</t>
  </si>
  <si>
    <t>BRN30jan24_006.gcd</t>
  </si>
  <si>
    <t>BRN30jan24_005.gcd</t>
  </si>
  <si>
    <t>BRN30jan24_004.gcd</t>
  </si>
  <si>
    <t>BRN30jan24_003.gcd</t>
  </si>
  <si>
    <t>QC reference tank</t>
  </si>
  <si>
    <t>BRN30jan24_002.gcd</t>
  </si>
  <si>
    <t xml:space="preserve">QC spiked air </t>
  </si>
  <si>
    <t>BRN30jan24_001.gcd</t>
  </si>
  <si>
    <t>QC outside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</si>
</sst>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8"/>
  <sheetViews>
    <sheetView tabSelected="1" workbookViewId="0">
      <selection activeCell="D33" sqref="D3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68</v>
      </c>
      <c r="B9" t="s">
        <v>53</v>
      </c>
      <c r="C9" s="2">
        <v>45321.633946759262</v>
      </c>
      <c r="D9" t="s">
        <v>54</v>
      </c>
      <c r="E9" t="s">
        <v>13</v>
      </c>
      <c r="F9">
        <v>0</v>
      </c>
      <c r="G9">
        <v>6.0949999999999998</v>
      </c>
      <c r="H9" s="3">
        <v>1492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68</v>
      </c>
      <c r="P9" t="s">
        <v>53</v>
      </c>
      <c r="Q9" s="2">
        <v>45321.633946759262</v>
      </c>
      <c r="R9" t="s">
        <v>54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68</v>
      </c>
      <c r="AD9" t="s">
        <v>53</v>
      </c>
      <c r="AE9" s="2">
        <v>45321.633946759262</v>
      </c>
      <c r="AF9" t="s">
        <v>54</v>
      </c>
      <c r="AG9" t="s">
        <v>13</v>
      </c>
      <c r="AH9">
        <v>0</v>
      </c>
      <c r="AI9">
        <v>12.294</v>
      </c>
      <c r="AJ9" s="3">
        <v>2427</v>
      </c>
      <c r="AK9">
        <v>0.42499999999999999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28" si="0">IF(H9&lt;10000,((H9^2*0.00000054)+(H9*-0.004765)+(12.72)),(IF(H9&lt;200000,((H9^2*-0.000000001577)+(H9*0.003043)+(-10.42)),(IF(H9&lt;8000000,((H9^2*-0.0000000000186)+(H9*0.00194)+(154.1)),((V9^2*-0.00000002)+(V9*0.2565)+(-1032)))))))</f>
        <v>6.8126945600000006</v>
      </c>
      <c r="AU9" s="13">
        <f t="shared" ref="AU9:AU28" si="1">IF(AJ9&lt;45000,((-0.0000004561*AJ9^2)+(0.244*AJ9)+(-21.72)),((-0.0000000409*AJ9^2)+(0.2477*AJ9)+(-1777)))</f>
        <v>567.78142094309999</v>
      </c>
      <c r="AW9" s="6">
        <f t="shared" ref="AW9:AW28" si="2">IF(H9&lt;15000,((0.00000002125*H9^2)+(0.002705*H9)+(-4.371)),(IF(H9&lt;700000,((-0.0000000008162*H9^2)+(0.003141*H9)+(0.4702)), ((0.000000003285*V9^2)+(0.1899*V9)+(559.5)))))</f>
        <v>-0.28783614000000046</v>
      </c>
      <c r="AX9" s="15">
        <f t="shared" ref="AX9:AX28" si="3">((-0.00000006277*AJ9^2)+(0.1854*AJ9)+(34.83))</f>
        <v>484.42606404867001</v>
      </c>
      <c r="AZ9" s="14">
        <f t="shared" ref="AZ9:AZ28" si="4">IF(H9&lt;10000,((-0.00000005795*H9^2)+(0.003823*H9)+(-6.715)),(IF(H9&lt;700000,((-0.0000000001209*H9^2)+(0.002635*H9)+(-0.4111)), ((-0.00000002007*V9^2)+(0.2564*V9)+(286.1)))))</f>
        <v>-1.1400844087999991</v>
      </c>
      <c r="BA9" s="16">
        <f t="shared" ref="BA9:BA28" si="5">(-0.00000001626*AJ9^2)+(0.1912*AJ9)+(-3.858)</f>
        <v>460.08862325046005</v>
      </c>
      <c r="BC9" s="7">
        <f t="shared" ref="BC9:BC28" si="6">IF(H9&lt;10000,((0.0000001453*H9^2)+(0.0008349*H9)+(-1.805)),(IF(H9&lt;700000,((-0.00000000008054*H9^2)+(0.002348*H9)+(-2.47)), ((-0.00000001938*V9^2)+(0.2471*V9)+(226.8)))))</f>
        <v>-0.23588210080000005</v>
      </c>
      <c r="BD9" s="8">
        <f t="shared" ref="BD9:BD28" si="7">(-0.00000002552*AJ9^2)+(0.2067*AJ9)+(-103.7)</f>
        <v>397.81057880392001</v>
      </c>
      <c r="BF9" s="12">
        <f t="shared" ref="BF9:BF28" si="8">IF(H9&lt;10000,((H9^2*0.00000054)+(H9*-0.004765)+(12.72)),(IF(H9&lt;200000,((H9^2*-0.000000001577)+(H9*0.003043)+(-10.42)),(IF(H9&lt;8000000,((H9^2*-0.0000000000186)+(H9*0.00194)+(154.1)),((V9^2*-0.00000002)+(V9*0.2565)+(-1032)))))))</f>
        <v>6.8126945600000006</v>
      </c>
      <c r="BG9" s="13">
        <f t="shared" ref="BG9:BG28" si="9">IF(AJ9&lt;45000,((-0.0000004561*AJ9^2)+(0.244*AJ9)+(-21.72)),((-0.0000000409*AJ9^2)+(0.2477*AJ9)+(-1777)))</f>
        <v>567.78142094309999</v>
      </c>
      <c r="BI9">
        <v>49</v>
      </c>
      <c r="BJ9" t="s">
        <v>32</v>
      </c>
      <c r="BK9" s="2">
        <v>45322.038171296299</v>
      </c>
      <c r="BL9">
        <v>327</v>
      </c>
      <c r="BM9" t="s">
        <v>13</v>
      </c>
      <c r="BN9">
        <v>0</v>
      </c>
      <c r="BO9">
        <v>2.8639999999999999</v>
      </c>
      <c r="BP9" s="3">
        <v>1034337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67</v>
      </c>
      <c r="B10" t="s">
        <v>51</v>
      </c>
      <c r="C10" s="2">
        <v>45321.655219907407</v>
      </c>
      <c r="D10" t="s">
        <v>52</v>
      </c>
      <c r="E10" t="s">
        <v>13</v>
      </c>
      <c r="F10">
        <v>0</v>
      </c>
      <c r="G10">
        <v>6.04</v>
      </c>
      <c r="H10" s="3">
        <v>577021</v>
      </c>
      <c r="I10">
        <v>1.2310000000000001</v>
      </c>
      <c r="J10" t="s">
        <v>14</v>
      </c>
      <c r="K10" t="s">
        <v>14</v>
      </c>
      <c r="L10" t="s">
        <v>14</v>
      </c>
      <c r="M10" t="s">
        <v>14</v>
      </c>
      <c r="O10">
        <v>67</v>
      </c>
      <c r="P10" t="s">
        <v>51</v>
      </c>
      <c r="Q10" s="2">
        <v>45321.655219907407</v>
      </c>
      <c r="R10" t="s">
        <v>52</v>
      </c>
      <c r="S10" t="s">
        <v>13</v>
      </c>
      <c r="T10">
        <v>0</v>
      </c>
      <c r="U10">
        <v>5.9950000000000001</v>
      </c>
      <c r="V10" s="3">
        <v>4687</v>
      </c>
      <c r="W10">
        <v>1.173</v>
      </c>
      <c r="X10" t="s">
        <v>14</v>
      </c>
      <c r="Y10" t="s">
        <v>14</v>
      </c>
      <c r="Z10" t="s">
        <v>14</v>
      </c>
      <c r="AA10" t="s">
        <v>14</v>
      </c>
      <c r="AC10">
        <v>67</v>
      </c>
      <c r="AD10" t="s">
        <v>51</v>
      </c>
      <c r="AE10" s="2">
        <v>45321.655219907407</v>
      </c>
      <c r="AF10" t="s">
        <v>52</v>
      </c>
      <c r="AG10" t="s">
        <v>13</v>
      </c>
      <c r="AH10">
        <v>0</v>
      </c>
      <c r="AI10">
        <v>12.271000000000001</v>
      </c>
      <c r="AJ10" s="3">
        <v>7187</v>
      </c>
      <c r="AK10">
        <v>1.7490000000000001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1267.3278098393973</v>
      </c>
      <c r="AU10" s="13">
        <f t="shared" si="1"/>
        <v>1708.3490808391</v>
      </c>
      <c r="AW10" s="6">
        <f t="shared" si="2"/>
        <v>1541.1367310492558</v>
      </c>
      <c r="AX10" s="15">
        <f t="shared" si="3"/>
        <v>1364.05754313587</v>
      </c>
      <c r="AZ10" s="14">
        <f t="shared" si="4"/>
        <v>1479.7851889560832</v>
      </c>
      <c r="BA10" s="16">
        <f t="shared" si="5"/>
        <v>1369.4565227240603</v>
      </c>
      <c r="BC10" s="7">
        <f t="shared" si="6"/>
        <v>1325.5592544981218</v>
      </c>
      <c r="BD10" s="8">
        <f t="shared" si="7"/>
        <v>1380.5347162311198</v>
      </c>
      <c r="BF10" s="12">
        <f t="shared" si="8"/>
        <v>1267.3278098393973</v>
      </c>
      <c r="BG10" s="13">
        <f t="shared" si="9"/>
        <v>1708.3490808391</v>
      </c>
      <c r="BI10">
        <v>50</v>
      </c>
      <c r="BJ10" t="s">
        <v>33</v>
      </c>
      <c r="BK10" s="2">
        <v>45322.016909722224</v>
      </c>
      <c r="BL10">
        <v>367</v>
      </c>
      <c r="BM10" t="s">
        <v>13</v>
      </c>
      <c r="BN10">
        <v>0</v>
      </c>
      <c r="BO10">
        <v>2.8780000000000001</v>
      </c>
      <c r="BP10" s="3">
        <v>795432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66</v>
      </c>
      <c r="B11" t="s">
        <v>49</v>
      </c>
      <c r="C11" s="2">
        <v>45321.676493055558</v>
      </c>
      <c r="D11" t="s">
        <v>50</v>
      </c>
      <c r="E11" t="s">
        <v>13</v>
      </c>
      <c r="F11">
        <v>0</v>
      </c>
      <c r="G11">
        <v>6.0659999999999998</v>
      </c>
      <c r="H11" s="3">
        <v>2993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66</v>
      </c>
      <c r="P11" t="s">
        <v>49</v>
      </c>
      <c r="Q11" s="2">
        <v>45321.676493055558</v>
      </c>
      <c r="R11" t="s">
        <v>50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66</v>
      </c>
      <c r="AD11" t="s">
        <v>49</v>
      </c>
      <c r="AE11" s="2">
        <v>45321.676493055558</v>
      </c>
      <c r="AF11" t="s">
        <v>50</v>
      </c>
      <c r="AG11" t="s">
        <v>13</v>
      </c>
      <c r="AH11">
        <v>0</v>
      </c>
      <c r="AI11">
        <v>12.266</v>
      </c>
      <c r="AJ11" s="3">
        <v>1378</v>
      </c>
      <c r="AK11">
        <v>0.13200000000000001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3.2957014600000019</v>
      </c>
      <c r="AU11" s="13">
        <f t="shared" si="1"/>
        <v>313.64591900760001</v>
      </c>
      <c r="AW11" s="6">
        <f t="shared" si="2"/>
        <v>3.9154235412499983</v>
      </c>
      <c r="AX11" s="15">
        <f t="shared" si="3"/>
        <v>290.19200705131999</v>
      </c>
      <c r="AZ11" s="14">
        <f t="shared" si="4"/>
        <v>4.2081200604500015</v>
      </c>
      <c r="BA11" s="16">
        <f t="shared" si="5"/>
        <v>259.58472414616006</v>
      </c>
      <c r="BC11" s="7">
        <f t="shared" si="6"/>
        <v>1.9954602197000002</v>
      </c>
      <c r="BD11" s="8">
        <f t="shared" si="7"/>
        <v>181.08414048032</v>
      </c>
      <c r="BF11" s="12">
        <f t="shared" si="8"/>
        <v>3.2957014600000019</v>
      </c>
      <c r="BG11" s="13">
        <f t="shared" si="9"/>
        <v>313.64591900760001</v>
      </c>
      <c r="BI11">
        <v>51</v>
      </c>
      <c r="BJ11" t="s">
        <v>34</v>
      </c>
      <c r="BK11" s="2">
        <v>45321.995613425926</v>
      </c>
      <c r="BL11">
        <v>166</v>
      </c>
      <c r="BM11" t="s">
        <v>13</v>
      </c>
      <c r="BN11">
        <v>0</v>
      </c>
      <c r="BO11">
        <v>2.867</v>
      </c>
      <c r="BP11" s="3">
        <v>1001780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65</v>
      </c>
      <c r="B12" t="s">
        <v>48</v>
      </c>
      <c r="C12" s="2">
        <v>45321.697777777779</v>
      </c>
      <c r="D12">
        <v>132</v>
      </c>
      <c r="E12" t="s">
        <v>13</v>
      </c>
      <c r="F12">
        <v>0</v>
      </c>
      <c r="G12">
        <v>6.0359999999999996</v>
      </c>
      <c r="H12" s="3">
        <v>10962</v>
      </c>
      <c r="I12">
        <v>1.6E-2</v>
      </c>
      <c r="J12" t="s">
        <v>14</v>
      </c>
      <c r="K12" t="s">
        <v>14</v>
      </c>
      <c r="L12" t="s">
        <v>14</v>
      </c>
      <c r="M12" t="s">
        <v>14</v>
      </c>
      <c r="O12">
        <v>65</v>
      </c>
      <c r="P12" t="s">
        <v>48</v>
      </c>
      <c r="Q12" s="2">
        <v>45321.697777777779</v>
      </c>
      <c r="R12">
        <v>132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65</v>
      </c>
      <c r="AD12" t="s">
        <v>48</v>
      </c>
      <c r="AE12" s="2">
        <v>45321.697777777779</v>
      </c>
      <c r="AF12">
        <v>132</v>
      </c>
      <c r="AG12" t="s">
        <v>13</v>
      </c>
      <c r="AH12">
        <v>0</v>
      </c>
      <c r="AI12">
        <v>12.231</v>
      </c>
      <c r="AJ12" s="3">
        <v>10334</v>
      </c>
      <c r="AK12">
        <v>2.62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22.747865094811999</v>
      </c>
      <c r="AU12" s="13">
        <f t="shared" si="1"/>
        <v>2451.0683713084004</v>
      </c>
      <c r="AW12" s="6">
        <f t="shared" si="2"/>
        <v>27.834725684999995</v>
      </c>
      <c r="AX12" s="15">
        <f t="shared" si="3"/>
        <v>1944.05029402988</v>
      </c>
      <c r="AZ12" s="14">
        <f t="shared" si="4"/>
        <v>28.459241997820403</v>
      </c>
      <c r="BA12" s="16">
        <f t="shared" si="5"/>
        <v>1970.2663692994402</v>
      </c>
      <c r="BC12" s="7">
        <f t="shared" si="6"/>
        <v>23.259097875140238</v>
      </c>
      <c r="BD12" s="8">
        <f t="shared" si="7"/>
        <v>2029.6124794908799</v>
      </c>
      <c r="BF12" s="12">
        <f t="shared" si="8"/>
        <v>22.747865094811999</v>
      </c>
      <c r="BG12" s="13">
        <f t="shared" si="9"/>
        <v>2451.0683713084004</v>
      </c>
      <c r="BI12">
        <v>52</v>
      </c>
      <c r="BJ12" t="s">
        <v>35</v>
      </c>
      <c r="BK12" s="2">
        <v>45321.974305555559</v>
      </c>
      <c r="BL12">
        <v>103</v>
      </c>
      <c r="BM12" t="s">
        <v>13</v>
      </c>
      <c r="BN12">
        <v>0</v>
      </c>
      <c r="BO12">
        <v>2.867</v>
      </c>
      <c r="BP12" s="3">
        <v>1004006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64</v>
      </c>
      <c r="B13" t="s">
        <v>47</v>
      </c>
      <c r="C13" s="2">
        <v>45321.719039351854</v>
      </c>
      <c r="D13">
        <v>211</v>
      </c>
      <c r="E13" t="s">
        <v>13</v>
      </c>
      <c r="F13">
        <v>0</v>
      </c>
      <c r="G13">
        <v>6.048</v>
      </c>
      <c r="H13" s="3">
        <v>11070</v>
      </c>
      <c r="I13">
        <v>1.6E-2</v>
      </c>
      <c r="J13" t="s">
        <v>14</v>
      </c>
      <c r="K13" t="s">
        <v>14</v>
      </c>
      <c r="L13" t="s">
        <v>14</v>
      </c>
      <c r="M13" t="s">
        <v>14</v>
      </c>
      <c r="O13">
        <v>64</v>
      </c>
      <c r="P13" t="s">
        <v>47</v>
      </c>
      <c r="Q13" s="2">
        <v>45321.719039351854</v>
      </c>
      <c r="R13">
        <v>211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64</v>
      </c>
      <c r="AD13" t="s">
        <v>47</v>
      </c>
      <c r="AE13" s="2">
        <v>45321.719039351854</v>
      </c>
      <c r="AF13">
        <v>211</v>
      </c>
      <c r="AG13" t="s">
        <v>13</v>
      </c>
      <c r="AH13">
        <v>0</v>
      </c>
      <c r="AI13">
        <v>12.247999999999999</v>
      </c>
      <c r="AJ13" s="3">
        <v>10890</v>
      </c>
      <c r="AK13">
        <v>2.7730000000000001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23.072756692700004</v>
      </c>
      <c r="AU13" s="13">
        <f t="shared" si="1"/>
        <v>2581.3501431899999</v>
      </c>
      <c r="AW13" s="6">
        <f t="shared" si="2"/>
        <v>28.177429124999996</v>
      </c>
      <c r="AX13" s="15">
        <f t="shared" si="3"/>
        <v>2046.391973883</v>
      </c>
      <c r="AZ13" s="14">
        <f t="shared" si="4"/>
        <v>28.743534321590001</v>
      </c>
      <c r="BA13" s="16">
        <f t="shared" si="5"/>
        <v>2076.3816924540001</v>
      </c>
      <c r="BC13" s="7">
        <f t="shared" si="6"/>
        <v>23.512490233754001</v>
      </c>
      <c r="BD13" s="8">
        <f t="shared" si="7"/>
        <v>2144.2365296079997</v>
      </c>
      <c r="BF13" s="12">
        <f t="shared" si="8"/>
        <v>23.072756692700004</v>
      </c>
      <c r="BG13" s="13">
        <f t="shared" si="9"/>
        <v>2581.3501431899999</v>
      </c>
      <c r="BI13">
        <v>53</v>
      </c>
      <c r="BJ13" t="s">
        <v>36</v>
      </c>
      <c r="BK13" s="2">
        <v>45321.953043981484</v>
      </c>
      <c r="BL13">
        <v>104</v>
      </c>
      <c r="BM13" t="s">
        <v>13</v>
      </c>
      <c r="BN13">
        <v>0</v>
      </c>
      <c r="BO13">
        <v>2.871</v>
      </c>
      <c r="BP13" s="3">
        <v>955387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63</v>
      </c>
      <c r="B14" t="s">
        <v>46</v>
      </c>
      <c r="C14" s="2">
        <v>45321.740324074075</v>
      </c>
      <c r="D14">
        <v>400</v>
      </c>
      <c r="E14" t="s">
        <v>13</v>
      </c>
      <c r="F14">
        <v>0</v>
      </c>
      <c r="G14">
        <v>6.05</v>
      </c>
      <c r="H14" s="3">
        <v>6373</v>
      </c>
      <c r="I14">
        <v>6.0000000000000001E-3</v>
      </c>
      <c r="J14" t="s">
        <v>14</v>
      </c>
      <c r="K14" t="s">
        <v>14</v>
      </c>
      <c r="L14" t="s">
        <v>14</v>
      </c>
      <c r="M14" t="s">
        <v>14</v>
      </c>
      <c r="O14">
        <v>63</v>
      </c>
      <c r="P14" t="s">
        <v>46</v>
      </c>
      <c r="Q14" s="2">
        <v>45321.740324074075</v>
      </c>
      <c r="R14">
        <v>400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63</v>
      </c>
      <c r="AD14" t="s">
        <v>46</v>
      </c>
      <c r="AE14" s="2">
        <v>45321.740324074075</v>
      </c>
      <c r="AF14">
        <v>400</v>
      </c>
      <c r="AG14" t="s">
        <v>13</v>
      </c>
      <c r="AH14">
        <v>0</v>
      </c>
      <c r="AI14">
        <v>12.246</v>
      </c>
      <c r="AJ14" s="3">
        <v>5162</v>
      </c>
      <c r="AK14">
        <v>1.1859999999999999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4.28482466</v>
      </c>
      <c r="AU14" s="13">
        <f t="shared" si="1"/>
        <v>1225.6546481116</v>
      </c>
      <c r="AW14" s="6">
        <f t="shared" si="2"/>
        <v>13.73103649125</v>
      </c>
      <c r="AX14" s="15">
        <f t="shared" si="3"/>
        <v>990.19221526412002</v>
      </c>
      <c r="AZ14" s="14">
        <f t="shared" si="4"/>
        <v>15.295332274450001</v>
      </c>
      <c r="BA14" s="16">
        <f t="shared" si="5"/>
        <v>982.68313207256006</v>
      </c>
      <c r="BC14" s="7">
        <f t="shared" si="6"/>
        <v>9.4171959437000012</v>
      </c>
      <c r="BD14" s="8">
        <f t="shared" si="7"/>
        <v>962.60538785311996</v>
      </c>
      <c r="BF14" s="12">
        <f t="shared" si="8"/>
        <v>4.28482466</v>
      </c>
      <c r="BG14" s="13">
        <f t="shared" si="9"/>
        <v>1225.6546481116</v>
      </c>
      <c r="BI14">
        <v>54</v>
      </c>
      <c r="BJ14" t="s">
        <v>37</v>
      </c>
      <c r="BK14" s="2">
        <v>45321.931759259256</v>
      </c>
      <c r="BL14">
        <v>129</v>
      </c>
      <c r="BM14" t="s">
        <v>13</v>
      </c>
      <c r="BN14">
        <v>0</v>
      </c>
      <c r="BO14">
        <v>2.86</v>
      </c>
      <c r="BP14" s="3">
        <v>1177657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62</v>
      </c>
      <c r="B15" t="s">
        <v>45</v>
      </c>
      <c r="C15" s="2">
        <v>45321.761562500003</v>
      </c>
      <c r="D15">
        <v>357</v>
      </c>
      <c r="E15" t="s">
        <v>13</v>
      </c>
      <c r="F15">
        <v>0</v>
      </c>
      <c r="G15">
        <v>6.0439999999999996</v>
      </c>
      <c r="H15" s="3">
        <v>11545</v>
      </c>
      <c r="I15">
        <v>1.7000000000000001E-2</v>
      </c>
      <c r="J15" t="s">
        <v>14</v>
      </c>
      <c r="K15" t="s">
        <v>14</v>
      </c>
      <c r="L15" t="s">
        <v>14</v>
      </c>
      <c r="M15" t="s">
        <v>14</v>
      </c>
      <c r="O15">
        <v>62</v>
      </c>
      <c r="P15" t="s">
        <v>45</v>
      </c>
      <c r="Q15" s="2">
        <v>45321.761562500003</v>
      </c>
      <c r="R15">
        <v>357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62</v>
      </c>
      <c r="AD15" t="s">
        <v>45</v>
      </c>
      <c r="AE15" s="2">
        <v>45321.761562500003</v>
      </c>
      <c r="AF15">
        <v>357</v>
      </c>
      <c r="AG15" t="s">
        <v>13</v>
      </c>
      <c r="AH15">
        <v>0</v>
      </c>
      <c r="AI15">
        <v>12.238</v>
      </c>
      <c r="AJ15" s="3">
        <v>11966</v>
      </c>
      <c r="AK15">
        <v>3.07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24.501241361575005</v>
      </c>
      <c r="AU15" s="13">
        <f t="shared" si="1"/>
        <v>2832.6772503483999</v>
      </c>
      <c r="AW15" s="6">
        <f t="shared" si="2"/>
        <v>29.690574281250001</v>
      </c>
      <c r="AX15" s="15">
        <f t="shared" si="3"/>
        <v>2244.3386677578801</v>
      </c>
      <c r="AZ15" s="14">
        <f t="shared" si="4"/>
        <v>29.9938605986775</v>
      </c>
      <c r="BA15" s="16">
        <f t="shared" si="5"/>
        <v>2281.7130093634401</v>
      </c>
      <c r="BC15" s="7">
        <f t="shared" si="6"/>
        <v>24.6269250630065</v>
      </c>
      <c r="BD15" s="8">
        <f t="shared" si="7"/>
        <v>2366.0181148188799</v>
      </c>
      <c r="BF15" s="12">
        <f t="shared" si="8"/>
        <v>24.501241361575005</v>
      </c>
      <c r="BG15" s="13">
        <f t="shared" si="9"/>
        <v>2832.6772503483999</v>
      </c>
      <c r="BI15">
        <v>55</v>
      </c>
      <c r="BJ15" t="s">
        <v>38</v>
      </c>
      <c r="BK15" s="2">
        <v>45321.910451388889</v>
      </c>
      <c r="BL15">
        <v>204</v>
      </c>
      <c r="BM15" t="s">
        <v>13</v>
      </c>
      <c r="BN15">
        <v>0</v>
      </c>
      <c r="BO15">
        <v>2.8519999999999999</v>
      </c>
      <c r="BP15" s="3">
        <v>1294287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61</v>
      </c>
      <c r="B16" t="s">
        <v>44</v>
      </c>
      <c r="C16" s="2">
        <v>45321.782800925925</v>
      </c>
      <c r="D16">
        <v>382</v>
      </c>
      <c r="E16" t="s">
        <v>13</v>
      </c>
      <c r="F16">
        <v>0</v>
      </c>
      <c r="G16">
        <v>6.0380000000000003</v>
      </c>
      <c r="H16" s="3">
        <v>90345</v>
      </c>
      <c r="I16">
        <v>0.186</v>
      </c>
      <c r="J16" t="s">
        <v>14</v>
      </c>
      <c r="K16" t="s">
        <v>14</v>
      </c>
      <c r="L16" t="s">
        <v>14</v>
      </c>
      <c r="M16" t="s">
        <v>14</v>
      </c>
      <c r="O16">
        <v>61</v>
      </c>
      <c r="P16" t="s">
        <v>44</v>
      </c>
      <c r="Q16" s="2">
        <v>45321.782800925925</v>
      </c>
      <c r="R16">
        <v>382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61</v>
      </c>
      <c r="AD16" t="s">
        <v>44</v>
      </c>
      <c r="AE16" s="2">
        <v>45321.782800925925</v>
      </c>
      <c r="AF16">
        <v>382</v>
      </c>
      <c r="AG16" t="s">
        <v>13</v>
      </c>
      <c r="AH16">
        <v>0</v>
      </c>
      <c r="AI16">
        <v>12.162000000000001</v>
      </c>
      <c r="AJ16" s="3">
        <v>80612</v>
      </c>
      <c r="AK16">
        <v>21.28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251.62801559757506</v>
      </c>
      <c r="AU16" s="13">
        <f t="shared" si="1"/>
        <v>17924.8121531504</v>
      </c>
      <c r="AW16" s="6">
        <f t="shared" si="2"/>
        <v>277.58184183179497</v>
      </c>
      <c r="AX16" s="15">
        <f t="shared" si="3"/>
        <v>14572.396851473122</v>
      </c>
      <c r="AZ16" s="14">
        <f t="shared" si="4"/>
        <v>236.6611627198775</v>
      </c>
      <c r="BA16" s="16">
        <f t="shared" si="5"/>
        <v>15303.49413071456</v>
      </c>
      <c r="BC16" s="7">
        <f t="shared" si="6"/>
        <v>209.0026748797265</v>
      </c>
      <c r="BD16" s="8">
        <f t="shared" si="7"/>
        <v>16392.963923237119</v>
      </c>
      <c r="BF16" s="12">
        <f t="shared" si="8"/>
        <v>251.62801559757506</v>
      </c>
      <c r="BG16" s="13">
        <f t="shared" si="9"/>
        <v>17924.8121531504</v>
      </c>
      <c r="BI16">
        <v>56</v>
      </c>
      <c r="BJ16" t="s">
        <v>39</v>
      </c>
      <c r="BK16" s="2">
        <v>45321.88921296296</v>
      </c>
      <c r="BL16">
        <v>361</v>
      </c>
      <c r="BM16" t="s">
        <v>13</v>
      </c>
      <c r="BN16">
        <v>0</v>
      </c>
      <c r="BO16">
        <v>2.8439999999999999</v>
      </c>
      <c r="BP16" s="3">
        <v>1844995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60</v>
      </c>
      <c r="B17" t="s">
        <v>43</v>
      </c>
      <c r="C17" s="2">
        <v>45321.804120370369</v>
      </c>
      <c r="D17">
        <v>278</v>
      </c>
      <c r="E17" t="s">
        <v>13</v>
      </c>
      <c r="F17">
        <v>0</v>
      </c>
      <c r="G17">
        <v>6.0350000000000001</v>
      </c>
      <c r="H17" s="3">
        <v>12376</v>
      </c>
      <c r="I17">
        <v>1.9E-2</v>
      </c>
      <c r="J17" t="s">
        <v>14</v>
      </c>
      <c r="K17" t="s">
        <v>14</v>
      </c>
      <c r="L17" t="s">
        <v>14</v>
      </c>
      <c r="M17" t="s">
        <v>14</v>
      </c>
      <c r="O17">
        <v>60</v>
      </c>
      <c r="P17" t="s">
        <v>43</v>
      </c>
      <c r="Q17" s="2">
        <v>45321.804120370369</v>
      </c>
      <c r="R17">
        <v>278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60</v>
      </c>
      <c r="AD17" t="s">
        <v>43</v>
      </c>
      <c r="AE17" s="2">
        <v>45321.804120370369</v>
      </c>
      <c r="AF17">
        <v>278</v>
      </c>
      <c r="AG17" t="s">
        <v>13</v>
      </c>
      <c r="AH17">
        <v>0</v>
      </c>
      <c r="AI17">
        <v>12.227</v>
      </c>
      <c r="AJ17" s="3">
        <v>12439</v>
      </c>
      <c r="AK17">
        <v>3.2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26.998626202047994</v>
      </c>
      <c r="AU17" s="13">
        <f t="shared" si="1"/>
        <v>2942.8242303519</v>
      </c>
      <c r="AW17" s="6">
        <f t="shared" si="2"/>
        <v>32.360844239999999</v>
      </c>
      <c r="AX17" s="15">
        <f t="shared" si="3"/>
        <v>2331.3082781828298</v>
      </c>
      <c r="AZ17" s="14">
        <f t="shared" si="4"/>
        <v>32.1811423060416</v>
      </c>
      <c r="BA17" s="16">
        <f t="shared" si="5"/>
        <v>2371.9629109965399</v>
      </c>
      <c r="BC17" s="7">
        <f t="shared" si="6"/>
        <v>26.57651206061696</v>
      </c>
      <c r="BD17" s="8">
        <f t="shared" si="7"/>
        <v>2463.4926230400802</v>
      </c>
      <c r="BF17" s="12">
        <f t="shared" si="8"/>
        <v>26.998626202047994</v>
      </c>
      <c r="BG17" s="13">
        <f t="shared" si="9"/>
        <v>2942.8242303519</v>
      </c>
      <c r="BI17">
        <v>57</v>
      </c>
      <c r="BJ17" t="s">
        <v>40</v>
      </c>
      <c r="BK17" s="2">
        <v>45321.867974537039</v>
      </c>
      <c r="BL17">
        <v>38</v>
      </c>
      <c r="BM17" t="s">
        <v>13</v>
      </c>
      <c r="BN17">
        <v>0</v>
      </c>
      <c r="BO17">
        <v>2.8719999999999999</v>
      </c>
      <c r="BP17" s="3">
        <v>923222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59</v>
      </c>
      <c r="B18" t="s">
        <v>42</v>
      </c>
      <c r="C18" s="2">
        <v>45321.825370370374</v>
      </c>
      <c r="D18">
        <v>285</v>
      </c>
      <c r="E18" t="s">
        <v>13</v>
      </c>
      <c r="F18">
        <v>0</v>
      </c>
      <c r="G18">
        <v>6.0430000000000001</v>
      </c>
      <c r="H18" s="3">
        <v>11646</v>
      </c>
      <c r="I18">
        <v>1.7999999999999999E-2</v>
      </c>
      <c r="J18" t="s">
        <v>14</v>
      </c>
      <c r="K18" t="s">
        <v>14</v>
      </c>
      <c r="L18" t="s">
        <v>14</v>
      </c>
      <c r="M18" t="s">
        <v>14</v>
      </c>
      <c r="O18">
        <v>59</v>
      </c>
      <c r="P18" t="s">
        <v>42</v>
      </c>
      <c r="Q18" s="2">
        <v>45321.825370370374</v>
      </c>
      <c r="R18">
        <v>285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59</v>
      </c>
      <c r="AD18" t="s">
        <v>42</v>
      </c>
      <c r="AE18" s="2">
        <v>45321.825370370374</v>
      </c>
      <c r="AF18">
        <v>285</v>
      </c>
      <c r="AG18" t="s">
        <v>13</v>
      </c>
      <c r="AH18">
        <v>0</v>
      </c>
      <c r="AI18">
        <v>12.236000000000001</v>
      </c>
      <c r="AJ18" s="3">
        <v>10477</v>
      </c>
      <c r="AK18">
        <v>2.6589999999999998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24.804890568668</v>
      </c>
      <c r="AU18" s="13">
        <f t="shared" si="1"/>
        <v>2484.6030300231</v>
      </c>
      <c r="AW18" s="6">
        <f t="shared" si="2"/>
        <v>30.013552964999995</v>
      </c>
      <c r="AX18" s="15">
        <f t="shared" si="3"/>
        <v>1970.37569220467</v>
      </c>
      <c r="AZ18" s="14">
        <f t="shared" si="4"/>
        <v>30.259712415695603</v>
      </c>
      <c r="BA18" s="16">
        <f t="shared" si="5"/>
        <v>1997.5595799784601</v>
      </c>
      <c r="BC18" s="7">
        <f t="shared" si="6"/>
        <v>24.863884414889359</v>
      </c>
      <c r="BD18" s="8">
        <f t="shared" si="7"/>
        <v>2059.0946326599201</v>
      </c>
      <c r="BF18" s="12">
        <f t="shared" si="8"/>
        <v>24.804890568668</v>
      </c>
      <c r="BG18" s="13">
        <f t="shared" si="9"/>
        <v>2484.6030300231</v>
      </c>
      <c r="BI18">
        <v>58</v>
      </c>
      <c r="BJ18" t="s">
        <v>41</v>
      </c>
      <c r="BK18" s="2">
        <v>45321.846666666665</v>
      </c>
      <c r="BL18">
        <v>221</v>
      </c>
      <c r="BM18" t="s">
        <v>13</v>
      </c>
      <c r="BN18">
        <v>0</v>
      </c>
      <c r="BO18">
        <v>2.871</v>
      </c>
      <c r="BP18" s="3">
        <v>928337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41</v>
      </c>
      <c r="C19" s="2">
        <v>45321.846666666665</v>
      </c>
      <c r="D19">
        <v>221</v>
      </c>
      <c r="E19" t="s">
        <v>13</v>
      </c>
      <c r="F19">
        <v>0</v>
      </c>
      <c r="G19">
        <v>6.0449999999999999</v>
      </c>
      <c r="H19" s="3">
        <v>11497</v>
      </c>
      <c r="I19">
        <v>1.7000000000000001E-2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41</v>
      </c>
      <c r="Q19" s="2">
        <v>45321.846666666665</v>
      </c>
      <c r="R19">
        <v>221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41</v>
      </c>
      <c r="AE19" s="2">
        <v>45321.846666666665</v>
      </c>
      <c r="AF19">
        <v>221</v>
      </c>
      <c r="AG19" t="s">
        <v>13</v>
      </c>
      <c r="AH19">
        <v>0</v>
      </c>
      <c r="AI19">
        <v>12.234</v>
      </c>
      <c r="AJ19" s="3">
        <v>11399</v>
      </c>
      <c r="AK19">
        <v>2.9140000000000001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24.356921548807001</v>
      </c>
      <c r="AU19" s="13">
        <f t="shared" si="1"/>
        <v>2700.3716426238998</v>
      </c>
      <c r="AW19" s="6">
        <f t="shared" si="2"/>
        <v>29.537231441249993</v>
      </c>
      <c r="AX19" s="15">
        <f t="shared" si="3"/>
        <v>2140.0484418932301</v>
      </c>
      <c r="AZ19" s="14">
        <f t="shared" si="4"/>
        <v>29.867514316011899</v>
      </c>
      <c r="BA19" s="16">
        <f t="shared" si="5"/>
        <v>2173.5180211117399</v>
      </c>
      <c r="BC19" s="7">
        <f t="shared" si="6"/>
        <v>24.514310141535141</v>
      </c>
      <c r="BD19" s="8">
        <f t="shared" si="7"/>
        <v>2249.15730263048</v>
      </c>
      <c r="BF19" s="12">
        <f t="shared" si="8"/>
        <v>24.356921548807001</v>
      </c>
      <c r="BG19" s="13">
        <f t="shared" si="9"/>
        <v>2700.3716426238998</v>
      </c>
      <c r="BI19">
        <v>59</v>
      </c>
      <c r="BJ19" t="s">
        <v>42</v>
      </c>
      <c r="BK19" s="2">
        <v>45321.825370370374</v>
      </c>
      <c r="BL19">
        <v>285</v>
      </c>
      <c r="BM19" t="s">
        <v>13</v>
      </c>
      <c r="BN19">
        <v>0</v>
      </c>
      <c r="BO19">
        <v>2.8719999999999999</v>
      </c>
      <c r="BP19" s="3">
        <v>917964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57</v>
      </c>
      <c r="B20" t="s">
        <v>40</v>
      </c>
      <c r="C20" s="2">
        <v>45321.867974537039</v>
      </c>
      <c r="D20">
        <v>38</v>
      </c>
      <c r="E20" t="s">
        <v>13</v>
      </c>
      <c r="F20">
        <v>0</v>
      </c>
      <c r="G20">
        <v>6.048</v>
      </c>
      <c r="H20" s="3">
        <v>8165</v>
      </c>
      <c r="I20">
        <v>0.01</v>
      </c>
      <c r="J20" t="s">
        <v>14</v>
      </c>
      <c r="K20" t="s">
        <v>14</v>
      </c>
      <c r="L20" t="s">
        <v>14</v>
      </c>
      <c r="M20" t="s">
        <v>14</v>
      </c>
      <c r="O20">
        <v>57</v>
      </c>
      <c r="P20" t="s">
        <v>40</v>
      </c>
      <c r="Q20" s="2">
        <v>45321.867974537039</v>
      </c>
      <c r="R20">
        <v>38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57</v>
      </c>
      <c r="AD20" t="s">
        <v>40</v>
      </c>
      <c r="AE20" s="2">
        <v>45321.867974537039</v>
      </c>
      <c r="AF20">
        <v>38</v>
      </c>
      <c r="AG20" t="s">
        <v>13</v>
      </c>
      <c r="AH20">
        <v>0</v>
      </c>
      <c r="AI20">
        <v>12.234</v>
      </c>
      <c r="AJ20" s="3">
        <v>5356</v>
      </c>
      <c r="AK20">
        <v>1.24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9.8140765000000005</v>
      </c>
      <c r="AU20" s="13">
        <f t="shared" si="1"/>
        <v>1272.0599797104001</v>
      </c>
      <c r="AW20" s="6">
        <f t="shared" si="2"/>
        <v>19.13200353125</v>
      </c>
      <c r="AX20" s="15">
        <f t="shared" si="3"/>
        <v>1026.0317335812802</v>
      </c>
      <c r="AZ20" s="14">
        <f t="shared" si="4"/>
        <v>20.636429311249998</v>
      </c>
      <c r="BA20" s="16">
        <f t="shared" si="5"/>
        <v>1019.74275367264</v>
      </c>
      <c r="BC20" s="7">
        <f t="shared" si="6"/>
        <v>14.698706292499999</v>
      </c>
      <c r="BD20" s="8">
        <f t="shared" si="7"/>
        <v>1002.6531144972798</v>
      </c>
      <c r="BF20" s="12">
        <f t="shared" si="8"/>
        <v>9.8140765000000005</v>
      </c>
      <c r="BG20" s="13">
        <f t="shared" si="9"/>
        <v>1272.0599797104001</v>
      </c>
      <c r="BI20">
        <v>60</v>
      </c>
      <c r="BJ20" t="s">
        <v>43</v>
      </c>
      <c r="BK20" s="2">
        <v>45321.804120370369</v>
      </c>
      <c r="BL20">
        <v>278</v>
      </c>
      <c r="BM20" t="s">
        <v>13</v>
      </c>
      <c r="BN20">
        <v>0</v>
      </c>
      <c r="BO20">
        <v>2.847</v>
      </c>
      <c r="BP20" s="3">
        <v>1209515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56</v>
      </c>
      <c r="B21" t="s">
        <v>39</v>
      </c>
      <c r="C21" s="2">
        <v>45321.88921296296</v>
      </c>
      <c r="D21">
        <v>361</v>
      </c>
      <c r="E21" t="s">
        <v>13</v>
      </c>
      <c r="F21">
        <v>0</v>
      </c>
      <c r="G21">
        <v>6.0570000000000004</v>
      </c>
      <c r="H21" s="3">
        <v>12620</v>
      </c>
      <c r="I21">
        <v>0.02</v>
      </c>
      <c r="J21" t="s">
        <v>14</v>
      </c>
      <c r="K21" t="s">
        <v>14</v>
      </c>
      <c r="L21" t="s">
        <v>14</v>
      </c>
      <c r="M21" t="s">
        <v>14</v>
      </c>
      <c r="O21">
        <v>56</v>
      </c>
      <c r="P21" t="s">
        <v>39</v>
      </c>
      <c r="Q21" s="2">
        <v>45321.88921296296</v>
      </c>
      <c r="R21">
        <v>361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56</v>
      </c>
      <c r="AD21" t="s">
        <v>39</v>
      </c>
      <c r="AE21" s="2">
        <v>45321.88921296296</v>
      </c>
      <c r="AF21">
        <v>361</v>
      </c>
      <c r="AG21" t="s">
        <v>13</v>
      </c>
      <c r="AH21">
        <v>0</v>
      </c>
      <c r="AI21">
        <v>12.252000000000001</v>
      </c>
      <c r="AJ21" s="3">
        <v>13453</v>
      </c>
      <c r="AK21">
        <v>3.48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27.7315000412</v>
      </c>
      <c r="AU21" s="13">
        <f t="shared" si="1"/>
        <v>3178.2655583751002</v>
      </c>
      <c r="AW21" s="6">
        <f t="shared" si="2"/>
        <v>33.150468499999995</v>
      </c>
      <c r="AX21" s="15">
        <f t="shared" si="3"/>
        <v>2517.6558839710701</v>
      </c>
      <c r="AZ21" s="14">
        <f t="shared" si="4"/>
        <v>32.823344934040001</v>
      </c>
      <c r="BA21" s="16">
        <f t="shared" si="5"/>
        <v>2565.41281302166</v>
      </c>
      <c r="BC21" s="7">
        <f t="shared" si="6"/>
        <v>27.148932845223996</v>
      </c>
      <c r="BD21" s="8">
        <f t="shared" si="7"/>
        <v>2672.4164085063198</v>
      </c>
      <c r="BF21" s="12">
        <f t="shared" si="8"/>
        <v>27.7315000412</v>
      </c>
      <c r="BG21" s="13">
        <f t="shared" si="9"/>
        <v>3178.2655583751002</v>
      </c>
      <c r="BI21">
        <v>61</v>
      </c>
      <c r="BJ21" t="s">
        <v>44</v>
      </c>
      <c r="BK21" s="2">
        <v>45321.782800925925</v>
      </c>
      <c r="BL21">
        <v>382</v>
      </c>
      <c r="BM21" t="s">
        <v>13</v>
      </c>
      <c r="BN21">
        <v>0</v>
      </c>
      <c r="BO21">
        <v>2.883</v>
      </c>
      <c r="BP21" s="3">
        <v>726919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55</v>
      </c>
      <c r="B22" t="s">
        <v>38</v>
      </c>
      <c r="C22" s="2">
        <v>45321.910451388889</v>
      </c>
      <c r="D22">
        <v>204</v>
      </c>
      <c r="E22" t="s">
        <v>13</v>
      </c>
      <c r="F22">
        <v>0</v>
      </c>
      <c r="G22">
        <v>6.0430000000000001</v>
      </c>
      <c r="H22" s="3">
        <v>11861</v>
      </c>
      <c r="I22">
        <v>1.7999999999999999E-2</v>
      </c>
      <c r="J22" t="s">
        <v>14</v>
      </c>
      <c r="K22" t="s">
        <v>14</v>
      </c>
      <c r="L22" t="s">
        <v>14</v>
      </c>
      <c r="M22" t="s">
        <v>14</v>
      </c>
      <c r="O22">
        <v>55</v>
      </c>
      <c r="P22" t="s">
        <v>38</v>
      </c>
      <c r="Q22" s="2">
        <v>45321.910451388889</v>
      </c>
      <c r="R22">
        <v>204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55</v>
      </c>
      <c r="AD22" t="s">
        <v>38</v>
      </c>
      <c r="AE22" s="2">
        <v>45321.910451388889</v>
      </c>
      <c r="AF22">
        <v>204</v>
      </c>
      <c r="AG22" t="s">
        <v>13</v>
      </c>
      <c r="AH22">
        <v>0</v>
      </c>
      <c r="AI22">
        <v>12.236000000000001</v>
      </c>
      <c r="AJ22" s="3">
        <v>10563</v>
      </c>
      <c r="AK22">
        <v>2.6829999999999998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25.451165402782998</v>
      </c>
      <c r="AU22" s="13">
        <f t="shared" si="1"/>
        <v>2504.7617444390999</v>
      </c>
      <c r="AW22" s="6">
        <f t="shared" si="2"/>
        <v>30.702525571249993</v>
      </c>
      <c r="AX22" s="15">
        <f t="shared" si="3"/>
        <v>1986.2065136558699</v>
      </c>
      <c r="AZ22" s="14">
        <f t="shared" si="4"/>
        <v>30.825626386491102</v>
      </c>
      <c r="BA22" s="16">
        <f t="shared" si="5"/>
        <v>2013.9733584840601</v>
      </c>
      <c r="BC22" s="7">
        <f t="shared" si="6"/>
        <v>25.368297365326661</v>
      </c>
      <c r="BD22" s="8">
        <f t="shared" si="7"/>
        <v>2076.8246557511202</v>
      </c>
      <c r="BF22" s="12">
        <f t="shared" si="8"/>
        <v>25.451165402782998</v>
      </c>
      <c r="BG22" s="13">
        <f t="shared" si="9"/>
        <v>2504.7617444390999</v>
      </c>
      <c r="BI22">
        <v>62</v>
      </c>
      <c r="BJ22" t="s">
        <v>45</v>
      </c>
      <c r="BK22" s="2">
        <v>45321.761562500003</v>
      </c>
      <c r="BL22">
        <v>357</v>
      </c>
      <c r="BM22" t="s">
        <v>13</v>
      </c>
      <c r="BN22">
        <v>0</v>
      </c>
      <c r="BO22">
        <v>2.863</v>
      </c>
      <c r="BP22" s="3">
        <v>1045567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54</v>
      </c>
      <c r="B23" t="s">
        <v>37</v>
      </c>
      <c r="C23" s="2">
        <v>45321.931759259256</v>
      </c>
      <c r="D23">
        <v>129</v>
      </c>
      <c r="E23" t="s">
        <v>13</v>
      </c>
      <c r="F23">
        <v>0</v>
      </c>
      <c r="G23">
        <v>6.0460000000000003</v>
      </c>
      <c r="H23" s="3">
        <v>9835</v>
      </c>
      <c r="I23">
        <v>1.4E-2</v>
      </c>
      <c r="J23" t="s">
        <v>14</v>
      </c>
      <c r="K23" t="s">
        <v>14</v>
      </c>
      <c r="L23" t="s">
        <v>14</v>
      </c>
      <c r="M23" t="s">
        <v>14</v>
      </c>
      <c r="O23">
        <v>54</v>
      </c>
      <c r="P23" t="s">
        <v>37</v>
      </c>
      <c r="Q23" s="2">
        <v>45321.931759259256</v>
      </c>
      <c r="R23">
        <v>129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54</v>
      </c>
      <c r="AD23" t="s">
        <v>37</v>
      </c>
      <c r="AE23" s="2">
        <v>45321.931759259256</v>
      </c>
      <c r="AF23">
        <v>129</v>
      </c>
      <c r="AG23" t="s">
        <v>13</v>
      </c>
      <c r="AH23">
        <v>0</v>
      </c>
      <c r="AI23">
        <v>12.244999999999999</v>
      </c>
      <c r="AJ23" s="3">
        <v>10206</v>
      </c>
      <c r="AK23">
        <v>2.5840000000000001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18.088926499999999</v>
      </c>
      <c r="AU23" s="13">
        <f t="shared" si="1"/>
        <v>2421.0355129404002</v>
      </c>
      <c r="AW23" s="6">
        <f t="shared" si="2"/>
        <v>24.288128531249995</v>
      </c>
      <c r="AX23" s="15">
        <f t="shared" si="3"/>
        <v>1920.48412389228</v>
      </c>
      <c r="AZ23" s="14">
        <f t="shared" si="4"/>
        <v>25.278862311249998</v>
      </c>
      <c r="BA23" s="16">
        <f t="shared" si="5"/>
        <v>1945.8355187906402</v>
      </c>
      <c r="BC23" s="7">
        <f t="shared" si="6"/>
        <v>20.4607072925</v>
      </c>
      <c r="BD23" s="8">
        <f t="shared" si="7"/>
        <v>2003.2219746332796</v>
      </c>
      <c r="BF23" s="12">
        <f t="shared" si="8"/>
        <v>18.088926499999999</v>
      </c>
      <c r="BG23" s="13">
        <f t="shared" si="9"/>
        <v>2421.0355129404002</v>
      </c>
      <c r="BI23">
        <v>63</v>
      </c>
      <c r="BJ23" t="s">
        <v>46</v>
      </c>
      <c r="BK23" s="2">
        <v>45321.740324074075</v>
      </c>
      <c r="BL23">
        <v>400</v>
      </c>
      <c r="BM23" t="s">
        <v>13</v>
      </c>
      <c r="BN23">
        <v>0</v>
      </c>
      <c r="BO23">
        <v>2.875</v>
      </c>
      <c r="BP23" s="3">
        <v>851758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53</v>
      </c>
      <c r="B24" t="s">
        <v>36</v>
      </c>
      <c r="C24" s="2">
        <v>45321.953043981484</v>
      </c>
      <c r="D24">
        <v>104</v>
      </c>
      <c r="E24" t="s">
        <v>13</v>
      </c>
      <c r="F24">
        <v>0</v>
      </c>
      <c r="G24">
        <v>6.0449999999999999</v>
      </c>
      <c r="H24" s="3">
        <v>10935</v>
      </c>
      <c r="I24">
        <v>1.6E-2</v>
      </c>
      <c r="J24" t="s">
        <v>14</v>
      </c>
      <c r="K24" t="s">
        <v>14</v>
      </c>
      <c r="L24" t="s">
        <v>14</v>
      </c>
      <c r="M24" t="s">
        <v>14</v>
      </c>
      <c r="O24">
        <v>53</v>
      </c>
      <c r="P24" t="s">
        <v>36</v>
      </c>
      <c r="Q24" s="2">
        <v>45321.953043981484</v>
      </c>
      <c r="R24">
        <v>104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53</v>
      </c>
      <c r="AD24" t="s">
        <v>36</v>
      </c>
      <c r="AE24" s="2">
        <v>45321.953043981484</v>
      </c>
      <c r="AF24">
        <v>104</v>
      </c>
      <c r="AG24" t="s">
        <v>13</v>
      </c>
      <c r="AH24">
        <v>0</v>
      </c>
      <c r="AI24">
        <v>12.233000000000001</v>
      </c>
      <c r="AJ24" s="3">
        <v>10889</v>
      </c>
      <c r="AK24">
        <v>2.7730000000000001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22.666636447175001</v>
      </c>
      <c r="AU24" s="13">
        <f t="shared" si="1"/>
        <v>2581.1160765919003</v>
      </c>
      <c r="AW24" s="6">
        <f t="shared" si="2"/>
        <v>27.749127281249997</v>
      </c>
      <c r="AX24" s="15">
        <f t="shared" si="3"/>
        <v>2046.2079409508299</v>
      </c>
      <c r="AZ24" s="14">
        <f t="shared" si="4"/>
        <v>28.3881684761975</v>
      </c>
      <c r="BA24" s="16">
        <f t="shared" si="5"/>
        <v>2076.1908465805395</v>
      </c>
      <c r="BC24" s="7">
        <f t="shared" si="6"/>
        <v>23.195749491918498</v>
      </c>
      <c r="BD24" s="8">
        <f t="shared" si="7"/>
        <v>2144.0303854080803</v>
      </c>
      <c r="BF24" s="12">
        <f t="shared" si="8"/>
        <v>22.666636447175001</v>
      </c>
      <c r="BG24" s="13">
        <f t="shared" si="9"/>
        <v>2581.1160765919003</v>
      </c>
      <c r="BI24">
        <v>64</v>
      </c>
      <c r="BJ24" t="s">
        <v>47</v>
      </c>
      <c r="BK24" s="2">
        <v>45321.719039351854</v>
      </c>
      <c r="BL24">
        <v>211</v>
      </c>
      <c r="BM24" t="s">
        <v>13</v>
      </c>
      <c r="BN24">
        <v>0</v>
      </c>
      <c r="BO24">
        <v>2.8759999999999999</v>
      </c>
      <c r="BP24" s="3">
        <v>918606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52</v>
      </c>
      <c r="B25" t="s">
        <v>35</v>
      </c>
      <c r="C25" s="2">
        <v>45321.974305555559</v>
      </c>
      <c r="D25">
        <v>103</v>
      </c>
      <c r="E25" t="s">
        <v>13</v>
      </c>
      <c r="F25">
        <v>0</v>
      </c>
      <c r="G25">
        <v>6.04</v>
      </c>
      <c r="H25" s="3">
        <v>11896</v>
      </c>
      <c r="I25">
        <v>1.7999999999999999E-2</v>
      </c>
      <c r="J25" t="s">
        <v>14</v>
      </c>
      <c r="K25" t="s">
        <v>14</v>
      </c>
      <c r="L25" t="s">
        <v>14</v>
      </c>
      <c r="M25" t="s">
        <v>14</v>
      </c>
      <c r="O25">
        <v>52</v>
      </c>
      <c r="P25" t="s">
        <v>35</v>
      </c>
      <c r="Q25" s="2">
        <v>45321.974305555559</v>
      </c>
      <c r="R25">
        <v>103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52</v>
      </c>
      <c r="AD25" t="s">
        <v>35</v>
      </c>
      <c r="AE25" s="2">
        <v>45321.974305555559</v>
      </c>
      <c r="AF25">
        <v>103</v>
      </c>
      <c r="AG25" t="s">
        <v>13</v>
      </c>
      <c r="AH25">
        <v>0</v>
      </c>
      <c r="AI25">
        <v>12.207000000000001</v>
      </c>
      <c r="AJ25" s="3">
        <v>11189</v>
      </c>
      <c r="AK25">
        <v>2.8559999999999999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25.556359135168002</v>
      </c>
      <c r="AU25" s="13">
        <f t="shared" si="1"/>
        <v>2651.2951438519003</v>
      </c>
      <c r="AW25" s="6">
        <f t="shared" si="2"/>
        <v>30.81486984</v>
      </c>
      <c r="AX25" s="15">
        <f t="shared" si="3"/>
        <v>2101.4121901328299</v>
      </c>
      <c r="AZ25" s="14">
        <f t="shared" si="4"/>
        <v>30.917750858745599</v>
      </c>
      <c r="BA25" s="16">
        <f t="shared" si="5"/>
        <v>2133.4431500965397</v>
      </c>
      <c r="BC25" s="7">
        <f t="shared" si="6"/>
        <v>25.450410396719359</v>
      </c>
      <c r="BD25" s="8">
        <f t="shared" si="7"/>
        <v>2205.8713562400799</v>
      </c>
      <c r="BF25" s="12">
        <f t="shared" si="8"/>
        <v>25.556359135168002</v>
      </c>
      <c r="BG25" s="13">
        <f t="shared" si="9"/>
        <v>2651.2951438519003</v>
      </c>
      <c r="BI25">
        <v>65</v>
      </c>
      <c r="BJ25" t="s">
        <v>48</v>
      </c>
      <c r="BK25" s="2">
        <v>45321.697777777779</v>
      </c>
      <c r="BL25">
        <v>132</v>
      </c>
      <c r="BM25" t="s">
        <v>13</v>
      </c>
      <c r="BN25">
        <v>0</v>
      </c>
      <c r="BO25">
        <v>2.8570000000000002</v>
      </c>
      <c r="BP25" s="3">
        <v>1049507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51</v>
      </c>
      <c r="B26" t="s">
        <v>34</v>
      </c>
      <c r="C26" s="2">
        <v>45321.995613425926</v>
      </c>
      <c r="D26">
        <v>166</v>
      </c>
      <c r="E26" t="s">
        <v>13</v>
      </c>
      <c r="F26">
        <v>0</v>
      </c>
      <c r="G26">
        <v>6.0389999999999997</v>
      </c>
      <c r="H26" s="3">
        <v>11515</v>
      </c>
      <c r="I26">
        <v>1.7000000000000001E-2</v>
      </c>
      <c r="J26" t="s">
        <v>14</v>
      </c>
      <c r="K26" t="s">
        <v>14</v>
      </c>
      <c r="L26" t="s">
        <v>14</v>
      </c>
      <c r="M26" t="s">
        <v>14</v>
      </c>
      <c r="O26">
        <v>51</v>
      </c>
      <c r="P26" t="s">
        <v>34</v>
      </c>
      <c r="Q26" s="2">
        <v>45321.995613425926</v>
      </c>
      <c r="R26">
        <v>166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51</v>
      </c>
      <c r="AD26" t="s">
        <v>34</v>
      </c>
      <c r="AE26" s="2">
        <v>45321.995613425926</v>
      </c>
      <c r="AF26">
        <v>166</v>
      </c>
      <c r="AG26" t="s">
        <v>13</v>
      </c>
      <c r="AH26">
        <v>0</v>
      </c>
      <c r="AI26">
        <v>12.228</v>
      </c>
      <c r="AJ26" s="3">
        <v>11787</v>
      </c>
      <c r="AK26">
        <v>3.0209999999999999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24.411042330175</v>
      </c>
      <c r="AU26" s="13">
        <f t="shared" si="1"/>
        <v>2790.9404903990999</v>
      </c>
      <c r="AW26" s="6">
        <f t="shared" si="2"/>
        <v>29.594723531249997</v>
      </c>
      <c r="AX26" s="15">
        <f t="shared" si="3"/>
        <v>2211.41895242787</v>
      </c>
      <c r="AZ26" s="14">
        <f t="shared" si="4"/>
        <v>29.914894237297503</v>
      </c>
      <c r="BA26" s="16">
        <f t="shared" si="5"/>
        <v>2247.5573434200596</v>
      </c>
      <c r="BC26" s="7">
        <f t="shared" si="6"/>
        <v>24.556540780578498</v>
      </c>
      <c r="BD26" s="8">
        <f t="shared" si="7"/>
        <v>2329.1273204231202</v>
      </c>
      <c r="BF26" s="12">
        <f t="shared" si="8"/>
        <v>24.411042330175</v>
      </c>
      <c r="BG26" s="13">
        <f t="shared" si="9"/>
        <v>2790.9404903990999</v>
      </c>
      <c r="BI26">
        <v>66</v>
      </c>
      <c r="BJ26" t="s">
        <v>49</v>
      </c>
      <c r="BK26" s="2">
        <v>45321.676493055558</v>
      </c>
      <c r="BL26" t="s">
        <v>50</v>
      </c>
      <c r="BM26" t="s">
        <v>13</v>
      </c>
      <c r="BN26">
        <v>0</v>
      </c>
      <c r="BO26">
        <v>2.726</v>
      </c>
      <c r="BP26" s="3">
        <v>5018242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50</v>
      </c>
      <c r="B27" t="s">
        <v>33</v>
      </c>
      <c r="C27" s="2">
        <v>45322.016909722224</v>
      </c>
      <c r="D27">
        <v>367</v>
      </c>
      <c r="E27" t="s">
        <v>13</v>
      </c>
      <c r="F27">
        <v>0</v>
      </c>
      <c r="G27">
        <v>6.0339999999999998</v>
      </c>
      <c r="H27" s="3">
        <v>102248</v>
      </c>
      <c r="I27">
        <v>0.21199999999999999</v>
      </c>
      <c r="J27" t="s">
        <v>14</v>
      </c>
      <c r="K27" t="s">
        <v>14</v>
      </c>
      <c r="L27" t="s">
        <v>14</v>
      </c>
      <c r="M27" t="s">
        <v>14</v>
      </c>
      <c r="O27">
        <v>50</v>
      </c>
      <c r="P27" t="s">
        <v>33</v>
      </c>
      <c r="Q27" s="2">
        <v>45322.016909722224</v>
      </c>
      <c r="R27">
        <v>367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50</v>
      </c>
      <c r="AD27" t="s">
        <v>33</v>
      </c>
      <c r="AE27" s="2">
        <v>45322.016909722224</v>
      </c>
      <c r="AF27">
        <v>367</v>
      </c>
      <c r="AG27" t="s">
        <v>13</v>
      </c>
      <c r="AH27">
        <v>0</v>
      </c>
      <c r="AI27">
        <v>12.148999999999999</v>
      </c>
      <c r="AJ27" s="3">
        <v>81239</v>
      </c>
      <c r="AK27">
        <v>21.44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284.23367542419197</v>
      </c>
      <c r="AU27" s="13">
        <f t="shared" si="1"/>
        <v>18075.969497551101</v>
      </c>
      <c r="AW27" s="6">
        <f t="shared" si="2"/>
        <v>313.09807981003519</v>
      </c>
      <c r="AX27" s="15">
        <f t="shared" si="3"/>
        <v>14682.27271565483</v>
      </c>
      <c r="AZ27" s="14">
        <f t="shared" si="4"/>
        <v>267.74841239136646</v>
      </c>
      <c r="BA27" s="16">
        <f t="shared" si="5"/>
        <v>15421.72645653254</v>
      </c>
      <c r="BC27" s="7">
        <f t="shared" si="6"/>
        <v>236.76628620678781</v>
      </c>
      <c r="BD27" s="8">
        <f t="shared" si="7"/>
        <v>16519.975038912078</v>
      </c>
      <c r="BF27" s="12">
        <f t="shared" si="8"/>
        <v>284.23367542419197</v>
      </c>
      <c r="BG27" s="13">
        <f t="shared" si="9"/>
        <v>18075.969497551101</v>
      </c>
      <c r="BI27">
        <v>67</v>
      </c>
      <c r="BJ27" t="s">
        <v>51</v>
      </c>
      <c r="BK27" s="2">
        <v>45321.655219907407</v>
      </c>
      <c r="BL27" t="s">
        <v>52</v>
      </c>
      <c r="BM27" t="s">
        <v>13</v>
      </c>
      <c r="BN27">
        <v>0</v>
      </c>
      <c r="BO27">
        <v>2.726</v>
      </c>
      <c r="BP27" s="3">
        <v>5052674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49</v>
      </c>
      <c r="B28" t="s">
        <v>32</v>
      </c>
      <c r="C28" s="2">
        <v>45322.038171296299</v>
      </c>
      <c r="D28">
        <v>327</v>
      </c>
      <c r="E28" t="s">
        <v>13</v>
      </c>
      <c r="F28">
        <v>0</v>
      </c>
      <c r="G28">
        <v>6.0410000000000004</v>
      </c>
      <c r="H28" s="3">
        <v>11186</v>
      </c>
      <c r="I28">
        <v>1.7000000000000001E-2</v>
      </c>
      <c r="J28" t="s">
        <v>14</v>
      </c>
      <c r="K28" t="s">
        <v>14</v>
      </c>
      <c r="L28" t="s">
        <v>14</v>
      </c>
      <c r="M28" t="s">
        <v>14</v>
      </c>
      <c r="O28">
        <v>49</v>
      </c>
      <c r="P28" t="s">
        <v>32</v>
      </c>
      <c r="Q28" s="2">
        <v>45322.038171296299</v>
      </c>
      <c r="R28">
        <v>327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49</v>
      </c>
      <c r="AD28" t="s">
        <v>32</v>
      </c>
      <c r="AE28" s="2">
        <v>45322.038171296299</v>
      </c>
      <c r="AF28">
        <v>327</v>
      </c>
      <c r="AG28" t="s">
        <v>13</v>
      </c>
      <c r="AH28">
        <v>0</v>
      </c>
      <c r="AI28">
        <v>12.234999999999999</v>
      </c>
      <c r="AJ28" s="3">
        <v>11255</v>
      </c>
      <c r="AK28">
        <v>2.8740000000000001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23.421673358107995</v>
      </c>
      <c r="AU28" s="13">
        <f t="shared" si="1"/>
        <v>2666.7235210975</v>
      </c>
      <c r="AW28" s="6">
        <f t="shared" si="2"/>
        <v>28.546070164999996</v>
      </c>
      <c r="AX28" s="15">
        <f t="shared" si="3"/>
        <v>2113.5556086807501</v>
      </c>
      <c r="AZ28" s="14">
        <f t="shared" si="4"/>
        <v>29.048882194543598</v>
      </c>
      <c r="BA28" s="16">
        <f t="shared" si="5"/>
        <v>2146.0382640934999</v>
      </c>
      <c r="BC28" s="7">
        <f t="shared" si="6"/>
        <v>23.784650303958159</v>
      </c>
      <c r="BD28" s="8">
        <f t="shared" si="7"/>
        <v>2219.475753362</v>
      </c>
      <c r="BF28" s="12">
        <f t="shared" si="8"/>
        <v>23.421673358107995</v>
      </c>
      <c r="BG28" s="13">
        <f t="shared" si="9"/>
        <v>2666.7235210975</v>
      </c>
      <c r="BI28">
        <v>68</v>
      </c>
      <c r="BJ28" t="s">
        <v>53</v>
      </c>
      <c r="BK28" s="2">
        <v>45321.633946759262</v>
      </c>
      <c r="BL28" t="s">
        <v>54</v>
      </c>
      <c r="BM28" t="s">
        <v>13</v>
      </c>
      <c r="BN28">
        <v>0</v>
      </c>
      <c r="BO28">
        <v>2.7120000000000002</v>
      </c>
      <c r="BP28" s="3">
        <v>5361530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</sheetData>
  <sortState ref="A9:AO28">
    <sortCondition ref="C9:C2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2024-01-31T14:01:39Z</dcterms:modified>
</cp:coreProperties>
</file>