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CL Data\GC\"/>
    </mc:Choice>
  </mc:AlternateContent>
  <xr:revisionPtr revIDLastSave="0" documentId="13_ncr:1_{4B8E5A3A-BF59-4A6D-A923-89930964FFB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8" i="1" l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9" i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</calcChain>
</file>

<file path=xl/sharedStrings.xml><?xml version="1.0" encoding="utf-8"?>
<sst xmlns="http://schemas.openxmlformats.org/spreadsheetml/2006/main" count="909" uniqueCount="67">
  <si>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</si>
  <si>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</si>
  <si>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</si>
  <si>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</si>
  <si>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</si>
  <si>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</si>
  <si>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</si>
  <si>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</si>
  <si>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</si>
  <si>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</si>
  <si>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</si>
  <si>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</si>
  <si>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</si>
  <si>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</si>
  <si>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</si>
  <si>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</si>
  <si>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</si>
  <si>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</si>
  <si>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</si>
  <si>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</si>
  <si>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</si>
  <si>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</si>
  <si>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</si>
  <si>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</si>
  <si>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</si>
  <si>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</si>
  <si>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</si>
  <si>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</si>
  <si>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</si>
  <si>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</si>
  <si>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</si>
  <si>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</si>
  <si>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</si>
  <si>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</si>
  <si>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2024 CAL Measured headspace CO2 in ppm from GC in ppm</t>
  </si>
  <si>
    <t>MP20240730_001.gcd</t>
  </si>
  <si>
    <t>MP20240730_002.gcd</t>
  </si>
  <si>
    <t>MP20240730_003.gcd</t>
  </si>
  <si>
    <t>MP20240730_004.gcd</t>
  </si>
  <si>
    <t>MP20240730_005.gcd</t>
  </si>
  <si>
    <t>MP20240730_006.gcd</t>
  </si>
  <si>
    <t>MP20240730_007.gcd</t>
  </si>
  <si>
    <t>MP20240730_008.gcd</t>
  </si>
  <si>
    <t>MP20240730_009.gcd</t>
  </si>
  <si>
    <t>MP20240730_010.gcd</t>
  </si>
  <si>
    <t>MP20240730_011.gcd</t>
  </si>
  <si>
    <t>MP20240730_012.gcd</t>
  </si>
  <si>
    <t>MP20240730_013.gcd</t>
  </si>
  <si>
    <t>MP20240730_014.gcd</t>
  </si>
  <si>
    <t>MP20240730_015.gcd</t>
  </si>
  <si>
    <t>MP20240730_016.gcd</t>
  </si>
  <si>
    <t>MP20240730_017.gcd</t>
  </si>
  <si>
    <t>MP20240730_018.gcd</t>
  </si>
  <si>
    <t>MP20240730_019.gcd</t>
  </si>
  <si>
    <t>MP20240730_020.gcd</t>
  </si>
  <si>
    <t>MP20240730_021.gcd</t>
  </si>
  <si>
    <t>MP20240730_022.gcd</t>
  </si>
  <si>
    <t>MP20240730_023.gcd</t>
  </si>
  <si>
    <t>MP20240730_024.gcd</t>
  </si>
  <si>
    <t>MP20240730_025.gcd</t>
  </si>
  <si>
    <t>MP20240730_026.gcd</t>
  </si>
  <si>
    <t>MP20240730_027.gcd</t>
  </si>
  <si>
    <t>MP20240730_028.gcd</t>
  </si>
  <si>
    <t>MP20240730_029.gcd</t>
  </si>
  <si>
    <t>MP20240730_030.gcd</t>
  </si>
  <si>
    <t>MP20240730_031.gcd</t>
  </si>
  <si>
    <t>MP20240730_032.gcd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</si>
</sst>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40"/>
  <sheetViews>
    <sheetView tabSelected="1" workbookViewId="0">
      <selection activeCell="K8" sqref="K8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9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26</v>
      </c>
      <c r="BA8" s="5" t="s">
        <v>27</v>
      </c>
      <c r="BC8" s="5" t="s">
        <v>23</v>
      </c>
      <c r="BD8" s="5" t="s">
        <v>24</v>
      </c>
      <c r="BF8" s="5" t="s">
        <v>30</v>
      </c>
      <c r="BG8" s="5" t="s">
        <v>34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48</v>
      </c>
      <c r="B9" t="s">
        <v>35</v>
      </c>
      <c r="C9" s="2">
        <v>45503.650520833333</v>
      </c>
      <c r="D9" t="s">
        <v>33</v>
      </c>
      <c r="E9" t="s">
        <v>13</v>
      </c>
      <c r="F9">
        <v>0</v>
      </c>
      <c r="G9">
        <v>6.0490000000000004</v>
      </c>
      <c r="H9" s="3">
        <v>2135</v>
      </c>
      <c r="I9">
        <v>2E-3</v>
      </c>
      <c r="J9" t="s">
        <v>14</v>
      </c>
      <c r="K9" t="s">
        <v>14</v>
      </c>
      <c r="L9" t="s">
        <v>14</v>
      </c>
      <c r="M9" t="s">
        <v>14</v>
      </c>
      <c r="O9">
        <v>48</v>
      </c>
      <c r="P9" t="s">
        <v>35</v>
      </c>
      <c r="Q9" s="2">
        <v>45503.650520833333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48</v>
      </c>
      <c r="AD9" t="s">
        <v>35</v>
      </c>
      <c r="AE9" s="2">
        <v>45503.650520833333</v>
      </c>
      <c r="AF9" t="s">
        <v>33</v>
      </c>
      <c r="AG9" t="s">
        <v>13</v>
      </c>
      <c r="AH9">
        <v>0</v>
      </c>
      <c r="AI9">
        <v>12.196</v>
      </c>
      <c r="AJ9" s="3">
        <v>2041</v>
      </c>
      <c r="AK9">
        <v>0.41199999999999998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48</v>
      </c>
      <c r="AT9" s="15">
        <f t="shared" ref="AT9:AT32" si="0">IF(H9&lt;10000,((H9^2*0.00000005714)+(H9*0.002453)+(-3.811)),(IF(H9&lt;200000,((H9^2*-0.0000000002888)+(H9*0.002899)+(-4.321)),(IF(H9&lt;8000000,((H9^2*-0.0000000000062)+(H9*0.002143)+(157)),((V9^2*-0.000000031)+(V9*0.2771)+(-709.5)))))))</f>
        <v>1.6866119765000001</v>
      </c>
      <c r="AU9" s="16">
        <f t="shared" ref="AU9:AU32" si="1">IF(AJ9&lt;45000,((-0.0000000598*AJ9^2)+(0.205*AJ9)+(34.1)),((-0.00000002403*AJ9^2)+(0.2063*AJ9)+(-550.7)))</f>
        <v>452.25589227619997</v>
      </c>
      <c r="AW9" s="13">
        <f t="shared" ref="AW9:AW32" si="2">IF(H9&lt;10000,((-0.00000005795*H9^2)+(0.003823*H9)+(-6.715)),(IF(H9&lt;700000,((-0.0000000001209*H9^2)+(0.002635*H9)+(-0.4111)), ((-0.00000002007*V9^2)+(0.2564*V9)+(286.1)))))</f>
        <v>1.1829558612500009</v>
      </c>
      <c r="AX9" s="14">
        <f t="shared" ref="AX9:AX32" si="3">(-0.00000001626*AJ9^2)+(0.1912*AJ9)+(-3.858)</f>
        <v>386.31346602694003</v>
      </c>
      <c r="AZ9" s="6">
        <f t="shared" ref="AZ9:AZ32" si="4">IF(H9&lt;10000,((0.0000001453*H9^2)+(0.0008349*H9)+(-1.805)),(IF(H9&lt;700000,((-0.00000000008054*H9^2)+(0.002348*H9)+(-2.47)), ((-0.00000001938*V9^2)+(0.2471*V9)+(226.8)))))</f>
        <v>0.63982159250000037</v>
      </c>
      <c r="BA9" s="7">
        <f t="shared" ref="BA9:BA32" si="5">(-0.00000002552*AJ9^2)+(0.2067*AJ9)+(-103.7)</f>
        <v>318.06839182087998</v>
      </c>
      <c r="BC9" s="11">
        <f t="shared" ref="BC9:BC32" si="6">IF(H9&lt;10000,((H9^2*0.00000054)+(H9*-0.004765)+(12.72)),(IF(H9&lt;200000,((H9^2*-0.000000001577)+(H9*0.003043)+(-10.42)),(IF(H9&lt;8000000,((H9^2*-0.0000000000186)+(H9*0.00194)+(154.1)),((V9^2*-0.00000002)+(V9*0.2565)+(-1032)))))))</f>
        <v>5.0081665000000006</v>
      </c>
      <c r="BD9" s="12">
        <f t="shared" ref="BD9:BD32" si="7">IF(AJ9&lt;45000,((-0.0000004561*AJ9^2)+(0.244*AJ9)+(-21.72)),((-0.0000000409*AJ9^2)+(0.2477*AJ9)+(-1777)))</f>
        <v>474.38403289589996</v>
      </c>
      <c r="BF9" s="15">
        <f t="shared" ref="BF9:BF32" si="8">IF(H9&lt;10000,((H9^2*0.00000005714)+(H9*0.002453)+(-3.811)),(IF(H9&lt;200000,((H9^2*-0.0000000002888)+(H9*0.002899)+(-4.321)),(IF(H9&lt;8000000,((H9^2*-0.0000000000062)+(H9*0.002143)+(157)),((V9^2*-0.000000031)+(V9*0.2771)+(-709.5)))))))</f>
        <v>1.6866119765000001</v>
      </c>
      <c r="BG9" s="16">
        <f t="shared" ref="BG9:BG32" si="9">IF(AJ9&lt;45000,((-0.0000000598*AJ9^2)+(0.205*AJ9)+(34.1)),((-0.00000002403*AJ9^2)+(0.2063*AJ9)+(-550.7)))</f>
        <v>452.25589227619997</v>
      </c>
      <c r="BI9">
        <v>48</v>
      </c>
      <c r="BJ9" t="s">
        <v>35</v>
      </c>
      <c r="BK9" s="2">
        <v>45503.650520833333</v>
      </c>
      <c r="BL9" t="s">
        <v>33</v>
      </c>
      <c r="BM9" t="s">
        <v>13</v>
      </c>
      <c r="BN9">
        <v>0</v>
      </c>
      <c r="BO9">
        <v>2.702</v>
      </c>
      <c r="BP9" s="3">
        <v>5212484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49</v>
      </c>
      <c r="B10" t="s">
        <v>36</v>
      </c>
      <c r="C10" s="2">
        <v>45503.671759259261</v>
      </c>
      <c r="D10" t="s">
        <v>32</v>
      </c>
      <c r="E10" t="s">
        <v>13</v>
      </c>
      <c r="F10">
        <v>0</v>
      </c>
      <c r="G10">
        <v>5.9980000000000002</v>
      </c>
      <c r="H10" s="3">
        <v>1224150</v>
      </c>
      <c r="I10">
        <v>3.0880000000000001</v>
      </c>
      <c r="J10" t="s">
        <v>14</v>
      </c>
      <c r="K10" t="s">
        <v>14</v>
      </c>
      <c r="L10" t="s">
        <v>14</v>
      </c>
      <c r="M10" t="s">
        <v>14</v>
      </c>
      <c r="O10">
        <v>49</v>
      </c>
      <c r="P10" t="s">
        <v>36</v>
      </c>
      <c r="Q10" s="2">
        <v>45503.671759259261</v>
      </c>
      <c r="R10" t="s">
        <v>32</v>
      </c>
      <c r="S10" t="s">
        <v>13</v>
      </c>
      <c r="T10">
        <v>0</v>
      </c>
      <c r="U10">
        <v>5.9480000000000004</v>
      </c>
      <c r="V10" s="3">
        <v>9809</v>
      </c>
      <c r="W10">
        <v>2.9169999999999998</v>
      </c>
      <c r="X10" t="s">
        <v>14</v>
      </c>
      <c r="Y10" t="s">
        <v>14</v>
      </c>
      <c r="Z10" t="s">
        <v>14</v>
      </c>
      <c r="AA10" t="s">
        <v>14</v>
      </c>
      <c r="AC10">
        <v>49</v>
      </c>
      <c r="AD10" t="s">
        <v>36</v>
      </c>
      <c r="AE10" s="2">
        <v>45503.671759259261</v>
      </c>
      <c r="AF10" t="s">
        <v>32</v>
      </c>
      <c r="AG10" t="s">
        <v>13</v>
      </c>
      <c r="AH10">
        <v>0</v>
      </c>
      <c r="AI10">
        <v>12.18</v>
      </c>
      <c r="AJ10" s="3">
        <v>9033</v>
      </c>
      <c r="AK10">
        <v>1.9490000000000001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49</v>
      </c>
      <c r="AT10" s="15">
        <f t="shared" si="0"/>
        <v>2771.0624820205003</v>
      </c>
      <c r="AU10" s="16">
        <f t="shared" si="1"/>
        <v>1880.9856136777998</v>
      </c>
      <c r="AW10" s="13">
        <f t="shared" si="2"/>
        <v>2799.1965352263301</v>
      </c>
      <c r="AX10" s="14">
        <f t="shared" si="3"/>
        <v>1721.92486385286</v>
      </c>
      <c r="AZ10" s="6">
        <f t="shared" si="4"/>
        <v>2648.7392245982201</v>
      </c>
      <c r="BA10" s="7">
        <f t="shared" si="5"/>
        <v>1761.3387933287197</v>
      </c>
      <c r="BC10" s="11">
        <f t="shared" si="6"/>
        <v>2501.0780960615002</v>
      </c>
      <c r="BD10" s="12">
        <f t="shared" si="7"/>
        <v>2145.1164799071003</v>
      </c>
      <c r="BF10" s="15">
        <f t="shared" si="8"/>
        <v>2771.0624820205003</v>
      </c>
      <c r="BG10" s="16">
        <f t="shared" si="9"/>
        <v>1880.9856136777998</v>
      </c>
      <c r="BI10">
        <v>49</v>
      </c>
      <c r="BJ10" t="s">
        <v>36</v>
      </c>
      <c r="BK10" s="2">
        <v>45503.671759259261</v>
      </c>
      <c r="BL10" t="s">
        <v>32</v>
      </c>
      <c r="BM10" t="s">
        <v>13</v>
      </c>
      <c r="BN10">
        <v>0</v>
      </c>
      <c r="BO10">
        <v>2.7010000000000001</v>
      </c>
      <c r="BP10" s="3">
        <v>5320651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50</v>
      </c>
      <c r="B11" t="s">
        <v>37</v>
      </c>
      <c r="C11" s="2">
        <v>45503.692997685182</v>
      </c>
      <c r="D11" t="s">
        <v>31</v>
      </c>
      <c r="E11" t="s">
        <v>13</v>
      </c>
      <c r="F11">
        <v>0</v>
      </c>
      <c r="G11">
        <v>6.03</v>
      </c>
      <c r="H11" s="3">
        <v>3629</v>
      </c>
      <c r="I11">
        <v>6.0000000000000001E-3</v>
      </c>
      <c r="J11" t="s">
        <v>14</v>
      </c>
      <c r="K11" t="s">
        <v>14</v>
      </c>
      <c r="L11" t="s">
        <v>14</v>
      </c>
      <c r="M11" t="s">
        <v>14</v>
      </c>
      <c r="O11">
        <v>50</v>
      </c>
      <c r="P11" t="s">
        <v>37</v>
      </c>
      <c r="Q11" s="2">
        <v>45503.692997685182</v>
      </c>
      <c r="R11" t="s">
        <v>31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50</v>
      </c>
      <c r="AD11" t="s">
        <v>37</v>
      </c>
      <c r="AE11" s="2">
        <v>45503.692997685182</v>
      </c>
      <c r="AF11" t="s">
        <v>31</v>
      </c>
      <c r="AG11" t="s">
        <v>13</v>
      </c>
      <c r="AH11">
        <v>0</v>
      </c>
      <c r="AI11">
        <v>12.205</v>
      </c>
      <c r="AJ11" s="3">
        <v>1263</v>
      </c>
      <c r="AK11">
        <v>0.24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50</v>
      </c>
      <c r="AT11" s="15">
        <f t="shared" si="0"/>
        <v>5.8434502867399996</v>
      </c>
      <c r="AU11" s="16">
        <f t="shared" si="1"/>
        <v>292.91960889379999</v>
      </c>
      <c r="AW11" s="13">
        <f t="shared" si="2"/>
        <v>6.3954863040499994</v>
      </c>
      <c r="AX11" s="14">
        <f t="shared" si="3"/>
        <v>237.60166255205999</v>
      </c>
      <c r="AZ11" s="6">
        <f t="shared" si="4"/>
        <v>3.1384009373000001</v>
      </c>
      <c r="BA11" s="7">
        <f t="shared" si="5"/>
        <v>157.32139128711998</v>
      </c>
      <c r="BC11" s="11">
        <f t="shared" si="6"/>
        <v>2.53942114</v>
      </c>
      <c r="BD11" s="12">
        <f t="shared" si="7"/>
        <v>285.7244434191</v>
      </c>
      <c r="BF11" s="15">
        <f t="shared" si="8"/>
        <v>5.8434502867399996</v>
      </c>
      <c r="BG11" s="16">
        <f t="shared" si="9"/>
        <v>292.91960889379999</v>
      </c>
      <c r="BI11">
        <v>50</v>
      </c>
      <c r="BJ11" t="s">
        <v>37</v>
      </c>
      <c r="BK11" s="2">
        <v>45503.692997685182</v>
      </c>
      <c r="BL11" t="s">
        <v>31</v>
      </c>
      <c r="BM11" t="s">
        <v>13</v>
      </c>
      <c r="BN11">
        <v>0</v>
      </c>
      <c r="BO11">
        <v>2.702</v>
      </c>
      <c r="BP11" s="3">
        <v>5321138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51</v>
      </c>
      <c r="B12" t="s">
        <v>38</v>
      </c>
      <c r="C12" s="2">
        <v>45503.714236111111</v>
      </c>
      <c r="D12">
        <v>245</v>
      </c>
      <c r="E12" t="s">
        <v>13</v>
      </c>
      <c r="F12">
        <v>0</v>
      </c>
      <c r="G12">
        <v>6.0149999999999997</v>
      </c>
      <c r="H12" s="3">
        <v>4399</v>
      </c>
      <c r="I12">
        <v>8.0000000000000002E-3</v>
      </c>
      <c r="J12" t="s">
        <v>14</v>
      </c>
      <c r="K12" t="s">
        <v>14</v>
      </c>
      <c r="L12" t="s">
        <v>14</v>
      </c>
      <c r="M12" t="s">
        <v>14</v>
      </c>
      <c r="O12">
        <v>51</v>
      </c>
      <c r="P12" t="s">
        <v>38</v>
      </c>
      <c r="Q12" s="2">
        <v>45503.714236111111</v>
      </c>
      <c r="R12">
        <v>245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51</v>
      </c>
      <c r="AD12" t="s">
        <v>38</v>
      </c>
      <c r="AE12" s="2">
        <v>45503.714236111111</v>
      </c>
      <c r="AF12">
        <v>245</v>
      </c>
      <c r="AG12" t="s">
        <v>13</v>
      </c>
      <c r="AH12">
        <v>0</v>
      </c>
      <c r="AI12">
        <v>12.03</v>
      </c>
      <c r="AJ12" s="3">
        <v>141205</v>
      </c>
      <c r="AK12">
        <v>29.873000000000001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51</v>
      </c>
      <c r="AT12" s="15">
        <f t="shared" si="0"/>
        <v>8.0854746251399998</v>
      </c>
      <c r="AU12" s="16">
        <f t="shared" si="1"/>
        <v>28100.760885839252</v>
      </c>
      <c r="AW12" s="13">
        <f t="shared" si="2"/>
        <v>8.9809749020500007</v>
      </c>
      <c r="AX12" s="14">
        <f t="shared" si="3"/>
        <v>26670.332266073499</v>
      </c>
      <c r="AZ12" s="6">
        <f t="shared" si="4"/>
        <v>4.6794546053000001</v>
      </c>
      <c r="BA12" s="7">
        <f t="shared" si="5"/>
        <v>28574.533996321999</v>
      </c>
      <c r="BC12" s="11">
        <f t="shared" si="6"/>
        <v>2.2084135399999987</v>
      </c>
      <c r="BD12" s="12">
        <f t="shared" si="7"/>
        <v>32383.979452177497</v>
      </c>
      <c r="BF12" s="15">
        <f t="shared" si="8"/>
        <v>8.0854746251399998</v>
      </c>
      <c r="BG12" s="16">
        <f t="shared" si="9"/>
        <v>28100.760885839252</v>
      </c>
      <c r="BI12">
        <v>51</v>
      </c>
      <c r="BJ12" t="s">
        <v>38</v>
      </c>
      <c r="BK12" s="2">
        <v>45503.714236111111</v>
      </c>
      <c r="BL12">
        <v>245</v>
      </c>
      <c r="BM12" t="s">
        <v>13</v>
      </c>
      <c r="BN12">
        <v>0</v>
      </c>
      <c r="BO12">
        <v>2.8460000000000001</v>
      </c>
      <c r="BP12" s="3">
        <v>982507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52</v>
      </c>
      <c r="B13" t="s">
        <v>39</v>
      </c>
      <c r="C13" s="2">
        <v>45503.735462962963</v>
      </c>
      <c r="D13">
        <v>393</v>
      </c>
      <c r="E13" t="s">
        <v>13</v>
      </c>
      <c r="F13">
        <v>0</v>
      </c>
      <c r="G13">
        <v>6.0380000000000003</v>
      </c>
      <c r="H13" s="3">
        <v>1701</v>
      </c>
      <c r="I13">
        <v>1E-3</v>
      </c>
      <c r="J13" t="s">
        <v>14</v>
      </c>
      <c r="K13" t="s">
        <v>14</v>
      </c>
      <c r="L13" t="s">
        <v>14</v>
      </c>
      <c r="M13" t="s">
        <v>14</v>
      </c>
      <c r="O13">
        <v>52</v>
      </c>
      <c r="P13" t="s">
        <v>39</v>
      </c>
      <c r="Q13" s="2">
        <v>45503.735462962963</v>
      </c>
      <c r="R13">
        <v>393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52</v>
      </c>
      <c r="AD13" t="s">
        <v>39</v>
      </c>
      <c r="AE13" s="2">
        <v>45503.735462962963</v>
      </c>
      <c r="AF13">
        <v>393</v>
      </c>
      <c r="AG13" t="s">
        <v>13</v>
      </c>
      <c r="AH13">
        <v>0</v>
      </c>
      <c r="AI13">
        <v>12.004</v>
      </c>
      <c r="AJ13" s="3">
        <v>178198</v>
      </c>
      <c r="AK13">
        <v>37.335999999999999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52</v>
      </c>
      <c r="AT13" s="15">
        <f t="shared" si="0"/>
        <v>0.52688193313999943</v>
      </c>
      <c r="AU13" s="16">
        <f t="shared" si="1"/>
        <v>35448.486111287886</v>
      </c>
      <c r="AW13" s="13">
        <f t="shared" si="2"/>
        <v>-0.37974958795000013</v>
      </c>
      <c r="AX13" s="14">
        <f t="shared" si="3"/>
        <v>33551.27098766296</v>
      </c>
      <c r="AZ13" s="6">
        <f t="shared" si="4"/>
        <v>3.5576065299999904E-2</v>
      </c>
      <c r="BA13" s="7">
        <f t="shared" si="5"/>
        <v>35919.451065753921</v>
      </c>
      <c r="BC13" s="11">
        <f t="shared" si="6"/>
        <v>6.1771715399999998</v>
      </c>
      <c r="BD13" s="12">
        <f t="shared" si="7"/>
        <v>41063.884437356399</v>
      </c>
      <c r="BF13" s="15">
        <f t="shared" si="8"/>
        <v>0.52688193313999943</v>
      </c>
      <c r="BG13" s="16">
        <f t="shared" si="9"/>
        <v>35448.486111287886</v>
      </c>
      <c r="BI13">
        <v>52</v>
      </c>
      <c r="BJ13" t="s">
        <v>39</v>
      </c>
      <c r="BK13" s="2">
        <v>45503.735462962963</v>
      </c>
      <c r="BL13">
        <v>393</v>
      </c>
      <c r="BM13" t="s">
        <v>13</v>
      </c>
      <c r="BN13">
        <v>0</v>
      </c>
      <c r="BO13">
        <v>2.8519999999999999</v>
      </c>
      <c r="BP13" s="3">
        <v>874568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53</v>
      </c>
      <c r="B14" t="s">
        <v>40</v>
      </c>
      <c r="C14" s="2">
        <v>45503.756701388891</v>
      </c>
      <c r="D14">
        <v>68</v>
      </c>
      <c r="E14" t="s">
        <v>13</v>
      </c>
      <c r="F14">
        <v>0</v>
      </c>
      <c r="G14">
        <v>6.0279999999999996</v>
      </c>
      <c r="H14" s="3">
        <v>2598</v>
      </c>
      <c r="I14">
        <v>3.0000000000000001E-3</v>
      </c>
      <c r="J14" t="s">
        <v>14</v>
      </c>
      <c r="K14" t="s">
        <v>14</v>
      </c>
      <c r="L14" t="s">
        <v>14</v>
      </c>
      <c r="M14" t="s">
        <v>14</v>
      </c>
      <c r="O14">
        <v>53</v>
      </c>
      <c r="P14" t="s">
        <v>40</v>
      </c>
      <c r="Q14" s="2">
        <v>45503.756701388891</v>
      </c>
      <c r="R14">
        <v>68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53</v>
      </c>
      <c r="AD14" t="s">
        <v>40</v>
      </c>
      <c r="AE14" s="2">
        <v>45503.756701388891</v>
      </c>
      <c r="AF14">
        <v>68</v>
      </c>
      <c r="AG14" t="s">
        <v>13</v>
      </c>
      <c r="AH14">
        <v>0</v>
      </c>
      <c r="AI14">
        <v>12.018000000000001</v>
      </c>
      <c r="AJ14" s="3">
        <v>154292</v>
      </c>
      <c r="AK14">
        <v>32.529000000000003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53</v>
      </c>
      <c r="AT14" s="15">
        <f t="shared" si="0"/>
        <v>2.9475663725599999</v>
      </c>
      <c r="AU14" s="16">
        <f t="shared" si="1"/>
        <v>30707.680909026079</v>
      </c>
      <c r="AW14" s="13">
        <f t="shared" si="2"/>
        <v>2.8260144482000005</v>
      </c>
      <c r="AX14" s="14">
        <f t="shared" si="3"/>
        <v>29109.686494247362</v>
      </c>
      <c r="AZ14" s="6">
        <f t="shared" si="4"/>
        <v>1.3447876611999996</v>
      </c>
      <c r="BA14" s="7">
        <f t="shared" si="5"/>
        <v>31180.926737342717</v>
      </c>
      <c r="BC14" s="11">
        <f t="shared" si="6"/>
        <v>3.9853161600000018</v>
      </c>
      <c r="BD14" s="12">
        <f t="shared" si="7"/>
        <v>35467.462130302403</v>
      </c>
      <c r="BF14" s="15">
        <f t="shared" si="8"/>
        <v>2.9475663725599999</v>
      </c>
      <c r="BG14" s="16">
        <f t="shared" si="9"/>
        <v>30707.680909026079</v>
      </c>
      <c r="BI14">
        <v>53</v>
      </c>
      <c r="BJ14" t="s">
        <v>40</v>
      </c>
      <c r="BK14" s="2">
        <v>45503.756701388891</v>
      </c>
      <c r="BL14">
        <v>68</v>
      </c>
      <c r="BM14" t="s">
        <v>13</v>
      </c>
      <c r="BN14">
        <v>0</v>
      </c>
      <c r="BO14">
        <v>2.8559999999999999</v>
      </c>
      <c r="BP14" s="3">
        <v>766754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54</v>
      </c>
      <c r="B15" t="s">
        <v>41</v>
      </c>
      <c r="C15" s="2">
        <v>45503.77789351852</v>
      </c>
      <c r="D15">
        <v>92</v>
      </c>
      <c r="E15" t="s">
        <v>13</v>
      </c>
      <c r="F15">
        <v>0</v>
      </c>
      <c r="G15">
        <v>5.9809999999999999</v>
      </c>
      <c r="H15" s="3">
        <v>5943653</v>
      </c>
      <c r="I15">
        <v>15.175000000000001</v>
      </c>
      <c r="J15" t="s">
        <v>14</v>
      </c>
      <c r="K15" t="s">
        <v>14</v>
      </c>
      <c r="L15" t="s">
        <v>14</v>
      </c>
      <c r="M15" t="s">
        <v>14</v>
      </c>
      <c r="O15">
        <v>54</v>
      </c>
      <c r="P15" t="s">
        <v>41</v>
      </c>
      <c r="Q15" s="2">
        <v>45503.77789351852</v>
      </c>
      <c r="R15">
        <v>92</v>
      </c>
      <c r="S15" t="s">
        <v>13</v>
      </c>
      <c r="T15">
        <v>0</v>
      </c>
      <c r="U15">
        <v>5.9320000000000004</v>
      </c>
      <c r="V15" s="3">
        <v>43320</v>
      </c>
      <c r="W15">
        <v>12.651999999999999</v>
      </c>
      <c r="X15" t="s">
        <v>14</v>
      </c>
      <c r="Y15" t="s">
        <v>14</v>
      </c>
      <c r="Z15" t="s">
        <v>14</v>
      </c>
      <c r="AA15" t="s">
        <v>14</v>
      </c>
      <c r="AC15">
        <v>54</v>
      </c>
      <c r="AD15" t="s">
        <v>41</v>
      </c>
      <c r="AE15" s="2">
        <v>45503.77789351852</v>
      </c>
      <c r="AF15">
        <v>92</v>
      </c>
      <c r="AG15" t="s">
        <v>13</v>
      </c>
      <c r="AH15">
        <v>0</v>
      </c>
      <c r="AI15">
        <v>12.117000000000001</v>
      </c>
      <c r="AJ15" s="3">
        <v>57088</v>
      </c>
      <c r="AK15">
        <v>12.343999999999999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54</v>
      </c>
      <c r="AT15" s="15">
        <f t="shared" si="0"/>
        <v>12675.220910896664</v>
      </c>
      <c r="AU15" s="16">
        <f t="shared" si="1"/>
        <v>11148.239674951679</v>
      </c>
      <c r="AW15" s="13">
        <f t="shared" si="2"/>
        <v>11355.684188432002</v>
      </c>
      <c r="AX15" s="14">
        <f t="shared" si="3"/>
        <v>10858.375613762559</v>
      </c>
      <c r="AZ15" s="6">
        <f t="shared" si="4"/>
        <v>10894.803057887999</v>
      </c>
      <c r="BA15" s="7">
        <f t="shared" si="5"/>
        <v>11613.218905733118</v>
      </c>
      <c r="BC15" s="11">
        <f t="shared" si="6"/>
        <v>11027.704415689994</v>
      </c>
      <c r="BD15" s="12">
        <f t="shared" si="7"/>
        <v>12230.402874470399</v>
      </c>
      <c r="BF15" s="15">
        <f t="shared" si="8"/>
        <v>12675.220910896664</v>
      </c>
      <c r="BG15" s="16">
        <f t="shared" si="9"/>
        <v>11148.239674951679</v>
      </c>
      <c r="BI15">
        <v>54</v>
      </c>
      <c r="BJ15" t="s">
        <v>41</v>
      </c>
      <c r="BK15" s="2">
        <v>45503.77789351852</v>
      </c>
      <c r="BL15">
        <v>92</v>
      </c>
      <c r="BM15" t="s">
        <v>13</v>
      </c>
      <c r="BN15">
        <v>0</v>
      </c>
      <c r="BO15">
        <v>2.8410000000000002</v>
      </c>
      <c r="BP15" s="3">
        <v>1025564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55</v>
      </c>
      <c r="B16" t="s">
        <v>42</v>
      </c>
      <c r="C16" s="2">
        <v>45503.799155092594</v>
      </c>
      <c r="D16">
        <v>129</v>
      </c>
      <c r="E16" t="s">
        <v>13</v>
      </c>
      <c r="F16">
        <v>0</v>
      </c>
      <c r="G16">
        <v>5.9989999999999997</v>
      </c>
      <c r="H16" s="3">
        <v>36447</v>
      </c>
      <c r="I16">
        <v>8.7999999999999995E-2</v>
      </c>
      <c r="J16" t="s">
        <v>14</v>
      </c>
      <c r="K16" t="s">
        <v>14</v>
      </c>
      <c r="L16" t="s">
        <v>14</v>
      </c>
      <c r="M16" t="s">
        <v>14</v>
      </c>
      <c r="O16">
        <v>55</v>
      </c>
      <c r="P16" t="s">
        <v>42</v>
      </c>
      <c r="Q16" s="2">
        <v>45503.799155092594</v>
      </c>
      <c r="R16">
        <v>129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55</v>
      </c>
      <c r="AD16" t="s">
        <v>42</v>
      </c>
      <c r="AE16" s="2">
        <v>45503.799155092594</v>
      </c>
      <c r="AF16">
        <v>129</v>
      </c>
      <c r="AG16" t="s">
        <v>13</v>
      </c>
      <c r="AH16">
        <v>0</v>
      </c>
      <c r="AI16">
        <v>12.183</v>
      </c>
      <c r="AJ16">
        <v>893</v>
      </c>
      <c r="AK16">
        <v>0.158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55</v>
      </c>
      <c r="AT16" s="15">
        <f t="shared" si="0"/>
        <v>100.95521575596079</v>
      </c>
      <c r="AU16" s="16">
        <f t="shared" si="1"/>
        <v>217.1173125498</v>
      </c>
      <c r="AW16" s="13">
        <f t="shared" si="2"/>
        <v>95.466143397491905</v>
      </c>
      <c r="AX16" s="14">
        <f t="shared" si="3"/>
        <v>166.87063347925999</v>
      </c>
      <c r="AZ16" s="6">
        <f t="shared" si="4"/>
        <v>83.000567968023134</v>
      </c>
      <c r="BA16" s="7">
        <f t="shared" si="5"/>
        <v>80.862749101520009</v>
      </c>
      <c r="BC16" s="11">
        <f t="shared" si="6"/>
        <v>98.393359733207006</v>
      </c>
      <c r="BD16" s="12">
        <f t="shared" si="7"/>
        <v>195.8082835111</v>
      </c>
      <c r="BF16" s="15">
        <f t="shared" si="8"/>
        <v>100.95521575596079</v>
      </c>
      <c r="BG16" s="16">
        <f t="shared" si="9"/>
        <v>217.1173125498</v>
      </c>
      <c r="BI16">
        <v>55</v>
      </c>
      <c r="BJ16" t="s">
        <v>42</v>
      </c>
      <c r="BK16" s="2">
        <v>45503.799155092594</v>
      </c>
      <c r="BL16">
        <v>129</v>
      </c>
      <c r="BM16" t="s">
        <v>13</v>
      </c>
      <c r="BN16">
        <v>0</v>
      </c>
      <c r="BO16">
        <v>2.835</v>
      </c>
      <c r="BP16" s="3">
        <v>1206769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56</v>
      </c>
      <c r="B17" t="s">
        <v>43</v>
      </c>
      <c r="C17" s="2">
        <v>45503.820416666669</v>
      </c>
      <c r="D17">
        <v>27</v>
      </c>
      <c r="E17" t="s">
        <v>13</v>
      </c>
      <c r="F17">
        <v>0</v>
      </c>
      <c r="G17">
        <v>5.9909999999999997</v>
      </c>
      <c r="H17" s="3">
        <v>1447320</v>
      </c>
      <c r="I17">
        <v>3.653</v>
      </c>
      <c r="J17" t="s">
        <v>14</v>
      </c>
      <c r="K17" t="s">
        <v>14</v>
      </c>
      <c r="L17" t="s">
        <v>14</v>
      </c>
      <c r="M17" t="s">
        <v>14</v>
      </c>
      <c r="O17">
        <v>56</v>
      </c>
      <c r="P17" t="s">
        <v>43</v>
      </c>
      <c r="Q17" s="2">
        <v>45503.820416666669</v>
      </c>
      <c r="R17">
        <v>27</v>
      </c>
      <c r="S17" t="s">
        <v>13</v>
      </c>
      <c r="T17">
        <v>0</v>
      </c>
      <c r="U17">
        <v>5.9420000000000002</v>
      </c>
      <c r="V17" s="3">
        <v>11392</v>
      </c>
      <c r="W17">
        <v>3.3809999999999998</v>
      </c>
      <c r="X17" t="s">
        <v>14</v>
      </c>
      <c r="Y17" t="s">
        <v>14</v>
      </c>
      <c r="Z17" t="s">
        <v>14</v>
      </c>
      <c r="AA17" t="s">
        <v>14</v>
      </c>
      <c r="AC17">
        <v>56</v>
      </c>
      <c r="AD17" t="s">
        <v>43</v>
      </c>
      <c r="AE17" s="2">
        <v>45503.820416666669</v>
      </c>
      <c r="AF17">
        <v>27</v>
      </c>
      <c r="AG17" t="s">
        <v>13</v>
      </c>
      <c r="AH17">
        <v>0</v>
      </c>
      <c r="AI17">
        <v>12.073</v>
      </c>
      <c r="AJ17" s="3">
        <v>83522</v>
      </c>
      <c r="AK17">
        <v>17.940000000000001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56</v>
      </c>
      <c r="AT17" s="15">
        <f t="shared" si="0"/>
        <v>3245.6194018691203</v>
      </c>
      <c r="AU17" s="16">
        <f t="shared" si="1"/>
        <v>16512.257134649477</v>
      </c>
      <c r="AW17" s="13">
        <f t="shared" si="2"/>
        <v>3204.4041622835202</v>
      </c>
      <c r="AX17" s="14">
        <f t="shared" si="3"/>
        <v>15852.11986789016</v>
      </c>
      <c r="AZ17" s="6">
        <f t="shared" si="4"/>
        <v>3039.24810887168</v>
      </c>
      <c r="BA17" s="7">
        <f t="shared" si="5"/>
        <v>16982.271807168319</v>
      </c>
      <c r="BC17" s="11">
        <f t="shared" si="6"/>
        <v>2922.9387256073601</v>
      </c>
      <c r="BD17" s="12">
        <f t="shared" si="7"/>
        <v>18626.084088604402</v>
      </c>
      <c r="BF17" s="15">
        <f t="shared" si="8"/>
        <v>3245.6194018691203</v>
      </c>
      <c r="BG17" s="16">
        <f t="shared" si="9"/>
        <v>16512.257134649477</v>
      </c>
      <c r="BI17">
        <v>56</v>
      </c>
      <c r="BJ17" t="s">
        <v>43</v>
      </c>
      <c r="BK17" s="2">
        <v>45503.820416666669</v>
      </c>
      <c r="BL17">
        <v>27</v>
      </c>
      <c r="BM17" t="s">
        <v>13</v>
      </c>
      <c r="BN17">
        <v>0</v>
      </c>
      <c r="BO17">
        <v>2.8439999999999999</v>
      </c>
      <c r="BP17" s="3">
        <v>999739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57</v>
      </c>
      <c r="B18" t="s">
        <v>44</v>
      </c>
      <c r="C18" s="2">
        <v>45503.84165509259</v>
      </c>
      <c r="D18">
        <v>332</v>
      </c>
      <c r="E18" t="s">
        <v>13</v>
      </c>
      <c r="F18">
        <v>0</v>
      </c>
      <c r="G18">
        <v>5.9950000000000001</v>
      </c>
      <c r="H18" s="3">
        <v>294918</v>
      </c>
      <c r="I18">
        <v>0.74</v>
      </c>
      <c r="J18" t="s">
        <v>14</v>
      </c>
      <c r="K18" t="s">
        <v>14</v>
      </c>
      <c r="L18" t="s">
        <v>14</v>
      </c>
      <c r="M18" t="s">
        <v>14</v>
      </c>
      <c r="O18">
        <v>57</v>
      </c>
      <c r="P18" t="s">
        <v>44</v>
      </c>
      <c r="Q18" s="2">
        <v>45503.84165509259</v>
      </c>
      <c r="R18">
        <v>332</v>
      </c>
      <c r="S18" t="s">
        <v>13</v>
      </c>
      <c r="T18">
        <v>0</v>
      </c>
      <c r="U18">
        <v>5.9480000000000004</v>
      </c>
      <c r="V18" s="3">
        <v>2661</v>
      </c>
      <c r="W18">
        <v>0.81899999999999995</v>
      </c>
      <c r="X18" t="s">
        <v>14</v>
      </c>
      <c r="Y18" t="s">
        <v>14</v>
      </c>
      <c r="Z18" t="s">
        <v>14</v>
      </c>
      <c r="AA18" t="s">
        <v>14</v>
      </c>
      <c r="AC18">
        <v>57</v>
      </c>
      <c r="AD18" t="s">
        <v>44</v>
      </c>
      <c r="AE18" s="2">
        <v>45503.84165509259</v>
      </c>
      <c r="AF18">
        <v>332</v>
      </c>
      <c r="AG18" t="s">
        <v>13</v>
      </c>
      <c r="AH18">
        <v>0</v>
      </c>
      <c r="AI18">
        <v>12.077</v>
      </c>
      <c r="AJ18" s="3">
        <v>86214</v>
      </c>
      <c r="AK18">
        <v>18.506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57</v>
      </c>
      <c r="AT18" s="15">
        <f t="shared" si="0"/>
        <v>788.47001891431125</v>
      </c>
      <c r="AU18" s="16">
        <f t="shared" si="1"/>
        <v>17056.636723282121</v>
      </c>
      <c r="AW18" s="13">
        <f t="shared" si="2"/>
        <v>766.18235582906846</v>
      </c>
      <c r="AX18" s="14">
        <f t="shared" si="3"/>
        <v>16359.400597277039</v>
      </c>
      <c r="AZ18" s="6">
        <f t="shared" si="4"/>
        <v>682.99236648364899</v>
      </c>
      <c r="BA18" s="7">
        <f t="shared" si="5"/>
        <v>17527.047371126078</v>
      </c>
      <c r="BC18" s="11">
        <f t="shared" si="6"/>
        <v>724.62315474293371</v>
      </c>
      <c r="BD18" s="12">
        <f t="shared" si="7"/>
        <v>19274.204079743598</v>
      </c>
      <c r="BF18" s="15">
        <f t="shared" si="8"/>
        <v>788.47001891431125</v>
      </c>
      <c r="BG18" s="16">
        <f t="shared" si="9"/>
        <v>17056.636723282121</v>
      </c>
      <c r="BI18">
        <v>57</v>
      </c>
      <c r="BJ18" t="s">
        <v>44</v>
      </c>
      <c r="BK18" s="2">
        <v>45503.84165509259</v>
      </c>
      <c r="BL18">
        <v>332</v>
      </c>
      <c r="BM18" t="s">
        <v>13</v>
      </c>
      <c r="BN18">
        <v>0</v>
      </c>
      <c r="BO18">
        <v>2.8620000000000001</v>
      </c>
      <c r="BP18" s="3">
        <v>663117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58</v>
      </c>
      <c r="B19" t="s">
        <v>45</v>
      </c>
      <c r="C19" s="2">
        <v>45503.862916666665</v>
      </c>
      <c r="D19">
        <v>292</v>
      </c>
      <c r="E19" t="s">
        <v>13</v>
      </c>
      <c r="F19">
        <v>0</v>
      </c>
      <c r="G19">
        <v>6.0019999999999998</v>
      </c>
      <c r="H19" s="3">
        <v>12747</v>
      </c>
      <c r="I19">
        <v>2.9000000000000001E-2</v>
      </c>
      <c r="J19" t="s">
        <v>14</v>
      </c>
      <c r="K19" t="s">
        <v>14</v>
      </c>
      <c r="L19" t="s">
        <v>14</v>
      </c>
      <c r="M19" t="s">
        <v>14</v>
      </c>
      <c r="O19">
        <v>58</v>
      </c>
      <c r="P19" t="s">
        <v>45</v>
      </c>
      <c r="Q19" s="2">
        <v>45503.862916666665</v>
      </c>
      <c r="R19">
        <v>292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58</v>
      </c>
      <c r="AD19" t="s">
        <v>45</v>
      </c>
      <c r="AE19" s="2">
        <v>45503.862916666665</v>
      </c>
      <c r="AF19">
        <v>292</v>
      </c>
      <c r="AG19" t="s">
        <v>13</v>
      </c>
      <c r="AH19">
        <v>0</v>
      </c>
      <c r="AI19">
        <v>12.157999999999999</v>
      </c>
      <c r="AJ19" s="3">
        <v>14150</v>
      </c>
      <c r="AK19">
        <v>3.07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58</v>
      </c>
      <c r="AT19" s="15">
        <f t="shared" si="0"/>
        <v>32.585627040600798</v>
      </c>
      <c r="AU19" s="16">
        <f t="shared" si="1"/>
        <v>2922.8766944999998</v>
      </c>
      <c r="AW19" s="13">
        <f t="shared" si="2"/>
        <v>33.157600441511903</v>
      </c>
      <c r="AX19" s="14">
        <f t="shared" si="3"/>
        <v>2698.3663821499999</v>
      </c>
      <c r="AZ19" s="6">
        <f t="shared" si="4"/>
        <v>27.446869376835139</v>
      </c>
      <c r="BA19" s="7">
        <f t="shared" si="5"/>
        <v>2815.9953218000001</v>
      </c>
      <c r="BC19" s="11">
        <f t="shared" si="6"/>
        <v>28.112880563806996</v>
      </c>
      <c r="BD19" s="12">
        <f t="shared" si="7"/>
        <v>3339.5585177500002</v>
      </c>
      <c r="BF19" s="15">
        <f t="shared" si="8"/>
        <v>32.585627040600798</v>
      </c>
      <c r="BG19" s="16">
        <f t="shared" si="9"/>
        <v>2922.8766944999998</v>
      </c>
      <c r="BI19">
        <v>58</v>
      </c>
      <c r="BJ19" t="s">
        <v>45</v>
      </c>
      <c r="BK19" s="2">
        <v>45503.862916666665</v>
      </c>
      <c r="BL19">
        <v>292</v>
      </c>
      <c r="BM19" t="s">
        <v>13</v>
      </c>
      <c r="BN19">
        <v>0</v>
      </c>
      <c r="BO19">
        <v>2.8370000000000002</v>
      </c>
      <c r="BP19" s="3">
        <v>1145787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59</v>
      </c>
      <c r="B20" t="s">
        <v>46</v>
      </c>
      <c r="C20" s="2">
        <v>45503.884166666663</v>
      </c>
      <c r="D20">
        <v>25</v>
      </c>
      <c r="E20" t="s">
        <v>13</v>
      </c>
      <c r="F20">
        <v>0</v>
      </c>
      <c r="G20">
        <v>5.9340000000000002</v>
      </c>
      <c r="H20" s="3">
        <v>25551847</v>
      </c>
      <c r="I20">
        <v>68.72</v>
      </c>
      <c r="J20" t="s">
        <v>14</v>
      </c>
      <c r="K20" t="s">
        <v>14</v>
      </c>
      <c r="L20" t="s">
        <v>14</v>
      </c>
      <c r="M20" t="s">
        <v>14</v>
      </c>
      <c r="O20">
        <v>59</v>
      </c>
      <c r="P20" t="s">
        <v>46</v>
      </c>
      <c r="Q20" s="2">
        <v>45503.884166666663</v>
      </c>
      <c r="R20">
        <v>25</v>
      </c>
      <c r="S20" t="s">
        <v>13</v>
      </c>
      <c r="T20">
        <v>0</v>
      </c>
      <c r="U20">
        <v>5.8849999999999998</v>
      </c>
      <c r="V20" s="3">
        <v>185405</v>
      </c>
      <c r="W20">
        <v>52.162999999999997</v>
      </c>
      <c r="X20" t="s">
        <v>14</v>
      </c>
      <c r="Y20" t="s">
        <v>14</v>
      </c>
      <c r="Z20" t="s">
        <v>14</v>
      </c>
      <c r="AA20" t="s">
        <v>14</v>
      </c>
      <c r="AC20">
        <v>59</v>
      </c>
      <c r="AD20" t="s">
        <v>46</v>
      </c>
      <c r="AE20" s="2">
        <v>45503.884166666663</v>
      </c>
      <c r="AF20">
        <v>25</v>
      </c>
      <c r="AG20" t="s">
        <v>13</v>
      </c>
      <c r="AH20">
        <v>0</v>
      </c>
      <c r="AI20">
        <v>12.105</v>
      </c>
      <c r="AJ20" s="3">
        <v>58407</v>
      </c>
      <c r="AK20">
        <v>12.625999999999999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59</v>
      </c>
      <c r="AT20" s="15">
        <f t="shared" si="0"/>
        <v>49600.600065225</v>
      </c>
      <c r="AU20" s="16">
        <f t="shared" si="1"/>
        <v>11416.68869509453</v>
      </c>
      <c r="AW20" s="13">
        <f t="shared" si="2"/>
        <v>47134.035468518254</v>
      </c>
      <c r="AX20" s="14">
        <f t="shared" si="3"/>
        <v>11108.09139942726</v>
      </c>
      <c r="AZ20" s="6">
        <f t="shared" si="4"/>
        <v>45374.187728195502</v>
      </c>
      <c r="BA20" s="7">
        <f t="shared" si="5"/>
        <v>11881.968542397519</v>
      </c>
      <c r="BC20" s="11">
        <f t="shared" si="6"/>
        <v>45836.882219500003</v>
      </c>
      <c r="BD20" s="12">
        <f t="shared" si="7"/>
        <v>12550.888554155899</v>
      </c>
      <c r="BF20" s="15">
        <f t="shared" si="8"/>
        <v>49600.600065225</v>
      </c>
      <c r="BG20" s="16">
        <f t="shared" si="9"/>
        <v>11416.68869509453</v>
      </c>
      <c r="BI20">
        <v>59</v>
      </c>
      <c r="BJ20" t="s">
        <v>46</v>
      </c>
      <c r="BK20" s="2">
        <v>45503.884166666663</v>
      </c>
      <c r="BL20">
        <v>25</v>
      </c>
      <c r="BM20" t="s">
        <v>13</v>
      </c>
      <c r="BN20">
        <v>0</v>
      </c>
      <c r="BO20">
        <v>2.85</v>
      </c>
      <c r="BP20" s="3">
        <v>811860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60</v>
      </c>
      <c r="B21" t="s">
        <v>47</v>
      </c>
      <c r="C21" s="2">
        <v>45503.905405092592</v>
      </c>
      <c r="D21">
        <v>407</v>
      </c>
      <c r="E21" t="s">
        <v>13</v>
      </c>
      <c r="F21">
        <v>0</v>
      </c>
      <c r="G21">
        <v>5.93</v>
      </c>
      <c r="H21" s="3">
        <v>26467639</v>
      </c>
      <c r="I21">
        <v>71.370999999999995</v>
      </c>
      <c r="J21" t="s">
        <v>14</v>
      </c>
      <c r="K21" t="s">
        <v>14</v>
      </c>
      <c r="L21" t="s">
        <v>14</v>
      </c>
      <c r="M21" t="s">
        <v>14</v>
      </c>
      <c r="O21">
        <v>60</v>
      </c>
      <c r="P21" t="s">
        <v>47</v>
      </c>
      <c r="Q21" s="2">
        <v>45503.905405092592</v>
      </c>
      <c r="R21">
        <v>407</v>
      </c>
      <c r="S21" t="s">
        <v>13</v>
      </c>
      <c r="T21">
        <v>0</v>
      </c>
      <c r="U21">
        <v>5.883</v>
      </c>
      <c r="V21" s="3">
        <v>200346</v>
      </c>
      <c r="W21">
        <v>56.165999999999997</v>
      </c>
      <c r="X21" t="s">
        <v>14</v>
      </c>
      <c r="Y21" t="s">
        <v>14</v>
      </c>
      <c r="Z21" t="s">
        <v>14</v>
      </c>
      <c r="AA21" t="s">
        <v>14</v>
      </c>
      <c r="AC21">
        <v>60</v>
      </c>
      <c r="AD21" t="s">
        <v>47</v>
      </c>
      <c r="AE21" s="2">
        <v>45503.905405092592</v>
      </c>
      <c r="AF21">
        <v>407</v>
      </c>
      <c r="AG21" t="s">
        <v>13</v>
      </c>
      <c r="AH21">
        <v>0</v>
      </c>
      <c r="AI21">
        <v>12.098000000000001</v>
      </c>
      <c r="AJ21" s="3">
        <v>65018</v>
      </c>
      <c r="AK21">
        <v>14.032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60</v>
      </c>
      <c r="AT21" s="15">
        <f t="shared" si="0"/>
        <v>53562.082488804001</v>
      </c>
      <c r="AU21" s="16">
        <f t="shared" si="1"/>
        <v>12760.930412014281</v>
      </c>
      <c r="AW21" s="13">
        <f t="shared" si="2"/>
        <v>50849.234309299885</v>
      </c>
      <c r="AX21" s="14">
        <f t="shared" si="3"/>
        <v>12358.847046331761</v>
      </c>
      <c r="AZ21" s="6">
        <f t="shared" si="4"/>
        <v>48954.412087903918</v>
      </c>
      <c r="BA21" s="7">
        <f t="shared" si="5"/>
        <v>13227.638874931519</v>
      </c>
      <c r="BC21" s="11">
        <f t="shared" si="6"/>
        <v>49553.97860568</v>
      </c>
      <c r="BD21" s="12">
        <f t="shared" si="7"/>
        <v>14155.0603807484</v>
      </c>
      <c r="BF21" s="15">
        <f t="shared" si="8"/>
        <v>53562.082488804001</v>
      </c>
      <c r="BG21" s="16">
        <f t="shared" si="9"/>
        <v>12760.930412014281</v>
      </c>
      <c r="BI21">
        <v>60</v>
      </c>
      <c r="BJ21" t="s">
        <v>47</v>
      </c>
      <c r="BK21" s="2">
        <v>45503.905405092592</v>
      </c>
      <c r="BL21">
        <v>407</v>
      </c>
      <c r="BM21" t="s">
        <v>13</v>
      </c>
      <c r="BN21">
        <v>0</v>
      </c>
      <c r="BO21">
        <v>2.8460000000000001</v>
      </c>
      <c r="BP21" s="3">
        <v>881565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61</v>
      </c>
      <c r="B22" t="s">
        <v>48</v>
      </c>
      <c r="C22" s="2">
        <v>45503.92664351852</v>
      </c>
      <c r="D22">
        <v>45</v>
      </c>
      <c r="E22" t="s">
        <v>13</v>
      </c>
      <c r="F22">
        <v>0</v>
      </c>
      <c r="G22">
        <v>6.0019999999999998</v>
      </c>
      <c r="H22" s="3">
        <v>10435</v>
      </c>
      <c r="I22">
        <v>2.3E-2</v>
      </c>
      <c r="J22" t="s">
        <v>14</v>
      </c>
      <c r="K22" t="s">
        <v>14</v>
      </c>
      <c r="L22" t="s">
        <v>14</v>
      </c>
      <c r="M22" t="s">
        <v>14</v>
      </c>
      <c r="O22">
        <v>61</v>
      </c>
      <c r="P22" t="s">
        <v>48</v>
      </c>
      <c r="Q22" s="2">
        <v>45503.92664351852</v>
      </c>
      <c r="R22">
        <v>45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61</v>
      </c>
      <c r="AD22" t="s">
        <v>48</v>
      </c>
      <c r="AE22" s="2">
        <v>45503.92664351852</v>
      </c>
      <c r="AF22">
        <v>45</v>
      </c>
      <c r="AG22" t="s">
        <v>13</v>
      </c>
      <c r="AH22">
        <v>0</v>
      </c>
      <c r="AI22">
        <v>12.151</v>
      </c>
      <c r="AJ22" s="3">
        <v>13145</v>
      </c>
      <c r="AK22">
        <v>2.85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61</v>
      </c>
      <c r="AT22" s="15">
        <f t="shared" si="0"/>
        <v>25.898617791820001</v>
      </c>
      <c r="AU22" s="16">
        <f t="shared" si="1"/>
        <v>2718.4920967049998</v>
      </c>
      <c r="AW22" s="13">
        <f t="shared" si="2"/>
        <v>27.071960292697501</v>
      </c>
      <c r="AX22" s="14">
        <f t="shared" si="3"/>
        <v>2506.6564179335001</v>
      </c>
      <c r="AZ22" s="6">
        <f t="shared" si="4"/>
        <v>22.022610061818497</v>
      </c>
      <c r="BA22" s="7">
        <f t="shared" si="5"/>
        <v>2608.9618730420002</v>
      </c>
      <c r="BC22" s="11">
        <f t="shared" si="6"/>
        <v>21.161986692174999</v>
      </c>
      <c r="BD22" s="12">
        <f t="shared" si="7"/>
        <v>3106.8500134975002</v>
      </c>
      <c r="BF22" s="15">
        <f t="shared" si="8"/>
        <v>25.898617791820001</v>
      </c>
      <c r="BG22" s="16">
        <f t="shared" si="9"/>
        <v>2718.4920967049998</v>
      </c>
      <c r="BI22">
        <v>61</v>
      </c>
      <c r="BJ22" t="s">
        <v>48</v>
      </c>
      <c r="BK22" s="2">
        <v>45503.92664351852</v>
      </c>
      <c r="BL22">
        <v>45</v>
      </c>
      <c r="BM22" t="s">
        <v>13</v>
      </c>
      <c r="BN22">
        <v>0</v>
      </c>
      <c r="BO22">
        <v>2.8260000000000001</v>
      </c>
      <c r="BP22" s="3">
        <v>1354652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62</v>
      </c>
      <c r="B23" t="s">
        <v>49</v>
      </c>
      <c r="C23" s="2">
        <v>45503.947881944441</v>
      </c>
      <c r="D23">
        <v>111</v>
      </c>
      <c r="E23" t="s">
        <v>13</v>
      </c>
      <c r="F23">
        <v>0</v>
      </c>
      <c r="G23">
        <v>6.024</v>
      </c>
      <c r="H23" s="3">
        <v>2987</v>
      </c>
      <c r="I23">
        <v>4.0000000000000001E-3</v>
      </c>
      <c r="J23" t="s">
        <v>14</v>
      </c>
      <c r="K23" t="s">
        <v>14</v>
      </c>
      <c r="L23" t="s">
        <v>14</v>
      </c>
      <c r="M23" t="s">
        <v>14</v>
      </c>
      <c r="O23">
        <v>62</v>
      </c>
      <c r="P23" t="s">
        <v>49</v>
      </c>
      <c r="Q23" s="2">
        <v>45503.947881944441</v>
      </c>
      <c r="R23">
        <v>111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62</v>
      </c>
      <c r="AD23" t="s">
        <v>49</v>
      </c>
      <c r="AE23" s="2">
        <v>45503.947881944441</v>
      </c>
      <c r="AF23">
        <v>111</v>
      </c>
      <c r="AG23" t="s">
        <v>13</v>
      </c>
      <c r="AH23">
        <v>0</v>
      </c>
      <c r="AI23">
        <v>12.02</v>
      </c>
      <c r="AJ23" s="3">
        <v>145509</v>
      </c>
      <c r="AK23">
        <v>30.748000000000001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62</v>
      </c>
      <c r="AT23" s="15">
        <f t="shared" si="0"/>
        <v>4.0259237366599994</v>
      </c>
      <c r="AU23" s="16">
        <f t="shared" si="1"/>
        <v>28959.022655983572</v>
      </c>
      <c r="AW23" s="13">
        <f t="shared" si="2"/>
        <v>4.1872613064500008</v>
      </c>
      <c r="AX23" s="14">
        <f t="shared" si="3"/>
        <v>27473.19194874294</v>
      </c>
      <c r="AZ23" s="6">
        <f t="shared" si="4"/>
        <v>1.9852374556999999</v>
      </c>
      <c r="BA23" s="7">
        <f t="shared" si="5"/>
        <v>29432.678681052879</v>
      </c>
      <c r="BC23" s="11">
        <f t="shared" si="6"/>
        <v>3.3049162600000006</v>
      </c>
      <c r="BD23" s="12">
        <f t="shared" si="7"/>
        <v>33399.6089545871</v>
      </c>
      <c r="BF23" s="15">
        <f t="shared" si="8"/>
        <v>4.0259237366599994</v>
      </c>
      <c r="BG23" s="16">
        <f t="shared" si="9"/>
        <v>28959.022655983572</v>
      </c>
      <c r="BI23">
        <v>62</v>
      </c>
      <c r="BJ23" t="s">
        <v>49</v>
      </c>
      <c r="BK23" s="2">
        <v>45503.947881944441</v>
      </c>
      <c r="BL23">
        <v>111</v>
      </c>
      <c r="BM23" t="s">
        <v>13</v>
      </c>
      <c r="BN23">
        <v>0</v>
      </c>
      <c r="BO23">
        <v>2.843</v>
      </c>
      <c r="BP23" s="3">
        <v>989127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63</v>
      </c>
      <c r="B24" t="s">
        <v>50</v>
      </c>
      <c r="C24" s="2">
        <v>45503.969108796293</v>
      </c>
      <c r="D24">
        <v>285</v>
      </c>
      <c r="E24" t="s">
        <v>13</v>
      </c>
      <c r="F24">
        <v>0</v>
      </c>
      <c r="G24">
        <v>5.9950000000000001</v>
      </c>
      <c r="H24" s="3">
        <v>38309</v>
      </c>
      <c r="I24">
        <v>9.2999999999999999E-2</v>
      </c>
      <c r="J24" t="s">
        <v>14</v>
      </c>
      <c r="K24" t="s">
        <v>14</v>
      </c>
      <c r="L24" t="s">
        <v>14</v>
      </c>
      <c r="M24" t="s">
        <v>14</v>
      </c>
      <c r="O24">
        <v>63</v>
      </c>
      <c r="P24" t="s">
        <v>50</v>
      </c>
      <c r="Q24" s="2">
        <v>45503.969108796293</v>
      </c>
      <c r="R24">
        <v>285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63</v>
      </c>
      <c r="AD24" t="s">
        <v>50</v>
      </c>
      <c r="AE24" s="2">
        <v>45503.969108796293</v>
      </c>
      <c r="AF24">
        <v>285</v>
      </c>
      <c r="AG24" t="s">
        <v>13</v>
      </c>
      <c r="AH24">
        <v>0</v>
      </c>
      <c r="AI24">
        <v>12.151</v>
      </c>
      <c r="AJ24" s="3">
        <v>8487</v>
      </c>
      <c r="AK24">
        <v>1.829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63</v>
      </c>
      <c r="AT24" s="15">
        <f t="shared" si="0"/>
        <v>106.31295404588721</v>
      </c>
      <c r="AU24" s="16">
        <f t="shared" si="1"/>
        <v>1769.6276556937996</v>
      </c>
      <c r="AW24" s="13">
        <f t="shared" si="2"/>
        <v>100.35568464074711</v>
      </c>
      <c r="AX24" s="14">
        <f t="shared" si="3"/>
        <v>1617.6852057120602</v>
      </c>
      <c r="AZ24" s="6">
        <f t="shared" si="4"/>
        <v>87.361333148600252</v>
      </c>
      <c r="BA24" s="7">
        <f t="shared" si="5"/>
        <v>1648.7247156071198</v>
      </c>
      <c r="BC24" s="11">
        <f t="shared" si="6"/>
        <v>103.839914158463</v>
      </c>
      <c r="BD24" s="12">
        <f t="shared" si="7"/>
        <v>2016.2554960190998</v>
      </c>
      <c r="BF24" s="15">
        <f t="shared" si="8"/>
        <v>106.31295404588721</v>
      </c>
      <c r="BG24" s="16">
        <f t="shared" si="9"/>
        <v>1769.6276556937996</v>
      </c>
      <c r="BI24">
        <v>63</v>
      </c>
      <c r="BJ24" t="s">
        <v>50</v>
      </c>
      <c r="BK24" s="2">
        <v>45503.969108796293</v>
      </c>
      <c r="BL24">
        <v>285</v>
      </c>
      <c r="BM24" t="s">
        <v>13</v>
      </c>
      <c r="BN24">
        <v>0</v>
      </c>
      <c r="BO24">
        <v>2.8450000000000002</v>
      </c>
      <c r="BP24" s="3">
        <v>969903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64</v>
      </c>
      <c r="B25" t="s">
        <v>51</v>
      </c>
      <c r="C25" s="2">
        <v>45503.990347222221</v>
      </c>
      <c r="D25">
        <v>217</v>
      </c>
      <c r="E25" t="s">
        <v>13</v>
      </c>
      <c r="F25">
        <v>0</v>
      </c>
      <c r="G25">
        <v>5.9930000000000003</v>
      </c>
      <c r="H25" s="3">
        <v>121830</v>
      </c>
      <c r="I25">
        <v>0.30299999999999999</v>
      </c>
      <c r="J25" t="s">
        <v>14</v>
      </c>
      <c r="K25" t="s">
        <v>14</v>
      </c>
      <c r="L25" t="s">
        <v>14</v>
      </c>
      <c r="M25" t="s">
        <v>14</v>
      </c>
      <c r="O25">
        <v>64</v>
      </c>
      <c r="P25" t="s">
        <v>51</v>
      </c>
      <c r="Q25" s="2">
        <v>45503.990347222221</v>
      </c>
      <c r="R25">
        <v>217</v>
      </c>
      <c r="S25" t="s">
        <v>13</v>
      </c>
      <c r="T25">
        <v>0</v>
      </c>
      <c r="U25">
        <v>5.9340000000000002</v>
      </c>
      <c r="V25" s="3">
        <v>1157</v>
      </c>
      <c r="W25">
        <v>0.376</v>
      </c>
      <c r="X25" t="s">
        <v>14</v>
      </c>
      <c r="Y25" t="s">
        <v>14</v>
      </c>
      <c r="Z25" t="s">
        <v>14</v>
      </c>
      <c r="AA25" t="s">
        <v>14</v>
      </c>
      <c r="AC25">
        <v>64</v>
      </c>
      <c r="AD25" t="s">
        <v>51</v>
      </c>
      <c r="AE25" s="2">
        <v>45503.990347222221</v>
      </c>
      <c r="AF25">
        <v>217</v>
      </c>
      <c r="AG25" t="s">
        <v>13</v>
      </c>
      <c r="AH25">
        <v>0</v>
      </c>
      <c r="AI25">
        <v>12.08</v>
      </c>
      <c r="AJ25" s="3">
        <v>78995</v>
      </c>
      <c r="AK25">
        <v>16.988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64</v>
      </c>
      <c r="AT25" s="15">
        <f t="shared" si="0"/>
        <v>344.57764187767998</v>
      </c>
      <c r="AU25" s="16">
        <f t="shared" si="1"/>
        <v>15596.016253099251</v>
      </c>
      <c r="AW25" s="13">
        <f t="shared" si="2"/>
        <v>318.81648583799006</v>
      </c>
      <c r="AX25" s="14">
        <f t="shared" si="3"/>
        <v>14998.5201849935</v>
      </c>
      <c r="AZ25" s="6">
        <f t="shared" si="4"/>
        <v>282.39142111159396</v>
      </c>
      <c r="BA25" s="7">
        <f t="shared" si="5"/>
        <v>16065.316340161999</v>
      </c>
      <c r="BC25" s="11">
        <f t="shared" si="6"/>
        <v>336.90199038470001</v>
      </c>
      <c r="BD25" s="12">
        <f t="shared" si="7"/>
        <v>17534.836909977501</v>
      </c>
      <c r="BF25" s="15">
        <f t="shared" si="8"/>
        <v>344.57764187767998</v>
      </c>
      <c r="BG25" s="16">
        <f t="shared" si="9"/>
        <v>15596.016253099251</v>
      </c>
      <c r="BI25">
        <v>64</v>
      </c>
      <c r="BJ25" t="s">
        <v>51</v>
      </c>
      <c r="BK25" s="2">
        <v>45503.990347222221</v>
      </c>
      <c r="BL25">
        <v>217</v>
      </c>
      <c r="BM25" t="s">
        <v>13</v>
      </c>
      <c r="BN25">
        <v>0</v>
      </c>
      <c r="BO25">
        <v>2.8479999999999999</v>
      </c>
      <c r="BP25" s="3">
        <v>886469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65</v>
      </c>
      <c r="B26" t="s">
        <v>52</v>
      </c>
      <c r="C26" s="2">
        <v>45504.011597222219</v>
      </c>
      <c r="D26">
        <v>273</v>
      </c>
      <c r="E26" t="s">
        <v>13</v>
      </c>
      <c r="F26">
        <v>0</v>
      </c>
      <c r="G26">
        <v>5.9989999999999997</v>
      </c>
      <c r="H26" s="3">
        <v>13745</v>
      </c>
      <c r="I26">
        <v>3.1E-2</v>
      </c>
      <c r="J26" t="s">
        <v>14</v>
      </c>
      <c r="K26" t="s">
        <v>14</v>
      </c>
      <c r="L26" t="s">
        <v>14</v>
      </c>
      <c r="M26" t="s">
        <v>14</v>
      </c>
      <c r="O26">
        <v>65</v>
      </c>
      <c r="P26" t="s">
        <v>52</v>
      </c>
      <c r="Q26" s="2">
        <v>45504.011597222219</v>
      </c>
      <c r="R26">
        <v>273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65</v>
      </c>
      <c r="AD26" t="s">
        <v>52</v>
      </c>
      <c r="AE26" s="2">
        <v>45504.011597222219</v>
      </c>
      <c r="AF26">
        <v>273</v>
      </c>
      <c r="AG26" t="s">
        <v>13</v>
      </c>
      <c r="AH26">
        <v>0</v>
      </c>
      <c r="AI26">
        <v>12.163</v>
      </c>
      <c r="AJ26" s="3">
        <v>2521</v>
      </c>
      <c r="AK26">
        <v>0.51700000000000002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65</v>
      </c>
      <c r="AT26" s="15">
        <f t="shared" si="0"/>
        <v>35.471193452780007</v>
      </c>
      <c r="AU26" s="16">
        <f t="shared" si="1"/>
        <v>550.52494462819993</v>
      </c>
      <c r="AW26" s="13">
        <f t="shared" si="2"/>
        <v>35.784133964477512</v>
      </c>
      <c r="AX26" s="14">
        <f t="shared" si="3"/>
        <v>478.05386052934006</v>
      </c>
      <c r="AZ26" s="6">
        <f t="shared" si="4"/>
        <v>29.788043978486499</v>
      </c>
      <c r="BA26" s="7">
        <f t="shared" si="5"/>
        <v>417.22850914567999</v>
      </c>
      <c r="BC26" s="11">
        <f t="shared" si="6"/>
        <v>31.108100235575002</v>
      </c>
      <c r="BD26" s="12">
        <f t="shared" si="7"/>
        <v>590.50528335989998</v>
      </c>
      <c r="BF26" s="15">
        <f t="shared" si="8"/>
        <v>35.471193452780007</v>
      </c>
      <c r="BG26" s="16">
        <f t="shared" si="9"/>
        <v>550.52494462819993</v>
      </c>
      <c r="BI26">
        <v>65</v>
      </c>
      <c r="BJ26" t="s">
        <v>52</v>
      </c>
      <c r="BK26" s="2">
        <v>45504.011597222219</v>
      </c>
      <c r="BL26">
        <v>273</v>
      </c>
      <c r="BM26" t="s">
        <v>13</v>
      </c>
      <c r="BN26">
        <v>0</v>
      </c>
      <c r="BO26">
        <v>2.8450000000000002</v>
      </c>
      <c r="BP26" s="3">
        <v>966606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66</v>
      </c>
      <c r="B27" t="s">
        <v>53</v>
      </c>
      <c r="C27" s="2">
        <v>45504.032812500001</v>
      </c>
      <c r="D27">
        <v>180</v>
      </c>
      <c r="E27" t="s">
        <v>13</v>
      </c>
      <c r="F27">
        <v>0</v>
      </c>
      <c r="G27">
        <v>6.0369999999999999</v>
      </c>
      <c r="H27" s="3">
        <v>2503</v>
      </c>
      <c r="I27">
        <v>3.0000000000000001E-3</v>
      </c>
      <c r="J27" t="s">
        <v>14</v>
      </c>
      <c r="K27" t="s">
        <v>14</v>
      </c>
      <c r="L27" t="s">
        <v>14</v>
      </c>
      <c r="M27" t="s">
        <v>14</v>
      </c>
      <c r="O27">
        <v>66</v>
      </c>
      <c r="P27" t="s">
        <v>53</v>
      </c>
      <c r="Q27" s="2">
        <v>45504.032812500001</v>
      </c>
      <c r="R27">
        <v>180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66</v>
      </c>
      <c r="AD27" t="s">
        <v>53</v>
      </c>
      <c r="AE27" s="2">
        <v>45504.032812500001</v>
      </c>
      <c r="AF27">
        <v>180</v>
      </c>
      <c r="AG27" t="s">
        <v>13</v>
      </c>
      <c r="AH27">
        <v>0</v>
      </c>
      <c r="AI27">
        <v>12.025</v>
      </c>
      <c r="AJ27" s="3">
        <v>156795</v>
      </c>
      <c r="AK27">
        <v>33.034999999999997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66</v>
      </c>
      <c r="AT27" s="15">
        <f t="shared" si="0"/>
        <v>2.6868416142599996</v>
      </c>
      <c r="AU27" s="16">
        <f t="shared" si="1"/>
        <v>31205.338831239253</v>
      </c>
      <c r="AW27" s="13">
        <f t="shared" si="2"/>
        <v>2.4909117284499995</v>
      </c>
      <c r="AX27" s="14">
        <f t="shared" si="3"/>
        <v>29575.599232873501</v>
      </c>
      <c r="AZ27" s="6">
        <f t="shared" si="4"/>
        <v>1.1950605076999998</v>
      </c>
      <c r="BA27" s="7">
        <f t="shared" si="5"/>
        <v>31678.425669921999</v>
      </c>
      <c r="BC27" s="11">
        <f t="shared" si="6"/>
        <v>4.1763098599999999</v>
      </c>
      <c r="BD27" s="12">
        <f t="shared" si="7"/>
        <v>36055.608414177499</v>
      </c>
      <c r="BF27" s="15">
        <f t="shared" si="8"/>
        <v>2.6868416142599996</v>
      </c>
      <c r="BG27" s="16">
        <f t="shared" si="9"/>
        <v>31205.338831239253</v>
      </c>
      <c r="BI27">
        <v>66</v>
      </c>
      <c r="BJ27" t="s">
        <v>53</v>
      </c>
      <c r="BK27" s="2">
        <v>45504.032812500001</v>
      </c>
      <c r="BL27">
        <v>180</v>
      </c>
      <c r="BM27" t="s">
        <v>13</v>
      </c>
      <c r="BN27">
        <v>0</v>
      </c>
      <c r="BO27">
        <v>2.8530000000000002</v>
      </c>
      <c r="BP27" s="3">
        <v>951076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67</v>
      </c>
      <c r="B28" t="s">
        <v>54</v>
      </c>
      <c r="C28" s="2">
        <v>45504.054050925923</v>
      </c>
      <c r="D28">
        <v>406</v>
      </c>
      <c r="E28" t="s">
        <v>13</v>
      </c>
      <c r="F28">
        <v>0</v>
      </c>
      <c r="G28">
        <v>6.0069999999999997</v>
      </c>
      <c r="H28" s="3">
        <v>13807</v>
      </c>
      <c r="I28">
        <v>3.1E-2</v>
      </c>
      <c r="J28" t="s">
        <v>14</v>
      </c>
      <c r="K28" t="s">
        <v>14</v>
      </c>
      <c r="L28" t="s">
        <v>14</v>
      </c>
      <c r="M28" t="s">
        <v>14</v>
      </c>
      <c r="O28">
        <v>67</v>
      </c>
      <c r="P28" t="s">
        <v>54</v>
      </c>
      <c r="Q28" s="2">
        <v>45504.054050925923</v>
      </c>
      <c r="R28">
        <v>406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67</v>
      </c>
      <c r="AD28" t="s">
        <v>54</v>
      </c>
      <c r="AE28" s="2">
        <v>45504.054050925923</v>
      </c>
      <c r="AF28">
        <v>406</v>
      </c>
      <c r="AG28" t="s">
        <v>13</v>
      </c>
      <c r="AH28">
        <v>0</v>
      </c>
      <c r="AI28">
        <v>12.167</v>
      </c>
      <c r="AJ28" s="3">
        <v>2987</v>
      </c>
      <c r="AK28">
        <v>0.62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67</v>
      </c>
      <c r="AT28" s="15">
        <f t="shared" si="0"/>
        <v>35.650438117688807</v>
      </c>
      <c r="AU28" s="16">
        <f t="shared" si="1"/>
        <v>645.90145429379993</v>
      </c>
      <c r="AW28" s="13">
        <f t="shared" si="2"/>
        <v>35.947297440195904</v>
      </c>
      <c r="AX28" s="14">
        <f t="shared" si="3"/>
        <v>567.11132553206005</v>
      </c>
      <c r="AZ28" s="6">
        <f t="shared" si="4"/>
        <v>29.933482398125541</v>
      </c>
      <c r="BA28" s="7">
        <f t="shared" si="5"/>
        <v>513.48520624712</v>
      </c>
      <c r="BC28" s="11">
        <f t="shared" si="6"/>
        <v>31.294072366327001</v>
      </c>
      <c r="BD28" s="12">
        <f t="shared" si="7"/>
        <v>703.03859871909992</v>
      </c>
      <c r="BF28" s="15">
        <f t="shared" si="8"/>
        <v>35.650438117688807</v>
      </c>
      <c r="BG28" s="16">
        <f t="shared" si="9"/>
        <v>645.90145429379993</v>
      </c>
      <c r="BI28">
        <v>67</v>
      </c>
      <c r="BJ28" t="s">
        <v>54</v>
      </c>
      <c r="BK28" s="2">
        <v>45504.054050925923</v>
      </c>
      <c r="BL28">
        <v>406</v>
      </c>
      <c r="BM28" t="s">
        <v>13</v>
      </c>
      <c r="BN28">
        <v>0</v>
      </c>
      <c r="BO28">
        <v>2.851</v>
      </c>
      <c r="BP28" s="3">
        <v>1004251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68</v>
      </c>
      <c r="B29" t="s">
        <v>55</v>
      </c>
      <c r="C29" s="2">
        <v>45504.075300925928</v>
      </c>
      <c r="D29">
        <v>30</v>
      </c>
      <c r="E29" t="s">
        <v>13</v>
      </c>
      <c r="F29">
        <v>0</v>
      </c>
      <c r="G29">
        <v>5.9939999999999998</v>
      </c>
      <c r="H29" s="3">
        <v>45102</v>
      </c>
      <c r="I29">
        <v>0.11</v>
      </c>
      <c r="J29" t="s">
        <v>14</v>
      </c>
      <c r="K29" t="s">
        <v>14</v>
      </c>
      <c r="L29" t="s">
        <v>14</v>
      </c>
      <c r="M29" t="s">
        <v>14</v>
      </c>
      <c r="O29">
        <v>68</v>
      </c>
      <c r="P29" t="s">
        <v>55</v>
      </c>
      <c r="Q29" s="2">
        <v>45504.075300925928</v>
      </c>
      <c r="R29">
        <v>30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68</v>
      </c>
      <c r="AD29" t="s">
        <v>55</v>
      </c>
      <c r="AE29" s="2">
        <v>45504.075300925928</v>
      </c>
      <c r="AF29">
        <v>30</v>
      </c>
      <c r="AG29" t="s">
        <v>13</v>
      </c>
      <c r="AH29">
        <v>0</v>
      </c>
      <c r="AI29">
        <v>12.17</v>
      </c>
      <c r="AJ29">
        <v>767</v>
      </c>
      <c r="AK29">
        <v>0.13100000000000001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68</v>
      </c>
      <c r="AT29" s="15">
        <f t="shared" si="0"/>
        <v>125.8422238113248</v>
      </c>
      <c r="AU29" s="16">
        <f t="shared" si="1"/>
        <v>191.29982031779997</v>
      </c>
      <c r="AW29" s="13">
        <f t="shared" si="2"/>
        <v>118.1867363801564</v>
      </c>
      <c r="AX29" s="14">
        <f t="shared" si="3"/>
        <v>142.78283442086001</v>
      </c>
      <c r="AZ29" s="6">
        <f t="shared" si="4"/>
        <v>103.26566230486183</v>
      </c>
      <c r="BA29" s="7">
        <f t="shared" si="5"/>
        <v>54.823886864719995</v>
      </c>
      <c r="BC29" s="11">
        <f t="shared" si="6"/>
        <v>123.617467732892</v>
      </c>
      <c r="BD29" s="12">
        <f t="shared" si="7"/>
        <v>165.15968138709999</v>
      </c>
      <c r="BF29" s="15">
        <f t="shared" si="8"/>
        <v>125.8422238113248</v>
      </c>
      <c r="BG29" s="16">
        <f t="shared" si="9"/>
        <v>191.29982031779997</v>
      </c>
      <c r="BI29">
        <v>68</v>
      </c>
      <c r="BJ29" t="s">
        <v>55</v>
      </c>
      <c r="BK29" s="2">
        <v>45504.075300925928</v>
      </c>
      <c r="BL29">
        <v>30</v>
      </c>
      <c r="BM29" t="s">
        <v>13</v>
      </c>
      <c r="BN29">
        <v>0</v>
      </c>
      <c r="BO29">
        <v>2.82</v>
      </c>
      <c r="BP29" s="3">
        <v>1497322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69</v>
      </c>
      <c r="B30" t="s">
        <v>56</v>
      </c>
      <c r="C30" s="2">
        <v>45504.096516203703</v>
      </c>
      <c r="D30">
        <v>10</v>
      </c>
      <c r="E30" t="s">
        <v>13</v>
      </c>
      <c r="F30">
        <v>0</v>
      </c>
      <c r="G30">
        <v>5.9729999999999999</v>
      </c>
      <c r="H30" s="3">
        <v>7148257</v>
      </c>
      <c r="I30">
        <v>18.306000000000001</v>
      </c>
      <c r="J30" t="s">
        <v>14</v>
      </c>
      <c r="K30" t="s">
        <v>14</v>
      </c>
      <c r="L30" t="s">
        <v>14</v>
      </c>
      <c r="M30" t="s">
        <v>14</v>
      </c>
      <c r="O30">
        <v>69</v>
      </c>
      <c r="P30" t="s">
        <v>56</v>
      </c>
      <c r="Q30" s="2">
        <v>45504.096516203703</v>
      </c>
      <c r="R30">
        <v>10</v>
      </c>
      <c r="S30" t="s">
        <v>13</v>
      </c>
      <c r="T30">
        <v>0</v>
      </c>
      <c r="U30">
        <v>5.9269999999999996</v>
      </c>
      <c r="V30" s="3">
        <v>52060</v>
      </c>
      <c r="W30">
        <v>15.163</v>
      </c>
      <c r="X30" t="s">
        <v>14</v>
      </c>
      <c r="Y30" t="s">
        <v>14</v>
      </c>
      <c r="Z30" t="s">
        <v>14</v>
      </c>
      <c r="AA30" t="s">
        <v>14</v>
      </c>
      <c r="AC30">
        <v>69</v>
      </c>
      <c r="AD30" t="s">
        <v>56</v>
      </c>
      <c r="AE30" s="2">
        <v>45504.096516203703</v>
      </c>
      <c r="AF30">
        <v>10</v>
      </c>
      <c r="AG30" t="s">
        <v>13</v>
      </c>
      <c r="AH30">
        <v>0</v>
      </c>
      <c r="AI30">
        <v>12.097</v>
      </c>
      <c r="AJ30" s="3">
        <v>59811</v>
      </c>
      <c r="AK30">
        <v>12.925000000000001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69</v>
      </c>
      <c r="AT30" s="15">
        <f t="shared" si="0"/>
        <v>15158.909766544095</v>
      </c>
      <c r="AU30" s="16">
        <f t="shared" si="1"/>
        <v>11702.345442024371</v>
      </c>
      <c r="AW30" s="13">
        <f t="shared" si="2"/>
        <v>13579.889410948001</v>
      </c>
      <c r="AX30" s="14">
        <f t="shared" si="3"/>
        <v>11373.837395976539</v>
      </c>
      <c r="AZ30" s="6">
        <f t="shared" si="4"/>
        <v>13038.301479031999</v>
      </c>
      <c r="BA30" s="7">
        <f t="shared" si="5"/>
        <v>12167.939582000079</v>
      </c>
      <c r="BC30" s="11">
        <f t="shared" si="6"/>
        <v>13071.303626632289</v>
      </c>
      <c r="BD30" s="12">
        <f t="shared" si="7"/>
        <v>12891.870851011099</v>
      </c>
      <c r="BF30" s="15">
        <f t="shared" si="8"/>
        <v>15158.909766544095</v>
      </c>
      <c r="BG30" s="16">
        <f t="shared" si="9"/>
        <v>11702.345442024371</v>
      </c>
      <c r="BI30">
        <v>69</v>
      </c>
      <c r="BJ30" t="s">
        <v>56</v>
      </c>
      <c r="BK30" s="2">
        <v>45504.096516203703</v>
      </c>
      <c r="BL30">
        <v>10</v>
      </c>
      <c r="BM30" t="s">
        <v>13</v>
      </c>
      <c r="BN30">
        <v>0</v>
      </c>
      <c r="BO30">
        <v>2.8359999999999999</v>
      </c>
      <c r="BP30" s="3">
        <v>1071002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70</v>
      </c>
      <c r="B31" t="s">
        <v>57</v>
      </c>
      <c r="C31" s="2">
        <v>45504.117719907408</v>
      </c>
      <c r="D31">
        <v>192</v>
      </c>
      <c r="E31" t="s">
        <v>13</v>
      </c>
      <c r="F31">
        <v>0</v>
      </c>
      <c r="G31">
        <v>5.9930000000000003</v>
      </c>
      <c r="H31" s="3">
        <v>219612</v>
      </c>
      <c r="I31">
        <v>0.55000000000000004</v>
      </c>
      <c r="J31" t="s">
        <v>14</v>
      </c>
      <c r="K31" t="s">
        <v>14</v>
      </c>
      <c r="L31" t="s">
        <v>14</v>
      </c>
      <c r="M31" t="s">
        <v>14</v>
      </c>
      <c r="O31">
        <v>70</v>
      </c>
      <c r="P31" t="s">
        <v>57</v>
      </c>
      <c r="Q31" s="2">
        <v>45504.117719907408</v>
      </c>
      <c r="R31">
        <v>192</v>
      </c>
      <c r="S31" t="s">
        <v>13</v>
      </c>
      <c r="T31">
        <v>0</v>
      </c>
      <c r="U31">
        <v>5.9450000000000003</v>
      </c>
      <c r="V31" s="3">
        <v>1787</v>
      </c>
      <c r="W31">
        <v>0.56100000000000005</v>
      </c>
      <c r="X31" t="s">
        <v>14</v>
      </c>
      <c r="Y31" t="s">
        <v>14</v>
      </c>
      <c r="Z31" t="s">
        <v>14</v>
      </c>
      <c r="AA31" t="s">
        <v>14</v>
      </c>
      <c r="AC31">
        <v>70</v>
      </c>
      <c r="AD31" t="s">
        <v>57</v>
      </c>
      <c r="AE31" s="2">
        <v>45504.117719907408</v>
      </c>
      <c r="AF31">
        <v>192</v>
      </c>
      <c r="AG31" t="s">
        <v>13</v>
      </c>
      <c r="AH31">
        <v>0</v>
      </c>
      <c r="AI31">
        <v>12.071999999999999</v>
      </c>
      <c r="AJ31" s="3">
        <v>88804</v>
      </c>
      <c r="AK31">
        <v>19.048999999999999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70</v>
      </c>
      <c r="AT31" s="15">
        <f t="shared" si="0"/>
        <v>627.32949353062713</v>
      </c>
      <c r="AU31" s="16">
        <f t="shared" si="1"/>
        <v>17580.061005503521</v>
      </c>
      <c r="AW31" s="13">
        <f t="shared" si="2"/>
        <v>572.43558184723042</v>
      </c>
      <c r="AX31" s="14">
        <f t="shared" si="3"/>
        <v>16847.237994235842</v>
      </c>
      <c r="AZ31" s="6">
        <f t="shared" si="4"/>
        <v>509.29457766398616</v>
      </c>
      <c r="BA31" s="7">
        <f t="shared" si="5"/>
        <v>18050.832241383676</v>
      </c>
      <c r="BC31" s="11">
        <f t="shared" si="6"/>
        <v>579.25021259188156</v>
      </c>
      <c r="BD31" s="12">
        <f t="shared" si="7"/>
        <v>19897.207247985603</v>
      </c>
      <c r="BF31" s="15">
        <f t="shared" si="8"/>
        <v>627.32949353062713</v>
      </c>
      <c r="BG31" s="16">
        <f t="shared" si="9"/>
        <v>17580.061005503521</v>
      </c>
      <c r="BI31">
        <v>70</v>
      </c>
      <c r="BJ31" t="s">
        <v>57</v>
      </c>
      <c r="BK31" s="2">
        <v>45504.117719907408</v>
      </c>
      <c r="BL31">
        <v>192</v>
      </c>
      <c r="BM31" t="s">
        <v>13</v>
      </c>
      <c r="BN31">
        <v>0</v>
      </c>
      <c r="BO31">
        <v>2.84</v>
      </c>
      <c r="BP31" s="3">
        <v>1039412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71</v>
      </c>
      <c r="B32" t="s">
        <v>58</v>
      </c>
      <c r="C32" s="2">
        <v>45504.138969907406</v>
      </c>
      <c r="D32">
        <v>41</v>
      </c>
      <c r="E32" t="s">
        <v>13</v>
      </c>
      <c r="F32">
        <v>0</v>
      </c>
      <c r="G32">
        <v>6.0460000000000003</v>
      </c>
      <c r="H32" s="3">
        <v>1804</v>
      </c>
      <c r="I32">
        <v>1E-3</v>
      </c>
      <c r="J32" t="s">
        <v>14</v>
      </c>
      <c r="K32" t="s">
        <v>14</v>
      </c>
      <c r="L32" t="s">
        <v>14</v>
      </c>
      <c r="M32" t="s">
        <v>14</v>
      </c>
      <c r="O32">
        <v>71</v>
      </c>
      <c r="P32" t="s">
        <v>58</v>
      </c>
      <c r="Q32" s="2">
        <v>45504.138969907406</v>
      </c>
      <c r="R32">
        <v>41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71</v>
      </c>
      <c r="AD32" t="s">
        <v>58</v>
      </c>
      <c r="AE32" s="2">
        <v>45504.138969907406</v>
      </c>
      <c r="AF32">
        <v>41</v>
      </c>
      <c r="AG32" t="s">
        <v>13</v>
      </c>
      <c r="AH32">
        <v>0</v>
      </c>
      <c r="AI32">
        <v>12.005000000000001</v>
      </c>
      <c r="AJ32" s="3">
        <v>170868</v>
      </c>
      <c r="AK32">
        <v>35.868000000000002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71</v>
      </c>
      <c r="AT32" s="15">
        <f t="shared" si="0"/>
        <v>0.80016933024000014</v>
      </c>
      <c r="AU32" s="16">
        <f t="shared" si="1"/>
        <v>33997.791561621285</v>
      </c>
      <c r="AW32" s="13">
        <f t="shared" si="2"/>
        <v>-6.9014071999999871E-3</v>
      </c>
      <c r="AX32" s="14">
        <f t="shared" si="3"/>
        <v>32191.378698125762</v>
      </c>
      <c r="AZ32" s="6">
        <f t="shared" si="4"/>
        <v>0.17402624480000006</v>
      </c>
      <c r="BA32" s="7">
        <f t="shared" si="5"/>
        <v>34469.636910219524</v>
      </c>
      <c r="BC32" s="11">
        <f t="shared" si="6"/>
        <v>5.8813246400000008</v>
      </c>
      <c r="BD32" s="12">
        <f t="shared" si="7"/>
        <v>39352.892376958407</v>
      </c>
      <c r="BF32" s="15">
        <f t="shared" si="8"/>
        <v>0.80016933024000014</v>
      </c>
      <c r="BG32" s="16">
        <f t="shared" si="9"/>
        <v>33997.791561621285</v>
      </c>
      <c r="BI32">
        <v>71</v>
      </c>
      <c r="BJ32" t="s">
        <v>58</v>
      </c>
      <c r="BK32" s="2">
        <v>45504.138969907406</v>
      </c>
      <c r="BL32">
        <v>41</v>
      </c>
      <c r="BM32" t="s">
        <v>13</v>
      </c>
      <c r="BN32">
        <v>0</v>
      </c>
      <c r="BO32">
        <v>2.85</v>
      </c>
      <c r="BP32" s="3">
        <v>1040649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72</v>
      </c>
      <c r="B33" t="s">
        <v>59</v>
      </c>
      <c r="C33" s="2">
        <v>45504.160208333335</v>
      </c>
      <c r="D33">
        <v>135</v>
      </c>
      <c r="E33" t="s">
        <v>13</v>
      </c>
      <c r="F33">
        <v>0</v>
      </c>
      <c r="G33">
        <v>5.992</v>
      </c>
      <c r="H33" s="3">
        <v>130479</v>
      </c>
      <c r="I33">
        <v>0.32500000000000001</v>
      </c>
      <c r="J33" t="s">
        <v>14</v>
      </c>
      <c r="K33" t="s">
        <v>14</v>
      </c>
      <c r="L33" t="s">
        <v>14</v>
      </c>
      <c r="M33" t="s">
        <v>14</v>
      </c>
      <c r="O33">
        <v>72</v>
      </c>
      <c r="P33" t="s">
        <v>59</v>
      </c>
      <c r="Q33" s="2">
        <v>45504.160208333335</v>
      </c>
      <c r="R33">
        <v>135</v>
      </c>
      <c r="S33" t="s">
        <v>13</v>
      </c>
      <c r="T33">
        <v>0</v>
      </c>
      <c r="U33">
        <v>5.9550000000000001</v>
      </c>
      <c r="V33">
        <v>877</v>
      </c>
      <c r="W33">
        <v>0.29299999999999998</v>
      </c>
      <c r="X33" t="s">
        <v>14</v>
      </c>
      <c r="Y33" t="s">
        <v>14</v>
      </c>
      <c r="Z33" t="s">
        <v>14</v>
      </c>
      <c r="AA33" t="s">
        <v>14</v>
      </c>
      <c r="AC33">
        <v>72</v>
      </c>
      <c r="AD33" t="s">
        <v>59</v>
      </c>
      <c r="AE33" s="2">
        <v>45504.160208333335</v>
      </c>
      <c r="AF33">
        <v>135</v>
      </c>
      <c r="AG33" t="s">
        <v>13</v>
      </c>
      <c r="AH33">
        <v>0</v>
      </c>
      <c r="AI33">
        <v>12.071999999999999</v>
      </c>
      <c r="AJ33" s="3">
        <v>80140</v>
      </c>
      <c r="AK33">
        <v>17.228999999999999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72</v>
      </c>
      <c r="AT33" s="15">
        <f t="shared" ref="AT33:AT37" si="10">IF(H33&lt;10000,((H33^2*0.00000005714)+(H33*0.002453)+(-3.811)),(IF(H33&lt;200000,((H33^2*-0.0000000002888)+(H33*0.002899)+(-4.321)),(IF(H33&lt;8000000,((H33^2*-0.0000000000062)+(H33*0.002143)+(157)),((V33^2*-0.000000031)+(V33*0.2771)+(-709.5)))))))</f>
        <v>369.02086758543919</v>
      </c>
      <c r="AU33" s="16">
        <f t="shared" ref="AU33:AU37" si="11">IF(AJ33&lt;45000,((-0.0000000598*AJ33^2)+(0.205*AJ33)+(34.1)),((-0.00000002403*AJ33^2)+(0.2063*AJ33)+(-550.7)))</f>
        <v>15827.851257012</v>
      </c>
      <c r="AW33" s="13">
        <f t="shared" ref="AW33:AW37" si="12">IF(H33&lt;10000,((-0.00000005795*H33^2)+(0.003823*H33)+(-6.715)),(IF(H33&lt;700000,((-0.0000000001209*H33^2)+(0.002635*H33)+(-0.4111)), ((-0.00000002007*V33^2)+(0.2564*V33)+(286.1)))))</f>
        <v>341.34277037458315</v>
      </c>
      <c r="AX33" s="14">
        <f t="shared" ref="AX33:AX37" si="13">(-0.00000001626*AJ33^2)+(0.1912*AJ33)+(-3.858)</f>
        <v>15214.481457304</v>
      </c>
      <c r="AZ33" s="6">
        <f t="shared" ref="AZ33:AZ37" si="14">IF(H33&lt;10000,((0.0000001453*H33^2)+(0.0008349*H33)+(-1.805)),(IF(H33&lt;700000,((-0.00000000008054*H33^2)+(0.002348*H33)+(-2.47)), ((-0.00000001938*V33^2)+(0.2471*V33)+(226.8)))))</f>
        <v>302.52351706922184</v>
      </c>
      <c r="BA33" s="7">
        <f t="shared" ref="BA33:BA37" si="15">(-0.00000002552*AJ33^2)+(0.2067*AJ33)+(-103.7)</f>
        <v>16297.337851807999</v>
      </c>
      <c r="BC33" s="11">
        <f t="shared" ref="BC33:BC37" si="16">IF(H33&lt;10000,((H33^2*0.00000054)+(H33*-0.004765)+(12.72)),(IF(H33&lt;200000,((H33^2*-0.000000001577)+(H33*0.003043)+(-10.42)),(IF(H33&lt;8000000,((H33^2*-0.0000000000186)+(H33*0.00194)+(154.1)),((V33^2*-0.00000002)+(V33*0.2565)+(-1032)))))))</f>
        <v>359.77953559154298</v>
      </c>
      <c r="BD33" s="12">
        <f t="shared" ref="BD33:BD37" si="17">IF(AJ33&lt;45000,((-0.0000004561*AJ33^2)+(0.244*AJ33)+(-21.72)),((-0.0000000409*AJ33^2)+(0.2477*AJ33)+(-1777)))</f>
        <v>17811.001038359998</v>
      </c>
      <c r="BF33" s="15">
        <f t="shared" ref="BF33:BF37" si="18">IF(H33&lt;10000,((H33^2*0.00000005714)+(H33*0.002453)+(-3.811)),(IF(H33&lt;200000,((H33^2*-0.0000000002888)+(H33*0.002899)+(-4.321)),(IF(H33&lt;8000000,((H33^2*-0.0000000000062)+(H33*0.002143)+(157)),((V33^2*-0.000000031)+(V33*0.2771)+(-709.5)))))))</f>
        <v>369.02086758543919</v>
      </c>
      <c r="BG33" s="16">
        <f t="shared" ref="BG33:BG37" si="19">IF(AJ33&lt;45000,((-0.0000000598*AJ33^2)+(0.205*AJ33)+(34.1)),((-0.00000002403*AJ33^2)+(0.2063*AJ33)+(-550.7)))</f>
        <v>15827.851257012</v>
      </c>
      <c r="BI33">
        <v>72</v>
      </c>
      <c r="BJ33" t="s">
        <v>59</v>
      </c>
      <c r="BK33" s="2">
        <v>45504.160208333335</v>
      </c>
      <c r="BL33">
        <v>135</v>
      </c>
      <c r="BM33" t="s">
        <v>13</v>
      </c>
      <c r="BN33">
        <v>0</v>
      </c>
      <c r="BO33">
        <v>2.8410000000000002</v>
      </c>
      <c r="BP33" s="3">
        <v>1025555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73</v>
      </c>
      <c r="B34" t="s">
        <v>60</v>
      </c>
      <c r="C34" s="2">
        <v>45504.181446759256</v>
      </c>
      <c r="D34">
        <v>391</v>
      </c>
      <c r="E34" t="s">
        <v>13</v>
      </c>
      <c r="F34">
        <v>0</v>
      </c>
      <c r="G34">
        <v>6.0449999999999999</v>
      </c>
      <c r="H34" s="3">
        <v>1755</v>
      </c>
      <c r="I34">
        <v>1E-3</v>
      </c>
      <c r="J34" t="s">
        <v>14</v>
      </c>
      <c r="K34" t="s">
        <v>14</v>
      </c>
      <c r="L34" t="s">
        <v>14</v>
      </c>
      <c r="M34" t="s">
        <v>14</v>
      </c>
      <c r="O34">
        <v>73</v>
      </c>
      <c r="P34" t="s">
        <v>60</v>
      </c>
      <c r="Q34" s="2">
        <v>45504.181446759256</v>
      </c>
      <c r="R34">
        <v>391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73</v>
      </c>
      <c r="AD34" t="s">
        <v>60</v>
      </c>
      <c r="AE34" s="2">
        <v>45504.181446759256</v>
      </c>
      <c r="AF34">
        <v>391</v>
      </c>
      <c r="AG34" t="s">
        <v>13</v>
      </c>
      <c r="AH34">
        <v>0</v>
      </c>
      <c r="AI34">
        <v>11.988</v>
      </c>
      <c r="AJ34" s="3">
        <v>170329</v>
      </c>
      <c r="AK34">
        <v>35.76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73</v>
      </c>
      <c r="AT34" s="15">
        <f t="shared" si="10"/>
        <v>0.67000762850000051</v>
      </c>
      <c r="AU34" s="16">
        <f t="shared" si="11"/>
        <v>33891.015103168771</v>
      </c>
      <c r="AW34" s="13">
        <f t="shared" si="12"/>
        <v>-0.18412244875000017</v>
      </c>
      <c r="AX34" s="14">
        <f t="shared" si="13"/>
        <v>32091.312196401341</v>
      </c>
      <c r="AZ34" s="6">
        <f t="shared" si="14"/>
        <v>0.10777713250000009</v>
      </c>
      <c r="BA34" s="7">
        <f t="shared" si="15"/>
        <v>34362.918870489681</v>
      </c>
      <c r="BC34" s="11">
        <f t="shared" si="16"/>
        <v>6.0206385000000013</v>
      </c>
      <c r="BD34" s="12">
        <f t="shared" si="17"/>
        <v>39226.903798943102</v>
      </c>
      <c r="BF34" s="15">
        <f t="shared" si="18"/>
        <v>0.67000762850000051</v>
      </c>
      <c r="BG34" s="16">
        <f t="shared" si="19"/>
        <v>33891.015103168771</v>
      </c>
      <c r="BI34">
        <v>73</v>
      </c>
      <c r="BJ34" t="s">
        <v>60</v>
      </c>
      <c r="BK34" s="2">
        <v>45504.181446759256</v>
      </c>
      <c r="BL34">
        <v>391</v>
      </c>
      <c r="BM34" t="s">
        <v>13</v>
      </c>
      <c r="BN34">
        <v>0</v>
      </c>
      <c r="BO34">
        <v>2.8370000000000002</v>
      </c>
      <c r="BP34" s="3">
        <v>1123972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74</v>
      </c>
      <c r="B35" t="s">
        <v>61</v>
      </c>
      <c r="C35" s="2">
        <v>45504.202696759261</v>
      </c>
      <c r="D35">
        <v>86</v>
      </c>
      <c r="E35" t="s">
        <v>13</v>
      </c>
      <c r="F35">
        <v>0</v>
      </c>
      <c r="G35">
        <v>5.9969999999999999</v>
      </c>
      <c r="H35" s="3">
        <v>12464</v>
      </c>
      <c r="I35">
        <v>2.8000000000000001E-2</v>
      </c>
      <c r="J35" t="s">
        <v>14</v>
      </c>
      <c r="K35" t="s">
        <v>14</v>
      </c>
      <c r="L35" t="s">
        <v>14</v>
      </c>
      <c r="M35" t="s">
        <v>14</v>
      </c>
      <c r="O35">
        <v>74</v>
      </c>
      <c r="P35" t="s">
        <v>61</v>
      </c>
      <c r="Q35" s="2">
        <v>45504.202696759261</v>
      </c>
      <c r="R35">
        <v>86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74</v>
      </c>
      <c r="AD35" t="s">
        <v>61</v>
      </c>
      <c r="AE35" s="2">
        <v>45504.202696759261</v>
      </c>
      <c r="AF35">
        <v>86</v>
      </c>
      <c r="AG35" t="s">
        <v>13</v>
      </c>
      <c r="AH35">
        <v>0</v>
      </c>
      <c r="AI35">
        <v>12.148999999999999</v>
      </c>
      <c r="AJ35" s="3">
        <v>2881</v>
      </c>
      <c r="AK35">
        <v>0.59699999999999998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0">
        <v>74</v>
      </c>
      <c r="AT35" s="15">
        <f t="shared" si="10"/>
        <v>31.767270545715199</v>
      </c>
      <c r="AU35" s="16">
        <f t="shared" si="11"/>
        <v>624.20865037220005</v>
      </c>
      <c r="AW35" s="13">
        <f t="shared" si="12"/>
        <v>32.412758028313604</v>
      </c>
      <c r="AX35" s="14">
        <f t="shared" si="13"/>
        <v>546.85423938214012</v>
      </c>
      <c r="AZ35" s="6">
        <f t="shared" si="14"/>
        <v>26.782960006620161</v>
      </c>
      <c r="BA35" s="7">
        <f t="shared" si="15"/>
        <v>491.59087989128005</v>
      </c>
      <c r="BC35" s="11">
        <f t="shared" si="16"/>
        <v>27.262963006208004</v>
      </c>
      <c r="BD35" s="12">
        <f t="shared" si="17"/>
        <v>677.45829656789988</v>
      </c>
      <c r="BF35" s="15">
        <f t="shared" si="18"/>
        <v>31.767270545715199</v>
      </c>
      <c r="BG35" s="16">
        <f t="shared" si="19"/>
        <v>624.20865037220005</v>
      </c>
      <c r="BI35">
        <v>74</v>
      </c>
      <c r="BJ35" t="s">
        <v>61</v>
      </c>
      <c r="BK35" s="2">
        <v>45504.202696759261</v>
      </c>
      <c r="BL35">
        <v>86</v>
      </c>
      <c r="BM35" t="s">
        <v>13</v>
      </c>
      <c r="BN35">
        <v>0</v>
      </c>
      <c r="BO35">
        <v>2.8410000000000002</v>
      </c>
      <c r="BP35" s="3">
        <v>1040155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75</v>
      </c>
      <c r="B36" t="s">
        <v>62</v>
      </c>
      <c r="C36" s="2">
        <v>45504.223900462966</v>
      </c>
      <c r="D36">
        <v>385</v>
      </c>
      <c r="E36" t="s">
        <v>13</v>
      </c>
      <c r="F36">
        <v>0</v>
      </c>
      <c r="G36">
        <v>6.0380000000000003</v>
      </c>
      <c r="H36" s="3">
        <v>1599</v>
      </c>
      <c r="I36">
        <v>1E-3</v>
      </c>
      <c r="J36" t="s">
        <v>14</v>
      </c>
      <c r="K36" t="s">
        <v>14</v>
      </c>
      <c r="L36" t="s">
        <v>14</v>
      </c>
      <c r="M36" t="s">
        <v>14</v>
      </c>
      <c r="O36">
        <v>75</v>
      </c>
      <c r="P36" t="s">
        <v>62</v>
      </c>
      <c r="Q36" s="2">
        <v>45504.223900462966</v>
      </c>
      <c r="R36">
        <v>385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75</v>
      </c>
      <c r="AD36" t="s">
        <v>62</v>
      </c>
      <c r="AE36" s="2">
        <v>45504.223900462966</v>
      </c>
      <c r="AF36">
        <v>385</v>
      </c>
      <c r="AG36" t="s">
        <v>13</v>
      </c>
      <c r="AH36">
        <v>0</v>
      </c>
      <c r="AI36">
        <v>12.005000000000001</v>
      </c>
      <c r="AJ36" s="3">
        <v>167708</v>
      </c>
      <c r="AK36">
        <v>35.234000000000002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0">
        <v>75</v>
      </c>
      <c r="AT36" s="15">
        <f t="shared" si="10"/>
        <v>0.25744260913999995</v>
      </c>
      <c r="AU36" s="16">
        <f t="shared" si="11"/>
        <v>33371.593262466085</v>
      </c>
      <c r="AW36" s="13">
        <f t="shared" si="12"/>
        <v>-0.75018961795000028</v>
      </c>
      <c r="AX36" s="14">
        <f t="shared" si="13"/>
        <v>31604.583274727363</v>
      </c>
      <c r="AZ36" s="6">
        <f t="shared" si="14"/>
        <v>-9.8491714699999955E-2</v>
      </c>
      <c r="BA36" s="7">
        <f t="shared" si="15"/>
        <v>33843.768762302723</v>
      </c>
      <c r="BC36" s="11">
        <f t="shared" si="16"/>
        <v>6.4814375399999999</v>
      </c>
      <c r="BD36" s="12">
        <f t="shared" si="17"/>
        <v>38613.919293502397</v>
      </c>
      <c r="BF36" s="15">
        <f t="shared" si="18"/>
        <v>0.25744260913999995</v>
      </c>
      <c r="BG36" s="16">
        <f t="shared" si="19"/>
        <v>33371.593262466085</v>
      </c>
      <c r="BI36">
        <v>75</v>
      </c>
      <c r="BJ36" t="s">
        <v>62</v>
      </c>
      <c r="BK36" s="2">
        <v>45504.223900462966</v>
      </c>
      <c r="BL36">
        <v>385</v>
      </c>
      <c r="BM36" t="s">
        <v>13</v>
      </c>
      <c r="BN36">
        <v>0</v>
      </c>
      <c r="BO36">
        <v>2.85</v>
      </c>
      <c r="BP36" s="3">
        <v>1037946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76</v>
      </c>
      <c r="B37" t="s">
        <v>63</v>
      </c>
      <c r="C37" s="2">
        <v>45504.245115740741</v>
      </c>
      <c r="D37">
        <v>96</v>
      </c>
      <c r="E37" t="s">
        <v>13</v>
      </c>
      <c r="F37">
        <v>0</v>
      </c>
      <c r="G37">
        <v>5.9939999999999998</v>
      </c>
      <c r="H37" s="3">
        <v>41247</v>
      </c>
      <c r="I37">
        <v>0.1</v>
      </c>
      <c r="J37" t="s">
        <v>14</v>
      </c>
      <c r="K37" t="s">
        <v>14</v>
      </c>
      <c r="L37" t="s">
        <v>14</v>
      </c>
      <c r="M37" t="s">
        <v>14</v>
      </c>
      <c r="O37">
        <v>76</v>
      </c>
      <c r="P37" t="s">
        <v>63</v>
      </c>
      <c r="Q37" s="2">
        <v>45504.245115740741</v>
      </c>
      <c r="R37">
        <v>96</v>
      </c>
      <c r="S37" t="s">
        <v>13</v>
      </c>
      <c r="T37">
        <v>0</v>
      </c>
      <c r="U37">
        <v>5.9779999999999998</v>
      </c>
      <c r="V37">
        <v>689</v>
      </c>
      <c r="W37">
        <v>0.23799999999999999</v>
      </c>
      <c r="X37" t="s">
        <v>14</v>
      </c>
      <c r="Y37" t="s">
        <v>14</v>
      </c>
      <c r="Z37" t="s">
        <v>14</v>
      </c>
      <c r="AA37" t="s">
        <v>14</v>
      </c>
      <c r="AC37">
        <v>76</v>
      </c>
      <c r="AD37" t="s">
        <v>63</v>
      </c>
      <c r="AE37" s="2">
        <v>45504.245115740741</v>
      </c>
      <c r="AF37">
        <v>96</v>
      </c>
      <c r="AG37" t="s">
        <v>13</v>
      </c>
      <c r="AH37">
        <v>0</v>
      </c>
      <c r="AI37">
        <v>12.151</v>
      </c>
      <c r="AJ37" s="3">
        <v>12508</v>
      </c>
      <c r="AK37">
        <v>2.7109999999999999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0">
        <v>76</v>
      </c>
      <c r="AT37" s="15">
        <f t="shared" si="10"/>
        <v>114.76271322540082</v>
      </c>
      <c r="AU37" s="16">
        <f t="shared" si="11"/>
        <v>2588.8842861727999</v>
      </c>
      <c r="AW37" s="13">
        <f t="shared" si="12"/>
        <v>108.06905601541192</v>
      </c>
      <c r="AX37" s="14">
        <f t="shared" si="13"/>
        <v>2385.1277219593603</v>
      </c>
      <c r="AZ37" s="6">
        <f t="shared" si="14"/>
        <v>94.240932089175132</v>
      </c>
      <c r="BA37" s="7">
        <f t="shared" si="15"/>
        <v>2477.7109943667201</v>
      </c>
      <c r="BC37" s="11">
        <f t="shared" si="16"/>
        <v>112.41164723080701</v>
      </c>
      <c r="BD37" s="12">
        <f t="shared" si="17"/>
        <v>2958.8751258095999</v>
      </c>
      <c r="BF37" s="15">
        <f t="shared" si="18"/>
        <v>114.76271322540082</v>
      </c>
      <c r="BG37" s="16">
        <f t="shared" si="19"/>
        <v>2588.8842861727999</v>
      </c>
      <c r="BI37">
        <v>76</v>
      </c>
      <c r="BJ37" t="s">
        <v>63</v>
      </c>
      <c r="BK37" s="2">
        <v>45504.245115740741</v>
      </c>
      <c r="BL37">
        <v>96</v>
      </c>
      <c r="BM37" t="s">
        <v>13</v>
      </c>
      <c r="BN37">
        <v>0</v>
      </c>
      <c r="BO37">
        <v>2.8290000000000002</v>
      </c>
      <c r="BP37" s="3">
        <v>1294284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77</v>
      </c>
      <c r="B38" t="s">
        <v>64</v>
      </c>
      <c r="C38" s="2">
        <v>45504.26635416667</v>
      </c>
      <c r="D38">
        <v>367</v>
      </c>
      <c r="E38" t="s">
        <v>13</v>
      </c>
      <c r="F38">
        <v>0</v>
      </c>
      <c r="G38">
        <v>5.9980000000000002</v>
      </c>
      <c r="H38" s="3">
        <v>13532</v>
      </c>
      <c r="I38">
        <v>3.1E-2</v>
      </c>
      <c r="J38" t="s">
        <v>14</v>
      </c>
      <c r="K38" t="s">
        <v>14</v>
      </c>
      <c r="L38" t="s">
        <v>14</v>
      </c>
      <c r="M38" t="s">
        <v>14</v>
      </c>
      <c r="O38">
        <v>77</v>
      </c>
      <c r="P38" t="s">
        <v>64</v>
      </c>
      <c r="Q38" s="2">
        <v>45504.26635416667</v>
      </c>
      <c r="R38">
        <v>367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77</v>
      </c>
      <c r="AD38" t="s">
        <v>64</v>
      </c>
      <c r="AE38" s="2">
        <v>45504.26635416667</v>
      </c>
      <c r="AF38">
        <v>367</v>
      </c>
      <c r="AG38" t="s">
        <v>13</v>
      </c>
      <c r="AH38">
        <v>0</v>
      </c>
      <c r="AI38">
        <v>12.169</v>
      </c>
      <c r="AJ38" s="3">
        <v>3285</v>
      </c>
      <c r="AK38">
        <v>0.68600000000000005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0">
        <v>77</v>
      </c>
      <c r="AT38" s="15">
        <f t="shared" ref="AT38:AT40" si="20">IF(H38&lt;10000,((H38^2*0.00000005714)+(H38*0.002453)+(-3.811)),(IF(H38&lt;200000,((H38^2*-0.0000000002888)+(H38*0.002899)+(-4.321)),(IF(H38&lt;8000000,((H38^2*-0.0000000000062)+(H38*0.002143)+(157)),((V38^2*-0.000000031)+(V38*0.2771)+(-709.5)))))))</f>
        <v>34.855384381068809</v>
      </c>
      <c r="AU38" s="16">
        <f t="shared" ref="AU38:AU40" si="21">IF(AJ38&lt;45000,((-0.0000000598*AJ38^2)+(0.205*AJ38)+(34.1)),((-0.00000002403*AJ38^2)+(0.2063*AJ38)+(-550.7)))</f>
        <v>706.87968474499996</v>
      </c>
      <c r="AW38" s="13">
        <f t="shared" ref="AW38:AW40" si="22">IF(H38&lt;10000,((-0.00000005795*H38^2)+(0.003823*H38)+(-6.715)),(IF(H38&lt;700000,((-0.0000000001209*H38^2)+(0.002635*H38)+(-0.4111)), ((-0.00000002007*V38^2)+(0.2564*V38)+(286.1)))))</f>
        <v>35.223581393598408</v>
      </c>
      <c r="AX38" s="14">
        <f t="shared" ref="AX38:AX40" si="23">(-0.00000001626*AJ38^2)+(0.1912*AJ38)+(-3.858)</f>
        <v>624.05853468150008</v>
      </c>
      <c r="AZ38" s="6">
        <f t="shared" ref="AZ38:AZ40" si="24">IF(H38&lt;10000,((0.0000001453*H38^2)+(0.0008349*H38)+(-1.805)),(IF(H38&lt;700000,((-0.00000000008054*H38^2)+(0.002348*H38)+(-2.47)), ((-0.00000001938*V38^2)+(0.2471*V38)+(226.8)))))</f>
        <v>29.288387915967039</v>
      </c>
      <c r="BA38" s="7">
        <f t="shared" ref="BA38:BA40" si="25">(-0.00000002552*AJ38^2)+(0.2067*AJ38)+(-103.7)</f>
        <v>575.03410793799992</v>
      </c>
      <c r="BC38" s="11">
        <f t="shared" ref="BC38:BC40" si="26">IF(H38&lt;10000,((H38^2*0.00000054)+(H38*-0.004765)+(12.72)),(IF(H38&lt;200000,((H38^2*-0.000000001577)+(H38*0.003043)+(-10.42)),(IF(H38&lt;8000000,((H38^2*-0.0000000000186)+(H38*0.00194)+(154.1)),((V38^2*-0.00000002)+(V38*0.2565)+(-1032)))))))</f>
        <v>30.469103607152</v>
      </c>
      <c r="BD38" s="12">
        <f t="shared" ref="BD38:BD40" si="27">IF(AJ38&lt;45000,((-0.0000004561*AJ38^2)+(0.244*AJ38)+(-21.72)),((-0.0000000409*AJ38^2)+(0.2477*AJ38)+(-1777)))</f>
        <v>774.89812227749997</v>
      </c>
      <c r="BF38" s="15">
        <f t="shared" ref="BF38:BF40" si="28">IF(H38&lt;10000,((H38^2*0.00000005714)+(H38*0.002453)+(-3.811)),(IF(H38&lt;200000,((H38^2*-0.0000000002888)+(H38*0.002899)+(-4.321)),(IF(H38&lt;8000000,((H38^2*-0.0000000000062)+(H38*0.002143)+(157)),((V38^2*-0.000000031)+(V38*0.2771)+(-709.5)))))))</f>
        <v>34.855384381068809</v>
      </c>
      <c r="BG38" s="16">
        <f t="shared" ref="BG38:BG40" si="29">IF(AJ38&lt;45000,((-0.0000000598*AJ38^2)+(0.205*AJ38)+(34.1)),((-0.00000002403*AJ38^2)+(0.2063*AJ38)+(-550.7)))</f>
        <v>706.87968474499996</v>
      </c>
      <c r="BI38">
        <v>77</v>
      </c>
      <c r="BJ38" t="s">
        <v>64</v>
      </c>
      <c r="BK38" s="2">
        <v>45504.26635416667</v>
      </c>
      <c r="BL38">
        <v>367</v>
      </c>
      <c r="BM38" t="s">
        <v>13</v>
      </c>
      <c r="BN38">
        <v>0</v>
      </c>
      <c r="BO38">
        <v>2.831</v>
      </c>
      <c r="BP38" s="3">
        <v>1255273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78</v>
      </c>
      <c r="B39" t="s">
        <v>65</v>
      </c>
      <c r="C39" s="2">
        <v>45504.287581018521</v>
      </c>
      <c r="D39">
        <v>387</v>
      </c>
      <c r="E39" t="s">
        <v>13</v>
      </c>
      <c r="F39">
        <v>0</v>
      </c>
      <c r="G39">
        <v>6.0010000000000003</v>
      </c>
      <c r="H39" s="3">
        <v>69973</v>
      </c>
      <c r="I39">
        <v>0.17299999999999999</v>
      </c>
      <c r="J39" t="s">
        <v>14</v>
      </c>
      <c r="K39" t="s">
        <v>14</v>
      </c>
      <c r="L39" t="s">
        <v>14</v>
      </c>
      <c r="M39" t="s">
        <v>14</v>
      </c>
      <c r="O39">
        <v>78</v>
      </c>
      <c r="P39" t="s">
        <v>65</v>
      </c>
      <c r="Q39" s="2">
        <v>45504.287581018521</v>
      </c>
      <c r="R39">
        <v>387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78</v>
      </c>
      <c r="AD39" t="s">
        <v>65</v>
      </c>
      <c r="AE39" s="2">
        <v>45504.287581018521</v>
      </c>
      <c r="AF39">
        <v>387</v>
      </c>
      <c r="AG39" t="s">
        <v>13</v>
      </c>
      <c r="AH39">
        <v>0</v>
      </c>
      <c r="AI39">
        <v>12.085000000000001</v>
      </c>
      <c r="AJ39" s="3">
        <v>82717</v>
      </c>
      <c r="AK39">
        <v>17.771000000000001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0">
        <v>78</v>
      </c>
      <c r="AT39" s="15">
        <f t="shared" si="20"/>
        <v>197.11669845346481</v>
      </c>
      <c r="AU39" s="16">
        <f t="shared" si="21"/>
        <v>16349.401386801332</v>
      </c>
      <c r="AW39" s="13">
        <f t="shared" si="22"/>
        <v>183.37580191386391</v>
      </c>
      <c r="AX39" s="14">
        <f t="shared" si="23"/>
        <v>15700.37982003286</v>
      </c>
      <c r="AZ39" s="6">
        <f t="shared" si="24"/>
        <v>161.43226238248636</v>
      </c>
      <c r="BA39" s="7">
        <f t="shared" si="25"/>
        <v>16819.293454688719</v>
      </c>
      <c r="BC39" s="11">
        <f t="shared" si="26"/>
        <v>194.78649891036702</v>
      </c>
      <c r="BD39" s="12">
        <f t="shared" si="27"/>
        <v>18432.158924559899</v>
      </c>
      <c r="BF39" s="15">
        <f t="shared" si="28"/>
        <v>197.11669845346481</v>
      </c>
      <c r="BG39" s="16">
        <f t="shared" si="29"/>
        <v>16349.401386801332</v>
      </c>
      <c r="BI39">
        <v>78</v>
      </c>
      <c r="BJ39" t="s">
        <v>65</v>
      </c>
      <c r="BK39" s="2">
        <v>45504.287581018521</v>
      </c>
      <c r="BL39">
        <v>387</v>
      </c>
      <c r="BM39" t="s">
        <v>13</v>
      </c>
      <c r="BN39">
        <v>0</v>
      </c>
      <c r="BO39">
        <v>2.8519999999999999</v>
      </c>
      <c r="BP39" s="3">
        <v>936780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5">
      <c r="A40">
        <v>79</v>
      </c>
      <c r="B40" t="s">
        <v>66</v>
      </c>
      <c r="C40" s="2">
        <v>45504.308807870373</v>
      </c>
      <c r="D40">
        <v>301</v>
      </c>
      <c r="E40" t="s">
        <v>13</v>
      </c>
      <c r="F40">
        <v>0</v>
      </c>
      <c r="G40">
        <v>5.99</v>
      </c>
      <c r="H40" s="3">
        <v>523694</v>
      </c>
      <c r="I40">
        <v>1.3169999999999999</v>
      </c>
      <c r="J40" t="s">
        <v>14</v>
      </c>
      <c r="K40" t="s">
        <v>14</v>
      </c>
      <c r="L40" t="s">
        <v>14</v>
      </c>
      <c r="M40" t="s">
        <v>14</v>
      </c>
      <c r="O40">
        <v>79</v>
      </c>
      <c r="P40" t="s">
        <v>66</v>
      </c>
      <c r="Q40" s="2">
        <v>45504.308807870373</v>
      </c>
      <c r="R40">
        <v>301</v>
      </c>
      <c r="S40" t="s">
        <v>13</v>
      </c>
      <c r="T40">
        <v>0</v>
      </c>
      <c r="U40">
        <v>5.9420000000000002</v>
      </c>
      <c r="V40" s="3">
        <v>4258</v>
      </c>
      <c r="W40">
        <v>1.288</v>
      </c>
      <c r="X40" t="s">
        <v>14</v>
      </c>
      <c r="Y40" t="s">
        <v>14</v>
      </c>
      <c r="Z40" t="s">
        <v>14</v>
      </c>
      <c r="AA40" t="s">
        <v>14</v>
      </c>
      <c r="AC40">
        <v>79</v>
      </c>
      <c r="AD40" t="s">
        <v>66</v>
      </c>
      <c r="AE40" s="2">
        <v>45504.308807870373</v>
      </c>
      <c r="AF40">
        <v>301</v>
      </c>
      <c r="AG40" t="s">
        <v>13</v>
      </c>
      <c r="AH40">
        <v>0</v>
      </c>
      <c r="AI40">
        <v>12.157</v>
      </c>
      <c r="AJ40" s="3">
        <v>7160</v>
      </c>
      <c r="AK40">
        <v>1.538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S40" s="10">
        <v>79</v>
      </c>
      <c r="AT40" s="15">
        <f t="shared" si="20"/>
        <v>1277.5758584850566</v>
      </c>
      <c r="AU40" s="16">
        <f t="shared" si="21"/>
        <v>1498.8343171199999</v>
      </c>
      <c r="AW40" s="13">
        <f t="shared" si="22"/>
        <v>1346.3651114586075</v>
      </c>
      <c r="AX40" s="14">
        <f t="shared" si="23"/>
        <v>1364.3004213439999</v>
      </c>
      <c r="AZ40" s="6">
        <f t="shared" si="24"/>
        <v>1205.0749816300763</v>
      </c>
      <c r="BA40" s="7">
        <f t="shared" si="25"/>
        <v>1374.9637018879998</v>
      </c>
      <c r="BC40" s="11">
        <f t="shared" si="26"/>
        <v>1164.9652094551705</v>
      </c>
      <c r="BD40" s="12">
        <f t="shared" si="27"/>
        <v>1701.9377598399999</v>
      </c>
      <c r="BF40" s="15">
        <f t="shared" si="28"/>
        <v>1277.5758584850566</v>
      </c>
      <c r="BG40" s="16">
        <f t="shared" si="29"/>
        <v>1498.8343171199999</v>
      </c>
      <c r="BI40">
        <v>79</v>
      </c>
      <c r="BJ40" t="s">
        <v>66</v>
      </c>
      <c r="BK40" s="2">
        <v>45504.308807870373</v>
      </c>
      <c r="BL40">
        <v>301</v>
      </c>
      <c r="BM40" t="s">
        <v>13</v>
      </c>
      <c r="BN40">
        <v>0</v>
      </c>
      <c r="BO40">
        <v>2.8279999999999998</v>
      </c>
      <c r="BP40" s="3">
        <v>1299787</v>
      </c>
      <c r="BQ40">
        <v>0</v>
      </c>
      <c r="BR40" t="s">
        <v>14</v>
      </c>
      <c r="BS40" t="s">
        <v>14</v>
      </c>
      <c r="BT40" t="s">
        <v>14</v>
      </c>
      <c r="BU40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2024-07-31T17:58:42Z</dcterms:modified>
</cp:coreProperties>
</file>