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ahoun\Desktop\Reservoirs\Data\DataNotYetUploadedToEDI\Raw_GHG\2021\Raw\"/>
    </mc:Choice>
  </mc:AlternateContent>
  <xr:revisionPtr revIDLastSave="0" documentId="8_{C17B1B42-8503-44AE-A422-2BBE2C354F36}" xr6:coauthVersionLast="36" xr6:coauthVersionMax="36" xr10:uidLastSave="{00000000-0000-0000-0000-000000000000}"/>
  <bookViews>
    <workbookView xWindow="0" yWindow="0" windowWidth="13800" windowHeight="3852" xr2:uid="{00000000-000D-0000-FFFF-FFFF00000000}"/>
  </bookViews>
  <sheets>
    <sheet name="one" sheetId="1" r:id="rId1"/>
  </sheets>
  <calcPr calcId="191029"/>
</workbook>
</file>

<file path=xl/calcChain.xml><?xml version="1.0" encoding="utf-8"?>
<calcChain xmlns="http://schemas.openxmlformats.org/spreadsheetml/2006/main">
  <c r="AT16" i="1" l="1"/>
  <c r="AU16" i="1"/>
  <c r="AW16" i="1"/>
  <c r="AX16" i="1"/>
  <c r="AT17" i="1"/>
  <c r="AU17" i="1"/>
  <c r="AW17" i="1"/>
  <c r="AX17" i="1"/>
  <c r="AT18" i="1"/>
  <c r="AU18" i="1"/>
  <c r="AW18" i="1"/>
  <c r="AX18" i="1"/>
  <c r="AT19" i="1"/>
  <c r="AU19" i="1"/>
  <c r="AW19" i="1"/>
  <c r="AX19" i="1"/>
  <c r="AT20" i="1"/>
  <c r="AU20" i="1"/>
  <c r="AW20" i="1"/>
  <c r="AX20" i="1"/>
  <c r="AT21" i="1"/>
  <c r="AU21" i="1"/>
  <c r="AW21" i="1"/>
  <c r="AX21" i="1"/>
  <c r="AT22" i="1"/>
  <c r="AU22" i="1"/>
  <c r="AW22" i="1"/>
  <c r="AX22" i="1"/>
  <c r="AT23" i="1"/>
  <c r="AU23" i="1"/>
  <c r="AW23" i="1"/>
  <c r="AX23" i="1"/>
  <c r="AT24" i="1"/>
  <c r="AU24" i="1"/>
  <c r="AW24" i="1"/>
  <c r="AX24" i="1"/>
  <c r="AT25" i="1"/>
  <c r="AU25" i="1"/>
  <c r="AW25" i="1"/>
  <c r="AX25" i="1"/>
  <c r="AT26" i="1"/>
  <c r="AU26" i="1"/>
  <c r="AW26" i="1"/>
  <c r="AX26" i="1"/>
  <c r="AT27" i="1"/>
  <c r="AU27" i="1"/>
  <c r="AW27" i="1"/>
  <c r="AX27" i="1"/>
  <c r="AT28" i="1"/>
  <c r="AU28" i="1"/>
  <c r="AW28" i="1"/>
  <c r="AX28" i="1"/>
  <c r="AT29" i="1"/>
  <c r="AU29" i="1"/>
  <c r="AW29" i="1"/>
  <c r="AX29" i="1"/>
  <c r="AT30" i="1"/>
  <c r="AU30" i="1"/>
  <c r="AW30" i="1"/>
  <c r="AX30" i="1"/>
  <c r="AT31" i="1"/>
  <c r="AU31" i="1"/>
  <c r="AW31" i="1"/>
  <c r="AX31" i="1"/>
  <c r="AT32" i="1"/>
  <c r="AU32" i="1"/>
  <c r="AW32" i="1"/>
  <c r="AX32" i="1"/>
  <c r="AT33" i="1"/>
  <c r="AU33" i="1"/>
  <c r="AW33" i="1"/>
  <c r="AX33" i="1"/>
  <c r="AT34" i="1"/>
  <c r="AU34" i="1"/>
  <c r="AW34" i="1"/>
  <c r="AX34" i="1"/>
  <c r="AT35" i="1"/>
  <c r="AU35" i="1"/>
  <c r="AW35" i="1"/>
  <c r="AX35" i="1"/>
  <c r="AT36" i="1"/>
  <c r="AU36" i="1"/>
  <c r="AW36" i="1"/>
  <c r="AX36" i="1"/>
  <c r="AT37" i="1"/>
  <c r="AU37" i="1"/>
  <c r="AW37" i="1"/>
  <c r="AX37" i="1"/>
  <c r="AT38" i="1"/>
  <c r="AU38" i="1"/>
  <c r="AW38" i="1"/>
  <c r="AX38" i="1"/>
  <c r="AT39" i="1"/>
  <c r="AU39" i="1"/>
  <c r="AW39" i="1"/>
  <c r="AX39" i="1"/>
  <c r="AT40" i="1"/>
  <c r="AU40" i="1"/>
  <c r="AW40" i="1"/>
  <c r="AX40" i="1"/>
  <c r="AT41" i="1"/>
  <c r="AU41" i="1"/>
  <c r="AW41" i="1"/>
  <c r="AX41" i="1"/>
  <c r="AT42" i="1"/>
  <c r="AU42" i="1"/>
  <c r="AW42" i="1"/>
  <c r="AX42" i="1"/>
  <c r="AT43" i="1"/>
  <c r="AU43" i="1"/>
  <c r="AW43" i="1"/>
  <c r="AX43" i="1"/>
  <c r="AT44" i="1"/>
  <c r="AU44" i="1"/>
  <c r="AW44" i="1"/>
  <c r="AX44" i="1"/>
  <c r="AT45" i="1"/>
  <c r="AU45" i="1"/>
  <c r="AW45" i="1"/>
  <c r="AX45" i="1"/>
  <c r="AT46" i="1"/>
  <c r="AU46" i="1"/>
  <c r="AW46" i="1"/>
  <c r="AX46" i="1"/>
  <c r="AT47" i="1"/>
  <c r="AU47" i="1"/>
  <c r="AW47" i="1"/>
  <c r="AX47" i="1"/>
  <c r="AT48" i="1"/>
  <c r="AU48" i="1"/>
  <c r="AW48" i="1"/>
  <c r="AX48" i="1"/>
  <c r="AT49" i="1"/>
  <c r="AU49" i="1"/>
  <c r="AW49" i="1"/>
  <c r="AX49" i="1"/>
  <c r="AT50" i="1"/>
  <c r="AU50" i="1"/>
  <c r="AW50" i="1"/>
  <c r="AX50" i="1"/>
  <c r="AT9" i="1" l="1"/>
  <c r="AU9" i="1"/>
  <c r="AW9" i="1"/>
  <c r="AX9" i="1"/>
  <c r="AT10" i="1"/>
  <c r="AU10" i="1"/>
  <c r="AW10" i="1"/>
  <c r="AX10" i="1"/>
  <c r="AT11" i="1"/>
  <c r="AU11" i="1"/>
  <c r="AW11" i="1"/>
  <c r="AX11" i="1"/>
  <c r="AT12" i="1"/>
  <c r="AU12" i="1"/>
  <c r="AW12" i="1"/>
  <c r="AX12" i="1"/>
  <c r="AT13" i="1"/>
  <c r="AU13" i="1"/>
  <c r="AW13" i="1"/>
  <c r="AX13" i="1"/>
  <c r="AT14" i="1"/>
  <c r="AU14" i="1"/>
  <c r="AW14" i="1"/>
  <c r="AX14" i="1"/>
  <c r="AT15" i="1"/>
  <c r="AU15" i="1"/>
  <c r="AW15" i="1"/>
  <c r="AX15" i="1"/>
</calcChain>
</file>

<file path=xl/sharedStrings.xml><?xml version="1.0" encoding="utf-8"?>
<sst xmlns="http://schemas.openxmlformats.org/spreadsheetml/2006/main" count="933" uniqueCount="68">
  <si>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</si>
  <si>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</si>
  <si>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</si>
  <si>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</si>
  <si>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</si>
  <si>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</si>
  <si>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</si>
  <si>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</si>
  <si>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</si>
  <si>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</si>
  <si>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</si>
  <si>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</si>
  <si>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</si>
  <si>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</si>
  <si>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</si>
  <si>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air + 100</t>
  </si>
  <si>
    <t>CH4 by FID</t>
  </si>
  <si>
    <t>CH4 by TCD</t>
  </si>
  <si>
    <t>CO2 by TCD</t>
  </si>
  <si>
    <t>Analyst code</t>
  </si>
  <si>
    <t>Note</t>
  </si>
  <si>
    <t>2020 CAL Measured headspace CO2 in ppm from GC in ppm</t>
  </si>
  <si>
    <t>2020 ranged CAL Measured headspace CH4  in ppm from GC in ppm</t>
  </si>
  <si>
    <t>2021 ranged CAL Measured headspace CH4  in ppm from GC in ppm</t>
  </si>
  <si>
    <t>2021 CAL Measured headspace CO2 in ppm from GC in ppm</t>
  </si>
  <si>
    <t>air</t>
  </si>
  <si>
    <t>BRN02dec21_027.gcd</t>
  </si>
  <si>
    <t>BRN02dec21_028.gcd</t>
  </si>
  <si>
    <t>BRN02dec21_029.gcd</t>
  </si>
  <si>
    <t>BRN02dec21_030.gcd</t>
  </si>
  <si>
    <t>BRN02dec21_031.gcd</t>
  </si>
  <si>
    <t>BRN02dec21_032.gcd</t>
  </si>
  <si>
    <t>BRN02dec21_033.gcd</t>
  </si>
  <si>
    <t>BRN02dec21_034.gcd</t>
  </si>
  <si>
    <t>BRN02dec21_035.gcd</t>
  </si>
  <si>
    <t>BRN02dec21_036.gcd</t>
  </si>
  <si>
    <t>BRN02dec21_037.gcd</t>
  </si>
  <si>
    <t>BRN02dec21_038.gcd</t>
  </si>
  <si>
    <t>BRN02dec21_039.gcd</t>
  </si>
  <si>
    <t>BRN02dec21_040.gcd</t>
  </si>
  <si>
    <t>BRN02dec21_041.gcd</t>
  </si>
  <si>
    <t>BRN02dec21_042.gcd</t>
  </si>
  <si>
    <t>BRN07dec21_001.gcd</t>
  </si>
  <si>
    <t>BRN07dec21_002.gcd</t>
  </si>
  <si>
    <t>BRN07dec21_003.gcd</t>
  </si>
  <si>
    <t>BRN07dec21_004.gcd</t>
  </si>
  <si>
    <t>BRN07dec21_005.gcd</t>
  </si>
  <si>
    <t>BRN07dec21_006.gcd</t>
  </si>
  <si>
    <t>BRN07dec21_007.gcd</t>
  </si>
  <si>
    <t>BRN07dec21_008.gcd</t>
  </si>
  <si>
    <t>BRN07dec21_009.gcd</t>
  </si>
  <si>
    <t>BRN07dec21_010.gcd</t>
  </si>
  <si>
    <t>BRN07dec21_011.gcd</t>
  </si>
  <si>
    <t>BRN07dec21_012.gcd</t>
  </si>
  <si>
    <t>BRN07dec21_013.gcd</t>
  </si>
  <si>
    <t>BRN07dec21_014.gcd</t>
  </si>
  <si>
    <t>BRN07dec21_015.gcd</t>
  </si>
  <si>
    <t>BRN07dec21_016.gcd</t>
  </si>
  <si>
    <t>BRN07dec21_017.gcd</t>
  </si>
  <si>
    <t>BRN07dec21_018.gcd</t>
  </si>
  <si>
    <t>BRN07dec21_019.gcd</t>
  </si>
  <si>
    <t>BRN07dec21_020.gcd</t>
  </si>
  <si>
    <t>BRN07dec21_021.gcd</t>
  </si>
  <si>
    <t>BRN07dec21_022.gcd</t>
  </si>
  <si>
    <t>BRN07dec21_023.gcd</t>
  </si>
  <si>
    <t>BRN07dec21_024.gcd</t>
  </si>
  <si>
    <t>BRN07dec21_025.gcd</t>
  </si>
  <si>
    <t>BRN07dec21_026.gcd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</si>
</sst>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2" fontId="0" fillId="34" borderId="0" xfId="0" applyNumberFormat="1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X50"/>
  <sheetViews>
    <sheetView tabSelected="1" topLeftCell="AI14" workbookViewId="0">
      <selection activeCell="AW60" sqref="AW60"/>
    </sheetView>
  </sheetViews>
  <sheetFormatPr defaultRowHeight="14.4" x14ac:dyDescent="0.3"/>
  <cols>
    <col min="2" max="2" width="23.5546875" customWidth="1"/>
    <col min="3" max="3" width="17.77734375" customWidth="1"/>
    <col min="31" max="31" width="21.44140625" customWidth="1"/>
  </cols>
  <sheetData>
    <row r="7" spans="1:50" x14ac:dyDescent="0.3">
      <c r="A7" t="s">
        <v>16</v>
      </c>
      <c r="O7" t="s">
        <v>17</v>
      </c>
      <c r="AC7" t="s">
        <v>18</v>
      </c>
    </row>
    <row r="8" spans="1:50" ht="144" x14ac:dyDescent="0.3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19</v>
      </c>
      <c r="AR8" s="4" t="s">
        <v>20</v>
      </c>
      <c r="AS8" s="4"/>
      <c r="AT8" s="5" t="s">
        <v>22</v>
      </c>
      <c r="AU8" s="5" t="s">
        <v>21</v>
      </c>
      <c r="AW8" s="5" t="s">
        <v>23</v>
      </c>
      <c r="AX8" s="5" t="s">
        <v>24</v>
      </c>
    </row>
    <row r="9" spans="1:50" x14ac:dyDescent="0.3">
      <c r="A9">
        <v>39</v>
      </c>
      <c r="B9" t="s">
        <v>42</v>
      </c>
      <c r="C9" s="2">
        <v>44537.416134259256</v>
      </c>
      <c r="D9" t="s">
        <v>25</v>
      </c>
      <c r="E9" t="s">
        <v>13</v>
      </c>
      <c r="F9">
        <v>0</v>
      </c>
      <c r="G9">
        <v>6.0919999999999996</v>
      </c>
      <c r="H9" s="3">
        <v>2123</v>
      </c>
      <c r="I9">
        <v>0</v>
      </c>
      <c r="J9" t="s">
        <v>14</v>
      </c>
      <c r="K9" t="s">
        <v>14</v>
      </c>
      <c r="L9" t="s">
        <v>14</v>
      </c>
      <c r="M9" t="s">
        <v>14</v>
      </c>
      <c r="O9">
        <v>39</v>
      </c>
      <c r="P9" t="s">
        <v>42</v>
      </c>
      <c r="Q9" s="2">
        <v>44537.416134259256</v>
      </c>
      <c r="R9" t="s">
        <v>25</v>
      </c>
      <c r="S9" t="s">
        <v>13</v>
      </c>
      <c r="T9">
        <v>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39</v>
      </c>
      <c r="AD9" t="s">
        <v>42</v>
      </c>
      <c r="AE9" s="2">
        <v>44537.416134259256</v>
      </c>
      <c r="AF9" t="s">
        <v>25</v>
      </c>
      <c r="AG9" t="s">
        <v>13</v>
      </c>
      <c r="AH9">
        <v>0</v>
      </c>
      <c r="AI9">
        <v>12.286</v>
      </c>
      <c r="AJ9" s="3">
        <v>1968</v>
      </c>
      <c r="AK9">
        <v>0.40200000000000002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T9" s="6">
        <f t="shared" ref="AT9:AT15" si="0">IF(H9&lt;15000,((0.00000002125*H9^2)+(0.002705*H9)+(-4.371)),(IF(H9&lt;700000,((-0.0000000008162*H9^2)+(0.003141*H9)+(0.4702)), ((0.000000003285*V9^2)+(0.1899*V9)+(559.5)))))</f>
        <v>1.4674914912499988</v>
      </c>
      <c r="AU9" s="7">
        <f t="shared" ref="AU9:AU15" si="1">((-0.00000006277*AJ9^2)+(0.1854*AJ9)+(34.83))</f>
        <v>399.45409028352003</v>
      </c>
      <c r="AW9" s="8">
        <f t="shared" ref="AW9:AW15" si="2">IF(H9&lt;10000,((-0.00000005795*H9^2)+(0.003823*H9)+(-6.715)),(IF(H9&lt;700000,((-0.0000000001209*H9^2)+(0.002635*H9)+(-0.4111)), ((-0.00000002007*V9^2)+(0.2564*V9)+(286.1)))))</f>
        <v>1.1400408744500004</v>
      </c>
      <c r="AX9" s="9">
        <f t="shared" ref="AX9:AX15" si="3">(-0.00000001626*AJ9^2)+(0.1912*AJ9)+(-3.858)</f>
        <v>372.36062462976003</v>
      </c>
    </row>
    <row r="10" spans="1:50" x14ac:dyDescent="0.3">
      <c r="A10">
        <v>40</v>
      </c>
      <c r="B10" t="s">
        <v>43</v>
      </c>
      <c r="C10" s="2">
        <v>44537.437372685185</v>
      </c>
      <c r="D10" t="s">
        <v>15</v>
      </c>
      <c r="E10" t="s">
        <v>13</v>
      </c>
      <c r="F10">
        <v>0</v>
      </c>
      <c r="G10">
        <v>6.0259999999999998</v>
      </c>
      <c r="H10" s="3">
        <v>862588</v>
      </c>
      <c r="I10">
        <v>1.7949999999999999</v>
      </c>
      <c r="J10" t="s">
        <v>14</v>
      </c>
      <c r="K10" t="s">
        <v>14</v>
      </c>
      <c r="L10" t="s">
        <v>14</v>
      </c>
      <c r="M10" t="s">
        <v>14</v>
      </c>
      <c r="O10">
        <v>40</v>
      </c>
      <c r="P10" t="s">
        <v>43</v>
      </c>
      <c r="Q10" s="2">
        <v>44537.437372685185</v>
      </c>
      <c r="R10" t="s">
        <v>15</v>
      </c>
      <c r="S10" t="s">
        <v>13</v>
      </c>
      <c r="T10">
        <v>0</v>
      </c>
      <c r="U10">
        <v>5.9859999999999998</v>
      </c>
      <c r="V10" s="3">
        <v>7413</v>
      </c>
      <c r="W10">
        <v>2.105</v>
      </c>
      <c r="X10" t="s">
        <v>14</v>
      </c>
      <c r="Y10" t="s">
        <v>14</v>
      </c>
      <c r="Z10" t="s">
        <v>14</v>
      </c>
      <c r="AA10" t="s">
        <v>14</v>
      </c>
      <c r="AC10">
        <v>40</v>
      </c>
      <c r="AD10" t="s">
        <v>43</v>
      </c>
      <c r="AE10" s="2">
        <v>44537.437372685185</v>
      </c>
      <c r="AF10" t="s">
        <v>15</v>
      </c>
      <c r="AG10" t="s">
        <v>13</v>
      </c>
      <c r="AH10">
        <v>0</v>
      </c>
      <c r="AI10">
        <v>12.234</v>
      </c>
      <c r="AJ10" s="3">
        <v>10192</v>
      </c>
      <c r="AK10">
        <v>2.0430000000000001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T10" s="6">
        <f t="shared" si="0"/>
        <v>1967.409219189165</v>
      </c>
      <c r="AU10" s="7">
        <f t="shared" si="1"/>
        <v>1917.9064492467201</v>
      </c>
      <c r="AW10" s="8">
        <f t="shared" si="2"/>
        <v>2185.6903019401702</v>
      </c>
      <c r="AX10" s="9">
        <f t="shared" si="3"/>
        <v>1943.1633621913602</v>
      </c>
    </row>
    <row r="11" spans="1:50" x14ac:dyDescent="0.3">
      <c r="A11">
        <v>41</v>
      </c>
      <c r="B11" t="s">
        <v>44</v>
      </c>
      <c r="C11" s="2">
        <v>44537.458634259259</v>
      </c>
      <c r="D11">
        <v>203</v>
      </c>
      <c r="E11" t="s">
        <v>13</v>
      </c>
      <c r="F11">
        <v>0</v>
      </c>
      <c r="G11">
        <v>6.0430000000000001</v>
      </c>
      <c r="H11" s="3">
        <v>11820</v>
      </c>
      <c r="I11">
        <v>0.02</v>
      </c>
      <c r="J11" t="s">
        <v>14</v>
      </c>
      <c r="K11" t="s">
        <v>14</v>
      </c>
      <c r="L11" t="s">
        <v>14</v>
      </c>
      <c r="M11" t="s">
        <v>14</v>
      </c>
      <c r="O11">
        <v>41</v>
      </c>
      <c r="P11" t="s">
        <v>44</v>
      </c>
      <c r="Q11" s="2">
        <v>44537.458634259259</v>
      </c>
      <c r="R11">
        <v>203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41</v>
      </c>
      <c r="AD11" t="s">
        <v>44</v>
      </c>
      <c r="AE11" s="2">
        <v>44537.458634259259</v>
      </c>
      <c r="AF11">
        <v>203</v>
      </c>
      <c r="AG11" t="s">
        <v>13</v>
      </c>
      <c r="AH11">
        <v>0</v>
      </c>
      <c r="AI11">
        <v>12.209</v>
      </c>
      <c r="AJ11" s="3">
        <v>14839</v>
      </c>
      <c r="AK11">
        <v>2.9689999999999999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T11" s="6">
        <f t="shared" si="0"/>
        <v>30.570988499999999</v>
      </c>
      <c r="AU11" s="7">
        <f t="shared" si="1"/>
        <v>2772.1589020388301</v>
      </c>
      <c r="AW11" s="8">
        <f t="shared" si="2"/>
        <v>30.717708770840002</v>
      </c>
      <c r="AX11" s="9">
        <f t="shared" si="3"/>
        <v>2829.7784143245399</v>
      </c>
    </row>
    <row r="12" spans="1:50" x14ac:dyDescent="0.3">
      <c r="A12">
        <v>42</v>
      </c>
      <c r="B12" t="s">
        <v>45</v>
      </c>
      <c r="C12" s="2">
        <v>44537.479884259257</v>
      </c>
      <c r="D12">
        <v>97</v>
      </c>
      <c r="E12" t="s">
        <v>13</v>
      </c>
      <c r="F12">
        <v>0</v>
      </c>
      <c r="G12">
        <v>6.0430000000000001</v>
      </c>
      <c r="H12" s="3">
        <v>12657</v>
      </c>
      <c r="I12">
        <v>2.1999999999999999E-2</v>
      </c>
      <c r="J12" t="s">
        <v>14</v>
      </c>
      <c r="K12" t="s">
        <v>14</v>
      </c>
      <c r="L12" t="s">
        <v>14</v>
      </c>
      <c r="M12" t="s">
        <v>14</v>
      </c>
      <c r="O12">
        <v>42</v>
      </c>
      <c r="P12" t="s">
        <v>45</v>
      </c>
      <c r="Q12" s="2">
        <v>44537.479884259257</v>
      </c>
      <c r="R12">
        <v>97</v>
      </c>
      <c r="S12" t="s">
        <v>13</v>
      </c>
      <c r="T12">
        <v>0</v>
      </c>
      <c r="U12" t="s">
        <v>14</v>
      </c>
      <c r="V12" s="3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42</v>
      </c>
      <c r="AD12" t="s">
        <v>45</v>
      </c>
      <c r="AE12" s="2">
        <v>44537.479884259257</v>
      </c>
      <c r="AF12">
        <v>97</v>
      </c>
      <c r="AG12" t="s">
        <v>13</v>
      </c>
      <c r="AH12">
        <v>0</v>
      </c>
      <c r="AI12">
        <v>12.217000000000001</v>
      </c>
      <c r="AJ12" s="3">
        <v>8959</v>
      </c>
      <c r="AK12">
        <v>1.798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T12" s="6">
        <f t="shared" si="0"/>
        <v>33.270427541249994</v>
      </c>
      <c r="AU12" s="7">
        <f t="shared" si="1"/>
        <v>1690.7904487436301</v>
      </c>
      <c r="AW12" s="8">
        <f t="shared" si="2"/>
        <v>32.920726862435906</v>
      </c>
      <c r="AX12" s="9">
        <f t="shared" si="3"/>
        <v>1707.7977125469401</v>
      </c>
    </row>
    <row r="13" spans="1:50" x14ac:dyDescent="0.3">
      <c r="A13">
        <v>43</v>
      </c>
      <c r="B13" t="s">
        <v>46</v>
      </c>
      <c r="C13" s="2">
        <v>44537.501157407409</v>
      </c>
      <c r="D13">
        <v>161</v>
      </c>
      <c r="E13" t="s">
        <v>13</v>
      </c>
      <c r="F13">
        <v>0</v>
      </c>
      <c r="G13">
        <v>6.048</v>
      </c>
      <c r="H13" s="3">
        <v>6798</v>
      </c>
      <c r="I13">
        <v>8.9999999999999993E-3</v>
      </c>
      <c r="J13" t="s">
        <v>14</v>
      </c>
      <c r="K13" t="s">
        <v>14</v>
      </c>
      <c r="L13" t="s">
        <v>14</v>
      </c>
      <c r="M13" t="s">
        <v>14</v>
      </c>
      <c r="O13">
        <v>43</v>
      </c>
      <c r="P13" t="s">
        <v>46</v>
      </c>
      <c r="Q13" s="2">
        <v>44537.501157407409</v>
      </c>
      <c r="R13">
        <v>161</v>
      </c>
      <c r="S13" t="s">
        <v>13</v>
      </c>
      <c r="T13">
        <v>0</v>
      </c>
      <c r="U13" t="s">
        <v>14</v>
      </c>
      <c r="V13" s="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43</v>
      </c>
      <c r="AD13" t="s">
        <v>46</v>
      </c>
      <c r="AE13" s="2">
        <v>44537.501157407409</v>
      </c>
      <c r="AF13">
        <v>161</v>
      </c>
      <c r="AG13" t="s">
        <v>13</v>
      </c>
      <c r="AH13">
        <v>0</v>
      </c>
      <c r="AI13">
        <v>12.22</v>
      </c>
      <c r="AJ13" s="3">
        <v>4170</v>
      </c>
      <c r="AK13">
        <v>0.84199999999999997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T13" s="6">
        <f t="shared" si="0"/>
        <v>14.999612085000001</v>
      </c>
      <c r="AU13" s="7">
        <f t="shared" si="1"/>
        <v>806.85649874700005</v>
      </c>
      <c r="AW13" s="8">
        <f t="shared" si="2"/>
        <v>16.595722008199999</v>
      </c>
      <c r="AX13" s="9">
        <f t="shared" si="3"/>
        <v>793.16325648600014</v>
      </c>
    </row>
    <row r="14" spans="1:50" x14ac:dyDescent="0.3">
      <c r="A14">
        <v>44</v>
      </c>
      <c r="B14" t="s">
        <v>47</v>
      </c>
      <c r="C14" s="2">
        <v>44537.522372685184</v>
      </c>
      <c r="D14">
        <v>216</v>
      </c>
      <c r="E14" t="s">
        <v>13</v>
      </c>
      <c r="F14">
        <v>0</v>
      </c>
      <c r="G14">
        <v>6.0449999999999999</v>
      </c>
      <c r="H14" s="3">
        <v>12045</v>
      </c>
      <c r="I14">
        <v>0.02</v>
      </c>
      <c r="J14" t="s">
        <v>14</v>
      </c>
      <c r="K14" t="s">
        <v>14</v>
      </c>
      <c r="L14" t="s">
        <v>14</v>
      </c>
      <c r="M14" t="s">
        <v>14</v>
      </c>
      <c r="O14">
        <v>44</v>
      </c>
      <c r="P14" t="s">
        <v>47</v>
      </c>
      <c r="Q14" s="2">
        <v>44537.522372685184</v>
      </c>
      <c r="R14">
        <v>216</v>
      </c>
      <c r="S14" t="s">
        <v>13</v>
      </c>
      <c r="T14">
        <v>0</v>
      </c>
      <c r="U14" t="s">
        <v>14</v>
      </c>
      <c r="V14" s="3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C14">
        <v>44</v>
      </c>
      <c r="AD14" t="s">
        <v>47</v>
      </c>
      <c r="AE14" s="2">
        <v>44537.522372685184</v>
      </c>
      <c r="AF14">
        <v>216</v>
      </c>
      <c r="AG14" t="s">
        <v>13</v>
      </c>
      <c r="AH14">
        <v>0</v>
      </c>
      <c r="AI14">
        <v>12.212</v>
      </c>
      <c r="AJ14" s="3">
        <v>13980</v>
      </c>
      <c r="AK14">
        <v>2.798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T14" s="6">
        <f t="shared" si="0"/>
        <v>31.293718031249995</v>
      </c>
      <c r="AU14" s="7">
        <f t="shared" si="1"/>
        <v>2614.4542060920003</v>
      </c>
      <c r="AW14" s="8">
        <f t="shared" si="2"/>
        <v>31.309934583177501</v>
      </c>
      <c r="AX14" s="9">
        <f t="shared" si="3"/>
        <v>2665.9401390959997</v>
      </c>
    </row>
    <row r="15" spans="1:50" x14ac:dyDescent="0.3">
      <c r="A15">
        <v>45</v>
      </c>
      <c r="B15" t="s">
        <v>48</v>
      </c>
      <c r="C15" s="2">
        <v>44537.543622685182</v>
      </c>
      <c r="D15">
        <v>136</v>
      </c>
      <c r="E15" t="s">
        <v>13</v>
      </c>
      <c r="F15">
        <v>0</v>
      </c>
      <c r="G15">
        <v>6.0449999999999999</v>
      </c>
      <c r="H15" s="3">
        <v>12032</v>
      </c>
      <c r="I15">
        <v>0.02</v>
      </c>
      <c r="J15" t="s">
        <v>14</v>
      </c>
      <c r="K15" t="s">
        <v>14</v>
      </c>
      <c r="L15" t="s">
        <v>14</v>
      </c>
      <c r="M15" t="s">
        <v>14</v>
      </c>
      <c r="O15">
        <v>45</v>
      </c>
      <c r="P15" t="s">
        <v>48</v>
      </c>
      <c r="Q15" s="2">
        <v>44537.543622685182</v>
      </c>
      <c r="R15">
        <v>136</v>
      </c>
      <c r="S15" t="s">
        <v>13</v>
      </c>
      <c r="T15">
        <v>0</v>
      </c>
      <c r="U15" t="s">
        <v>14</v>
      </c>
      <c r="V15" s="3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C15">
        <v>45</v>
      </c>
      <c r="AD15" t="s">
        <v>48</v>
      </c>
      <c r="AE15" s="2">
        <v>44537.543622685182</v>
      </c>
      <c r="AF15">
        <v>136</v>
      </c>
      <c r="AG15" t="s">
        <v>13</v>
      </c>
      <c r="AH15">
        <v>0</v>
      </c>
      <c r="AI15">
        <v>12.2</v>
      </c>
      <c r="AJ15" s="3">
        <v>54863</v>
      </c>
      <c r="AK15">
        <v>10.881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T15" s="6">
        <f t="shared" si="0"/>
        <v>31.251901759999996</v>
      </c>
      <c r="AU15" s="7">
        <f t="shared" si="1"/>
        <v>10017.49571576987</v>
      </c>
      <c r="AW15" s="8">
        <f t="shared" si="2"/>
        <v>31.275717424998401</v>
      </c>
      <c r="AX15" s="9">
        <f t="shared" si="3"/>
        <v>10437.005833016059</v>
      </c>
    </row>
    <row r="16" spans="1:50" x14ac:dyDescent="0.3">
      <c r="A16">
        <v>46</v>
      </c>
      <c r="B16" t="s">
        <v>49</v>
      </c>
      <c r="C16" s="2">
        <v>44537.564884259256</v>
      </c>
      <c r="D16">
        <v>92</v>
      </c>
      <c r="E16" t="s">
        <v>13</v>
      </c>
      <c r="F16">
        <v>0</v>
      </c>
      <c r="G16">
        <v>6.0449999999999999</v>
      </c>
      <c r="H16" s="3">
        <v>12361</v>
      </c>
      <c r="I16">
        <v>2.1000000000000001E-2</v>
      </c>
      <c r="J16" t="s">
        <v>14</v>
      </c>
      <c r="K16" t="s">
        <v>14</v>
      </c>
      <c r="L16" t="s">
        <v>14</v>
      </c>
      <c r="M16" t="s">
        <v>14</v>
      </c>
      <c r="O16">
        <v>46</v>
      </c>
      <c r="P16" t="s">
        <v>49</v>
      </c>
      <c r="Q16" s="2">
        <v>44537.564884259256</v>
      </c>
      <c r="R16">
        <v>92</v>
      </c>
      <c r="S16" t="s">
        <v>13</v>
      </c>
      <c r="T16">
        <v>0</v>
      </c>
      <c r="U16" t="s">
        <v>14</v>
      </c>
      <c r="V16" s="3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C16">
        <v>46</v>
      </c>
      <c r="AD16" t="s">
        <v>49</v>
      </c>
      <c r="AE16" s="2">
        <v>44537.564884259256</v>
      </c>
      <c r="AF16">
        <v>92</v>
      </c>
      <c r="AG16" t="s">
        <v>13</v>
      </c>
      <c r="AH16">
        <v>0</v>
      </c>
      <c r="AI16">
        <v>12.21</v>
      </c>
      <c r="AJ16" s="3">
        <v>12022</v>
      </c>
      <c r="AK16">
        <v>2.4079999999999999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T16" s="6">
        <f t="shared" ref="AT16:AT50" si="4">IF(H16&lt;15000,((0.00000002125*H16^2)+(0.002705*H16)+(-4.371)),(IF(H16&lt;700000,((-0.0000000008162*H16^2)+(0.003141*H16)+(0.4702)), ((0.000000003285*V16^2)+(0.1899*V16)+(559.5)))))</f>
        <v>32.312384321249993</v>
      </c>
      <c r="AU16" s="7">
        <f t="shared" ref="AU16:AU50" si="5">((-0.00000006277*AJ16^2)+(0.1854*AJ16)+(34.83))</f>
        <v>2254.63674705932</v>
      </c>
      <c r="AW16" s="8">
        <f t="shared" ref="AW16:AW50" si="6">IF(H16&lt;10000,((-0.00000005795*H16^2)+(0.003823*H16)+(-6.715)),(IF(H16&lt;700000,((-0.0000000001209*H16^2)+(0.002635*H16)+(-0.4111)), ((-0.00000002007*V16^2)+(0.2564*V16)+(286.1)))))</f>
        <v>32.141662166591104</v>
      </c>
      <c r="AX16" s="9">
        <f t="shared" ref="AX16:AX50" si="7">(-0.00000001626*AJ16^2)+(0.1912*AJ16)+(-3.858)</f>
        <v>2292.3983668501601</v>
      </c>
    </row>
    <row r="17" spans="1:50" x14ac:dyDescent="0.3">
      <c r="A17">
        <v>47</v>
      </c>
      <c r="B17" t="s">
        <v>50</v>
      </c>
      <c r="C17" s="2">
        <v>44537.586145833331</v>
      </c>
      <c r="D17">
        <v>66</v>
      </c>
      <c r="E17" t="s">
        <v>13</v>
      </c>
      <c r="F17">
        <v>0</v>
      </c>
      <c r="G17">
        <v>6.0490000000000004</v>
      </c>
      <c r="H17" s="3">
        <v>12630</v>
      </c>
      <c r="I17">
        <v>2.1999999999999999E-2</v>
      </c>
      <c r="J17" t="s">
        <v>14</v>
      </c>
      <c r="K17" t="s">
        <v>14</v>
      </c>
      <c r="L17" t="s">
        <v>14</v>
      </c>
      <c r="M17" t="s">
        <v>14</v>
      </c>
      <c r="O17">
        <v>47</v>
      </c>
      <c r="P17" t="s">
        <v>50</v>
      </c>
      <c r="Q17" s="2">
        <v>44537.586145833331</v>
      </c>
      <c r="R17">
        <v>66</v>
      </c>
      <c r="S17" t="s">
        <v>13</v>
      </c>
      <c r="T17">
        <v>0</v>
      </c>
      <c r="U17" t="s">
        <v>14</v>
      </c>
      <c r="V17" s="3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C17">
        <v>47</v>
      </c>
      <c r="AD17" t="s">
        <v>50</v>
      </c>
      <c r="AE17" s="2">
        <v>44537.586145833331</v>
      </c>
      <c r="AF17">
        <v>66</v>
      </c>
      <c r="AG17" t="s">
        <v>13</v>
      </c>
      <c r="AH17">
        <v>0</v>
      </c>
      <c r="AI17">
        <v>12.214</v>
      </c>
      <c r="AJ17" s="3">
        <v>12789</v>
      </c>
      <c r="AK17">
        <v>2.5609999999999999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T17" s="6">
        <f t="shared" si="4"/>
        <v>33.182884124999994</v>
      </c>
      <c r="AU17" s="7">
        <f t="shared" si="5"/>
        <v>2395.6440316368303</v>
      </c>
      <c r="AW17" s="8">
        <f t="shared" si="6"/>
        <v>32.849664406790005</v>
      </c>
      <c r="AX17" s="9">
        <f t="shared" si="7"/>
        <v>2438.7393384485399</v>
      </c>
    </row>
    <row r="18" spans="1:50" x14ac:dyDescent="0.3">
      <c r="A18">
        <v>48</v>
      </c>
      <c r="B18" t="s">
        <v>51</v>
      </c>
      <c r="C18" s="2">
        <v>44537.60738425926</v>
      </c>
      <c r="D18">
        <v>151</v>
      </c>
      <c r="E18" t="s">
        <v>13</v>
      </c>
      <c r="F18">
        <v>0</v>
      </c>
      <c r="G18">
        <v>6.0359999999999996</v>
      </c>
      <c r="H18" s="3">
        <v>20851</v>
      </c>
      <c r="I18">
        <v>3.9E-2</v>
      </c>
      <c r="J18" t="s">
        <v>14</v>
      </c>
      <c r="K18" t="s">
        <v>14</v>
      </c>
      <c r="L18" t="s">
        <v>14</v>
      </c>
      <c r="M18" t="s">
        <v>14</v>
      </c>
      <c r="O18">
        <v>48</v>
      </c>
      <c r="P18" t="s">
        <v>51</v>
      </c>
      <c r="Q18" s="2">
        <v>44537.60738425926</v>
      </c>
      <c r="R18">
        <v>151</v>
      </c>
      <c r="S18" t="s">
        <v>13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C18">
        <v>48</v>
      </c>
      <c r="AD18" t="s">
        <v>51</v>
      </c>
      <c r="AE18" s="2">
        <v>44537.60738425926</v>
      </c>
      <c r="AF18">
        <v>151</v>
      </c>
      <c r="AG18" t="s">
        <v>13</v>
      </c>
      <c r="AH18">
        <v>0</v>
      </c>
      <c r="AI18">
        <v>12.214</v>
      </c>
      <c r="AJ18" s="3">
        <v>7466</v>
      </c>
      <c r="AK18">
        <v>1.5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T18" s="6">
        <f t="shared" si="4"/>
        <v>65.608336459143814</v>
      </c>
      <c r="AU18" s="7">
        <f t="shared" si="5"/>
        <v>1415.52752763788</v>
      </c>
      <c r="AW18" s="8">
        <f t="shared" si="6"/>
        <v>54.478722008099105</v>
      </c>
      <c r="AX18" s="9">
        <f t="shared" si="7"/>
        <v>1422.7348488034399</v>
      </c>
    </row>
    <row r="19" spans="1:50" x14ac:dyDescent="0.3">
      <c r="A19">
        <v>49</v>
      </c>
      <c r="B19" t="s">
        <v>52</v>
      </c>
      <c r="C19" s="2">
        <v>44537.628634259258</v>
      </c>
      <c r="D19">
        <v>175</v>
      </c>
      <c r="E19" t="s">
        <v>13</v>
      </c>
      <c r="F19">
        <v>0</v>
      </c>
      <c r="G19">
        <v>6.0309999999999997</v>
      </c>
      <c r="H19" s="3">
        <v>127161</v>
      </c>
      <c r="I19">
        <v>0.26</v>
      </c>
      <c r="J19" t="s">
        <v>14</v>
      </c>
      <c r="K19" t="s">
        <v>14</v>
      </c>
      <c r="L19" t="s">
        <v>14</v>
      </c>
      <c r="M19" t="s">
        <v>14</v>
      </c>
      <c r="O19">
        <v>49</v>
      </c>
      <c r="P19" t="s">
        <v>52</v>
      </c>
      <c r="Q19" s="2">
        <v>44537.628634259258</v>
      </c>
      <c r="R19">
        <v>175</v>
      </c>
      <c r="S19" t="s">
        <v>13</v>
      </c>
      <c r="T19">
        <v>0</v>
      </c>
      <c r="U19" t="s">
        <v>14</v>
      </c>
      <c r="V19" s="3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49</v>
      </c>
      <c r="AD19" t="s">
        <v>52</v>
      </c>
      <c r="AE19" s="2">
        <v>44537.628634259258</v>
      </c>
      <c r="AF19">
        <v>175</v>
      </c>
      <c r="AG19" t="s">
        <v>13</v>
      </c>
      <c r="AH19">
        <v>0</v>
      </c>
      <c r="AI19">
        <v>12.098000000000001</v>
      </c>
      <c r="AJ19" s="3">
        <v>97725</v>
      </c>
      <c r="AK19">
        <v>19.244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T19" s="6">
        <f t="shared" si="4"/>
        <v>386.68501236047979</v>
      </c>
      <c r="AU19" s="7">
        <f t="shared" si="5"/>
        <v>17553.580476018753</v>
      </c>
      <c r="AW19" s="8">
        <f t="shared" si="6"/>
        <v>332.70319168155117</v>
      </c>
      <c r="AX19" s="9">
        <f t="shared" si="7"/>
        <v>18525.876144337501</v>
      </c>
    </row>
    <row r="20" spans="1:50" x14ac:dyDescent="0.3">
      <c r="A20">
        <v>50</v>
      </c>
      <c r="B20" t="s">
        <v>53</v>
      </c>
      <c r="C20" s="2">
        <v>44537.649861111109</v>
      </c>
      <c r="D20">
        <v>138</v>
      </c>
      <c r="E20" t="s">
        <v>13</v>
      </c>
      <c r="F20">
        <v>0</v>
      </c>
      <c r="G20">
        <v>6.0679999999999996</v>
      </c>
      <c r="H20" s="3">
        <v>6815</v>
      </c>
      <c r="I20">
        <v>8.9999999999999993E-3</v>
      </c>
      <c r="J20" t="s">
        <v>14</v>
      </c>
      <c r="K20" t="s">
        <v>14</v>
      </c>
      <c r="L20" t="s">
        <v>14</v>
      </c>
      <c r="M20" t="s">
        <v>14</v>
      </c>
      <c r="O20">
        <v>50</v>
      </c>
      <c r="P20" t="s">
        <v>53</v>
      </c>
      <c r="Q20" s="2">
        <v>44537.649861111109</v>
      </c>
      <c r="R20">
        <v>138</v>
      </c>
      <c r="S20" t="s">
        <v>13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C20">
        <v>50</v>
      </c>
      <c r="AD20" t="s">
        <v>53</v>
      </c>
      <c r="AE20" s="2">
        <v>44537.649861111109</v>
      </c>
      <c r="AF20">
        <v>138</v>
      </c>
      <c r="AG20" t="s">
        <v>13</v>
      </c>
      <c r="AH20">
        <v>0</v>
      </c>
      <c r="AI20">
        <v>12.226000000000001</v>
      </c>
      <c r="AJ20" s="3">
        <v>4629</v>
      </c>
      <c r="AK20">
        <v>0.93400000000000005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T20" s="6">
        <f t="shared" si="4"/>
        <v>15.05051478125</v>
      </c>
      <c r="AU20" s="7">
        <f t="shared" si="5"/>
        <v>891.70158697443014</v>
      </c>
      <c r="AW20" s="8">
        <f t="shared" si="6"/>
        <v>16.64730216125</v>
      </c>
      <c r="AX20" s="9">
        <f t="shared" si="7"/>
        <v>880.85838655734005</v>
      </c>
    </row>
    <row r="21" spans="1:50" x14ac:dyDescent="0.3">
      <c r="A21">
        <v>51</v>
      </c>
      <c r="B21" t="s">
        <v>54</v>
      </c>
      <c r="C21" s="2">
        <v>44537.671099537038</v>
      </c>
      <c r="D21">
        <v>99</v>
      </c>
      <c r="E21" t="s">
        <v>13</v>
      </c>
      <c r="F21">
        <v>0</v>
      </c>
      <c r="G21">
        <v>6.0469999999999997</v>
      </c>
      <c r="H21" s="3">
        <v>17702</v>
      </c>
      <c r="I21">
        <v>3.2000000000000001E-2</v>
      </c>
      <c r="J21" t="s">
        <v>14</v>
      </c>
      <c r="K21" t="s">
        <v>14</v>
      </c>
      <c r="L21" t="s">
        <v>14</v>
      </c>
      <c r="M21" t="s">
        <v>14</v>
      </c>
      <c r="O21">
        <v>51</v>
      </c>
      <c r="P21" t="s">
        <v>54</v>
      </c>
      <c r="Q21" s="2">
        <v>44537.671099537038</v>
      </c>
      <c r="R21">
        <v>99</v>
      </c>
      <c r="S21" t="s">
        <v>13</v>
      </c>
      <c r="T21">
        <v>0</v>
      </c>
      <c r="U21" t="s">
        <v>14</v>
      </c>
      <c r="V21" s="3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51</v>
      </c>
      <c r="AD21" t="s">
        <v>54</v>
      </c>
      <c r="AE21" s="2">
        <v>44537.671099537038</v>
      </c>
      <c r="AF21">
        <v>99</v>
      </c>
      <c r="AG21" t="s">
        <v>13</v>
      </c>
      <c r="AH21">
        <v>0</v>
      </c>
      <c r="AI21">
        <v>12.227</v>
      </c>
      <c r="AJ21" s="3">
        <v>8231</v>
      </c>
      <c r="AK21">
        <v>1.6519999999999999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T21" s="6">
        <f t="shared" si="4"/>
        <v>55.8164169117752</v>
      </c>
      <c r="AU21" s="7">
        <f t="shared" si="5"/>
        <v>1556.6047726100301</v>
      </c>
      <c r="AW21" s="8">
        <f t="shared" si="6"/>
        <v>46.1957846787964</v>
      </c>
      <c r="AX21" s="9">
        <f t="shared" si="7"/>
        <v>1568.80759539014</v>
      </c>
    </row>
    <row r="22" spans="1:50" x14ac:dyDescent="0.3">
      <c r="A22">
        <v>52</v>
      </c>
      <c r="B22" t="s">
        <v>55</v>
      </c>
      <c r="C22" s="2">
        <v>44537.692326388889</v>
      </c>
      <c r="D22">
        <v>143</v>
      </c>
      <c r="E22" t="s">
        <v>13</v>
      </c>
      <c r="F22">
        <v>0</v>
      </c>
      <c r="G22">
        <v>6.04</v>
      </c>
      <c r="H22" s="3">
        <v>11326</v>
      </c>
      <c r="I22">
        <v>1.9E-2</v>
      </c>
      <c r="J22" t="s">
        <v>14</v>
      </c>
      <c r="K22" t="s">
        <v>14</v>
      </c>
      <c r="L22" t="s">
        <v>14</v>
      </c>
      <c r="M22" t="s">
        <v>14</v>
      </c>
      <c r="O22">
        <v>52</v>
      </c>
      <c r="P22" t="s">
        <v>55</v>
      </c>
      <c r="Q22" s="2">
        <v>44537.692326388889</v>
      </c>
      <c r="R22">
        <v>143</v>
      </c>
      <c r="S22" t="s">
        <v>13</v>
      </c>
      <c r="T22">
        <v>0</v>
      </c>
      <c r="U22" t="s">
        <v>14</v>
      </c>
      <c r="V22" s="3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>
        <v>52</v>
      </c>
      <c r="AD22" t="s">
        <v>55</v>
      </c>
      <c r="AE22" s="2">
        <v>44537.692326388889</v>
      </c>
      <c r="AF22">
        <v>143</v>
      </c>
      <c r="AG22" t="s">
        <v>13</v>
      </c>
      <c r="AH22">
        <v>0</v>
      </c>
      <c r="AI22">
        <v>12.191000000000001</v>
      </c>
      <c r="AJ22" s="3">
        <v>6031</v>
      </c>
      <c r="AK22">
        <v>1.2130000000000001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T22" s="6">
        <f t="shared" si="4"/>
        <v>28.991743364999998</v>
      </c>
      <c r="AU22" s="7">
        <f t="shared" si="5"/>
        <v>1150.6942692380301</v>
      </c>
      <c r="AW22" s="8">
        <f t="shared" si="6"/>
        <v>29.417401156431598</v>
      </c>
      <c r="AX22" s="9">
        <f t="shared" si="7"/>
        <v>1148.6777756541401</v>
      </c>
    </row>
    <row r="23" spans="1:50" x14ac:dyDescent="0.3">
      <c r="A23">
        <v>53</v>
      </c>
      <c r="B23" t="s">
        <v>56</v>
      </c>
      <c r="C23" s="2">
        <v>44537.713587962964</v>
      </c>
      <c r="D23">
        <v>208</v>
      </c>
      <c r="E23" t="s">
        <v>13</v>
      </c>
      <c r="F23">
        <v>0</v>
      </c>
      <c r="G23">
        <v>6.048</v>
      </c>
      <c r="H23" s="3">
        <v>13323</v>
      </c>
      <c r="I23">
        <v>2.3E-2</v>
      </c>
      <c r="J23" t="s">
        <v>14</v>
      </c>
      <c r="K23" t="s">
        <v>14</v>
      </c>
      <c r="L23" t="s">
        <v>14</v>
      </c>
      <c r="M23" t="s">
        <v>14</v>
      </c>
      <c r="O23">
        <v>53</v>
      </c>
      <c r="P23" t="s">
        <v>56</v>
      </c>
      <c r="Q23" s="2">
        <v>44537.713587962964</v>
      </c>
      <c r="R23">
        <v>208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53</v>
      </c>
      <c r="AD23" t="s">
        <v>56</v>
      </c>
      <c r="AE23" s="2">
        <v>44537.713587962964</v>
      </c>
      <c r="AF23">
        <v>208</v>
      </c>
      <c r="AG23" t="s">
        <v>13</v>
      </c>
      <c r="AH23">
        <v>0</v>
      </c>
      <c r="AI23">
        <v>12.218999999999999</v>
      </c>
      <c r="AJ23" s="3">
        <v>13665</v>
      </c>
      <c r="AK23">
        <v>2.7349999999999999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T23" s="6">
        <f t="shared" si="4"/>
        <v>35.439639491249991</v>
      </c>
      <c r="AU23" s="7">
        <f t="shared" si="5"/>
        <v>2556.5998182367498</v>
      </c>
      <c r="AW23" s="8">
        <f t="shared" si="6"/>
        <v>34.673544968423904</v>
      </c>
      <c r="AX23" s="9">
        <f t="shared" si="7"/>
        <v>2605.8537340214998</v>
      </c>
    </row>
    <row r="24" spans="1:50" x14ac:dyDescent="0.3">
      <c r="A24">
        <v>54</v>
      </c>
      <c r="B24" t="s">
        <v>57</v>
      </c>
      <c r="C24" s="2">
        <v>44537.734849537039</v>
      </c>
      <c r="D24">
        <v>159</v>
      </c>
      <c r="E24" t="s">
        <v>13</v>
      </c>
      <c r="F24">
        <v>0</v>
      </c>
      <c r="G24">
        <v>6.0449999999999999</v>
      </c>
      <c r="H24" s="3">
        <v>14037</v>
      </c>
      <c r="I24">
        <v>2.4E-2</v>
      </c>
      <c r="J24" t="s">
        <v>14</v>
      </c>
      <c r="K24" t="s">
        <v>14</v>
      </c>
      <c r="L24" t="s">
        <v>14</v>
      </c>
      <c r="M24" t="s">
        <v>14</v>
      </c>
      <c r="O24">
        <v>54</v>
      </c>
      <c r="P24" t="s">
        <v>57</v>
      </c>
      <c r="Q24" s="2">
        <v>44537.734849537039</v>
      </c>
      <c r="R24">
        <v>159</v>
      </c>
      <c r="S24" t="s">
        <v>13</v>
      </c>
      <c r="T24">
        <v>0</v>
      </c>
      <c r="U24" t="s">
        <v>14</v>
      </c>
      <c r="V24" s="3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54</v>
      </c>
      <c r="AD24" t="s">
        <v>57</v>
      </c>
      <c r="AE24" s="2">
        <v>44537.734849537039</v>
      </c>
      <c r="AF24">
        <v>159</v>
      </c>
      <c r="AG24" t="s">
        <v>13</v>
      </c>
      <c r="AH24">
        <v>0</v>
      </c>
      <c r="AI24">
        <v>12.214</v>
      </c>
      <c r="AJ24" s="3">
        <v>14521</v>
      </c>
      <c r="AK24">
        <v>2.9049999999999998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T24" s="6">
        <f t="shared" si="4"/>
        <v>37.786129091249997</v>
      </c>
      <c r="AU24" s="7">
        <f t="shared" si="5"/>
        <v>2713.7877528884301</v>
      </c>
      <c r="AW24" s="8">
        <f t="shared" si="6"/>
        <v>36.552573182087905</v>
      </c>
      <c r="AX24" s="9">
        <f t="shared" si="7"/>
        <v>2769.1286254893398</v>
      </c>
    </row>
    <row r="25" spans="1:50" x14ac:dyDescent="0.3">
      <c r="A25">
        <v>55</v>
      </c>
      <c r="B25" t="s">
        <v>58</v>
      </c>
      <c r="C25" s="2">
        <v>44537.75608796296</v>
      </c>
      <c r="D25">
        <v>177</v>
      </c>
      <c r="E25" t="s">
        <v>13</v>
      </c>
      <c r="F25">
        <v>0</v>
      </c>
      <c r="G25">
        <v>6.0339999999999998</v>
      </c>
      <c r="H25" s="3">
        <v>136977</v>
      </c>
      <c r="I25">
        <v>0.28100000000000003</v>
      </c>
      <c r="J25" t="s">
        <v>14</v>
      </c>
      <c r="K25" t="s">
        <v>14</v>
      </c>
      <c r="L25" t="s">
        <v>14</v>
      </c>
      <c r="M25" t="s">
        <v>14</v>
      </c>
      <c r="O25">
        <v>55</v>
      </c>
      <c r="P25" t="s">
        <v>58</v>
      </c>
      <c r="Q25" s="2">
        <v>44537.75608796296</v>
      </c>
      <c r="R25">
        <v>177</v>
      </c>
      <c r="S25" t="s">
        <v>13</v>
      </c>
      <c r="T25">
        <v>0</v>
      </c>
      <c r="U25" t="s">
        <v>14</v>
      </c>
      <c r="V25" s="3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55</v>
      </c>
      <c r="AD25" t="s">
        <v>58</v>
      </c>
      <c r="AE25" s="2">
        <v>44537.75608796296</v>
      </c>
      <c r="AF25">
        <v>177</v>
      </c>
      <c r="AG25" t="s">
        <v>13</v>
      </c>
      <c r="AH25">
        <v>0</v>
      </c>
      <c r="AI25">
        <v>12.124000000000001</v>
      </c>
      <c r="AJ25" s="3">
        <v>96921</v>
      </c>
      <c r="AK25">
        <v>19.088000000000001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T25" s="6">
        <f t="shared" si="4"/>
        <v>415.40084246063014</v>
      </c>
      <c r="AU25" s="7">
        <f t="shared" si="5"/>
        <v>17414.342091272432</v>
      </c>
      <c r="AW25" s="8">
        <f t="shared" si="6"/>
        <v>358.25488474784396</v>
      </c>
      <c r="AX25" s="9">
        <f t="shared" si="7"/>
        <v>18374.69595928134</v>
      </c>
    </row>
    <row r="26" spans="1:50" x14ac:dyDescent="0.3">
      <c r="A26">
        <v>56</v>
      </c>
      <c r="B26" t="s">
        <v>59</v>
      </c>
      <c r="C26" s="2">
        <v>44537.777337962965</v>
      </c>
      <c r="D26">
        <v>18</v>
      </c>
      <c r="E26" t="s">
        <v>13</v>
      </c>
      <c r="F26">
        <v>0</v>
      </c>
      <c r="G26">
        <v>6.048</v>
      </c>
      <c r="H26" s="3">
        <v>14409</v>
      </c>
      <c r="I26">
        <v>2.5000000000000001E-2</v>
      </c>
      <c r="J26" t="s">
        <v>14</v>
      </c>
      <c r="K26" t="s">
        <v>14</v>
      </c>
      <c r="L26" t="s">
        <v>14</v>
      </c>
      <c r="M26" t="s">
        <v>14</v>
      </c>
      <c r="O26">
        <v>56</v>
      </c>
      <c r="P26" t="s">
        <v>59</v>
      </c>
      <c r="Q26" s="2">
        <v>44537.777337962965</v>
      </c>
      <c r="R26">
        <v>18</v>
      </c>
      <c r="S26" t="s">
        <v>13</v>
      </c>
      <c r="T26">
        <v>0</v>
      </c>
      <c r="U26" t="s">
        <v>14</v>
      </c>
      <c r="V26" s="3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C26">
        <v>56</v>
      </c>
      <c r="AD26" t="s">
        <v>59</v>
      </c>
      <c r="AE26" s="2">
        <v>44537.777337962965</v>
      </c>
      <c r="AF26">
        <v>18</v>
      </c>
      <c r="AG26" t="s">
        <v>13</v>
      </c>
      <c r="AH26">
        <v>0</v>
      </c>
      <c r="AI26">
        <v>12.225</v>
      </c>
      <c r="AJ26" s="3">
        <v>14448</v>
      </c>
      <c r="AK26">
        <v>2.891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T26" s="6">
        <f t="shared" si="4"/>
        <v>39.017254721249998</v>
      </c>
      <c r="AU26" s="7">
        <f t="shared" si="5"/>
        <v>2700.38629492992</v>
      </c>
      <c r="AW26" s="8">
        <f t="shared" si="6"/>
        <v>37.53151382892711</v>
      </c>
      <c r="AX26" s="9">
        <f t="shared" si="7"/>
        <v>2755.2054111129601</v>
      </c>
    </row>
    <row r="27" spans="1:50" x14ac:dyDescent="0.3">
      <c r="A27">
        <v>57</v>
      </c>
      <c r="B27" t="s">
        <v>60</v>
      </c>
      <c r="C27" s="2">
        <v>44537.798587962963</v>
      </c>
      <c r="D27">
        <v>153</v>
      </c>
      <c r="E27" t="s">
        <v>13</v>
      </c>
      <c r="F27">
        <v>0</v>
      </c>
      <c r="G27">
        <v>6.0490000000000004</v>
      </c>
      <c r="H27" s="3">
        <v>14206</v>
      </c>
      <c r="I27">
        <v>2.5000000000000001E-2</v>
      </c>
      <c r="J27" t="s">
        <v>14</v>
      </c>
      <c r="K27" t="s">
        <v>14</v>
      </c>
      <c r="L27" t="s">
        <v>14</v>
      </c>
      <c r="M27" t="s">
        <v>14</v>
      </c>
      <c r="O27">
        <v>57</v>
      </c>
      <c r="P27" t="s">
        <v>60</v>
      </c>
      <c r="Q27" s="2">
        <v>44537.798587962963</v>
      </c>
      <c r="R27">
        <v>153</v>
      </c>
      <c r="S27" t="s">
        <v>13</v>
      </c>
      <c r="T27">
        <v>0</v>
      </c>
      <c r="U27" t="s">
        <v>14</v>
      </c>
      <c r="V27" s="3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C27">
        <v>57</v>
      </c>
      <c r="AD27" t="s">
        <v>60</v>
      </c>
      <c r="AE27" s="2">
        <v>44537.798587962963</v>
      </c>
      <c r="AF27">
        <v>153</v>
      </c>
      <c r="AG27" t="s">
        <v>13</v>
      </c>
      <c r="AH27">
        <v>0</v>
      </c>
      <c r="AI27">
        <v>12.215999999999999</v>
      </c>
      <c r="AJ27" s="3">
        <v>13735</v>
      </c>
      <c r="AK27">
        <v>2.7490000000000001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T27" s="6">
        <f t="shared" si="4"/>
        <v>38.344701764999996</v>
      </c>
      <c r="AU27" s="7">
        <f t="shared" si="5"/>
        <v>2569.4574253767501</v>
      </c>
      <c r="AW27" s="8">
        <f t="shared" si="6"/>
        <v>36.997311118287605</v>
      </c>
      <c r="AX27" s="9">
        <f t="shared" si="7"/>
        <v>2619.2065473415</v>
      </c>
    </row>
    <row r="28" spans="1:50" x14ac:dyDescent="0.3">
      <c r="A28">
        <v>58</v>
      </c>
      <c r="B28" t="s">
        <v>61</v>
      </c>
      <c r="C28" s="2">
        <v>44537.819837962961</v>
      </c>
      <c r="D28">
        <v>44</v>
      </c>
      <c r="E28" t="s">
        <v>13</v>
      </c>
      <c r="F28">
        <v>0</v>
      </c>
      <c r="G28">
        <v>6.0540000000000003</v>
      </c>
      <c r="H28" s="3">
        <v>7598</v>
      </c>
      <c r="I28">
        <v>1.0999999999999999E-2</v>
      </c>
      <c r="J28" t="s">
        <v>14</v>
      </c>
      <c r="K28" t="s">
        <v>14</v>
      </c>
      <c r="L28" t="s">
        <v>14</v>
      </c>
      <c r="M28" t="s">
        <v>14</v>
      </c>
      <c r="O28">
        <v>58</v>
      </c>
      <c r="P28" t="s">
        <v>61</v>
      </c>
      <c r="Q28" s="2">
        <v>44537.819837962961</v>
      </c>
      <c r="R28">
        <v>44</v>
      </c>
      <c r="S28" t="s">
        <v>13</v>
      </c>
      <c r="T28">
        <v>0</v>
      </c>
      <c r="U28" t="s">
        <v>14</v>
      </c>
      <c r="V28" s="3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C28">
        <v>58</v>
      </c>
      <c r="AD28" t="s">
        <v>61</v>
      </c>
      <c r="AE28" s="2">
        <v>44537.819837962961</v>
      </c>
      <c r="AF28">
        <v>44</v>
      </c>
      <c r="AG28" t="s">
        <v>13</v>
      </c>
      <c r="AH28">
        <v>0</v>
      </c>
      <c r="AI28">
        <v>12.24</v>
      </c>
      <c r="AJ28" s="3">
        <v>4636</v>
      </c>
      <c r="AK28">
        <v>0.93500000000000005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T28" s="6">
        <f t="shared" si="4"/>
        <v>17.408344084999996</v>
      </c>
      <c r="AU28" s="7">
        <f t="shared" si="5"/>
        <v>892.9953160260801</v>
      </c>
      <c r="AW28" s="8">
        <f t="shared" si="6"/>
        <v>18.986723448199999</v>
      </c>
      <c r="AX28" s="9">
        <f t="shared" si="7"/>
        <v>882.19573201504011</v>
      </c>
    </row>
    <row r="29" spans="1:50" x14ac:dyDescent="0.3">
      <c r="A29">
        <v>59</v>
      </c>
      <c r="B29" t="s">
        <v>62</v>
      </c>
      <c r="C29" s="2">
        <v>44537.841087962966</v>
      </c>
      <c r="D29">
        <v>72</v>
      </c>
      <c r="E29" t="s">
        <v>13</v>
      </c>
      <c r="F29">
        <v>0</v>
      </c>
      <c r="G29">
        <v>6.0570000000000004</v>
      </c>
      <c r="H29" s="3">
        <v>7298</v>
      </c>
      <c r="I29">
        <v>0.01</v>
      </c>
      <c r="J29" t="s">
        <v>14</v>
      </c>
      <c r="K29" t="s">
        <v>14</v>
      </c>
      <c r="L29" t="s">
        <v>14</v>
      </c>
      <c r="M29" t="s">
        <v>14</v>
      </c>
      <c r="O29">
        <v>59</v>
      </c>
      <c r="P29" t="s">
        <v>62</v>
      </c>
      <c r="Q29" s="2">
        <v>44537.841087962966</v>
      </c>
      <c r="R29">
        <v>72</v>
      </c>
      <c r="S29" t="s">
        <v>13</v>
      </c>
      <c r="T29">
        <v>0</v>
      </c>
      <c r="U29" t="s">
        <v>14</v>
      </c>
      <c r="V29" s="3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C29">
        <v>59</v>
      </c>
      <c r="AD29" t="s">
        <v>62</v>
      </c>
      <c r="AE29" s="2">
        <v>44537.841087962966</v>
      </c>
      <c r="AF29">
        <v>72</v>
      </c>
      <c r="AG29" t="s">
        <v>13</v>
      </c>
      <c r="AH29">
        <v>0</v>
      </c>
      <c r="AI29">
        <v>12.242000000000001</v>
      </c>
      <c r="AJ29" s="3">
        <v>4816</v>
      </c>
      <c r="AK29">
        <v>0.97099999999999997</v>
      </c>
      <c r="AL29" t="s">
        <v>14</v>
      </c>
      <c r="AM29" t="s">
        <v>14</v>
      </c>
      <c r="AN29" t="s">
        <v>14</v>
      </c>
      <c r="AO29" t="s">
        <v>14</v>
      </c>
      <c r="AQ29">
        <v>1</v>
      </c>
      <c r="AT29" s="6">
        <f t="shared" si="4"/>
        <v>16.501882084999998</v>
      </c>
      <c r="AU29" s="7">
        <f t="shared" si="5"/>
        <v>926.26052165888018</v>
      </c>
      <c r="AW29" s="8">
        <f t="shared" si="6"/>
        <v>18.098790408199999</v>
      </c>
      <c r="AX29" s="9">
        <f t="shared" si="7"/>
        <v>916.58406790144011</v>
      </c>
    </row>
    <row r="30" spans="1:50" x14ac:dyDescent="0.3">
      <c r="A30">
        <v>60</v>
      </c>
      <c r="B30" t="s">
        <v>63</v>
      </c>
      <c r="C30" s="2">
        <v>44537.862337962964</v>
      </c>
      <c r="D30">
        <v>130</v>
      </c>
      <c r="E30" t="s">
        <v>13</v>
      </c>
      <c r="F30">
        <v>0</v>
      </c>
      <c r="G30">
        <v>6.05</v>
      </c>
      <c r="H30" s="3">
        <v>12661</v>
      </c>
      <c r="I30">
        <v>2.1999999999999999E-2</v>
      </c>
      <c r="J30" t="s">
        <v>14</v>
      </c>
      <c r="K30" t="s">
        <v>14</v>
      </c>
      <c r="L30" t="s">
        <v>14</v>
      </c>
      <c r="M30" t="s">
        <v>14</v>
      </c>
      <c r="O30">
        <v>60</v>
      </c>
      <c r="P30" t="s">
        <v>63</v>
      </c>
      <c r="Q30" s="2">
        <v>44537.862337962964</v>
      </c>
      <c r="R30">
        <v>130</v>
      </c>
      <c r="S30" t="s">
        <v>13</v>
      </c>
      <c r="T30">
        <v>0</v>
      </c>
      <c r="U30" t="s">
        <v>14</v>
      </c>
      <c r="V30" s="3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C30">
        <v>60</v>
      </c>
      <c r="AD30" t="s">
        <v>63</v>
      </c>
      <c r="AE30" s="2">
        <v>44537.862337962964</v>
      </c>
      <c r="AF30">
        <v>130</v>
      </c>
      <c r="AG30" t="s">
        <v>13</v>
      </c>
      <c r="AH30">
        <v>0</v>
      </c>
      <c r="AI30">
        <v>12.23</v>
      </c>
      <c r="AJ30" s="3">
        <v>11224</v>
      </c>
      <c r="AK30">
        <v>2.2490000000000001</v>
      </c>
      <c r="AL30" t="s">
        <v>14</v>
      </c>
      <c r="AM30" t="s">
        <v>14</v>
      </c>
      <c r="AN30" t="s">
        <v>14</v>
      </c>
      <c r="AO30" t="s">
        <v>14</v>
      </c>
      <c r="AQ30">
        <v>1</v>
      </c>
      <c r="AT30" s="6">
        <f t="shared" si="4"/>
        <v>33.283399571249994</v>
      </c>
      <c r="AU30" s="7">
        <f t="shared" si="5"/>
        <v>2107.8519498924798</v>
      </c>
      <c r="AW30" s="8">
        <f t="shared" si="6"/>
        <v>32.931254618651103</v>
      </c>
      <c r="AX30" s="9">
        <f t="shared" si="7"/>
        <v>2140.1223948582397</v>
      </c>
    </row>
    <row r="31" spans="1:50" x14ac:dyDescent="0.3">
      <c r="A31">
        <v>61</v>
      </c>
      <c r="B31" t="s">
        <v>64</v>
      </c>
      <c r="C31" s="2">
        <v>44537.883576388886</v>
      </c>
      <c r="D31">
        <v>133</v>
      </c>
      <c r="E31" t="s">
        <v>13</v>
      </c>
      <c r="F31">
        <v>0</v>
      </c>
      <c r="G31">
        <v>6.0389999999999997</v>
      </c>
      <c r="H31" s="3">
        <v>13889</v>
      </c>
      <c r="I31">
        <v>2.4E-2</v>
      </c>
      <c r="J31" t="s">
        <v>14</v>
      </c>
      <c r="K31" t="s">
        <v>14</v>
      </c>
      <c r="L31" t="s">
        <v>14</v>
      </c>
      <c r="M31" t="s">
        <v>14</v>
      </c>
      <c r="O31">
        <v>61</v>
      </c>
      <c r="P31" t="s">
        <v>64</v>
      </c>
      <c r="Q31" s="2">
        <v>44537.883576388886</v>
      </c>
      <c r="R31">
        <v>133</v>
      </c>
      <c r="S31" t="s">
        <v>13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C31">
        <v>61</v>
      </c>
      <c r="AD31" t="s">
        <v>64</v>
      </c>
      <c r="AE31" s="2">
        <v>44537.883576388886</v>
      </c>
      <c r="AF31">
        <v>133</v>
      </c>
      <c r="AG31" t="s">
        <v>13</v>
      </c>
      <c r="AH31">
        <v>0</v>
      </c>
      <c r="AI31">
        <v>12.22</v>
      </c>
      <c r="AJ31" s="3">
        <v>13717</v>
      </c>
      <c r="AK31">
        <v>2.7450000000000001</v>
      </c>
      <c r="AL31" t="s">
        <v>14</v>
      </c>
      <c r="AM31" t="s">
        <v>14</v>
      </c>
      <c r="AN31" t="s">
        <v>14</v>
      </c>
      <c r="AO31" t="s">
        <v>14</v>
      </c>
      <c r="AQ31">
        <v>1</v>
      </c>
      <c r="AT31" s="6">
        <f t="shared" si="4"/>
        <v>37.297961821249991</v>
      </c>
      <c r="AU31" s="7">
        <f t="shared" si="5"/>
        <v>2566.1512422934702</v>
      </c>
      <c r="AW31" s="8">
        <f t="shared" si="6"/>
        <v>36.163092867591104</v>
      </c>
      <c r="AX31" s="9">
        <f t="shared" si="7"/>
        <v>2615.77298199286</v>
      </c>
    </row>
    <row r="32" spans="1:50" x14ac:dyDescent="0.3">
      <c r="A32">
        <v>62</v>
      </c>
      <c r="B32" t="s">
        <v>65</v>
      </c>
      <c r="C32" s="2">
        <v>44537.90483796296</v>
      </c>
      <c r="D32">
        <v>37</v>
      </c>
      <c r="E32" t="s">
        <v>13</v>
      </c>
      <c r="F32">
        <v>0</v>
      </c>
      <c r="G32">
        <v>6.0389999999999997</v>
      </c>
      <c r="H32" s="3">
        <v>11524</v>
      </c>
      <c r="I32">
        <v>1.9E-2</v>
      </c>
      <c r="J32" t="s">
        <v>14</v>
      </c>
      <c r="K32" t="s">
        <v>14</v>
      </c>
      <c r="L32" t="s">
        <v>14</v>
      </c>
      <c r="M32" t="s">
        <v>14</v>
      </c>
      <c r="O32">
        <v>62</v>
      </c>
      <c r="P32" t="s">
        <v>65</v>
      </c>
      <c r="Q32" s="2">
        <v>44537.90483796296</v>
      </c>
      <c r="R32">
        <v>37</v>
      </c>
      <c r="S32" t="s">
        <v>13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C32">
        <v>62</v>
      </c>
      <c r="AD32" t="s">
        <v>65</v>
      </c>
      <c r="AE32" s="2">
        <v>44537.90483796296</v>
      </c>
      <c r="AF32">
        <v>37</v>
      </c>
      <c r="AG32" t="s">
        <v>13</v>
      </c>
      <c r="AH32">
        <v>0</v>
      </c>
      <c r="AI32">
        <v>12.228999999999999</v>
      </c>
      <c r="AJ32" s="3">
        <v>5390</v>
      </c>
      <c r="AK32">
        <v>1.0860000000000001</v>
      </c>
      <c r="AL32" t="s">
        <v>14</v>
      </c>
      <c r="AM32" t="s">
        <v>14</v>
      </c>
      <c r="AN32" t="s">
        <v>14</v>
      </c>
      <c r="AO32" t="s">
        <v>14</v>
      </c>
      <c r="AQ32">
        <v>1</v>
      </c>
      <c r="AT32" s="6">
        <f t="shared" si="4"/>
        <v>29.623474739999999</v>
      </c>
      <c r="AU32" s="7">
        <f t="shared" si="5"/>
        <v>1032.312399683</v>
      </c>
      <c r="AW32" s="8">
        <f t="shared" si="6"/>
        <v>29.938584168561601</v>
      </c>
      <c r="AX32" s="9">
        <f t="shared" si="7"/>
        <v>1026.237612854</v>
      </c>
    </row>
    <row r="33" spans="1:50" x14ac:dyDescent="0.3">
      <c r="A33">
        <v>63</v>
      </c>
      <c r="B33" t="s">
        <v>66</v>
      </c>
      <c r="C33" s="2">
        <v>44537.926064814812</v>
      </c>
      <c r="D33">
        <v>7</v>
      </c>
      <c r="E33" t="s">
        <v>13</v>
      </c>
      <c r="F33">
        <v>0</v>
      </c>
      <c r="G33">
        <v>6.04</v>
      </c>
      <c r="H33" s="3">
        <v>12647</v>
      </c>
      <c r="I33">
        <v>2.1999999999999999E-2</v>
      </c>
      <c r="J33" t="s">
        <v>14</v>
      </c>
      <c r="K33" t="s">
        <v>14</v>
      </c>
      <c r="L33" t="s">
        <v>14</v>
      </c>
      <c r="M33" t="s">
        <v>14</v>
      </c>
      <c r="O33">
        <v>63</v>
      </c>
      <c r="P33" t="s">
        <v>66</v>
      </c>
      <c r="Q33" s="2">
        <v>44537.926064814812</v>
      </c>
      <c r="R33">
        <v>7</v>
      </c>
      <c r="S33" t="s">
        <v>13</v>
      </c>
      <c r="T33">
        <v>0</v>
      </c>
      <c r="U33" t="s">
        <v>14</v>
      </c>
      <c r="V33" s="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C33">
        <v>63</v>
      </c>
      <c r="AD33" t="s">
        <v>66</v>
      </c>
      <c r="AE33" s="2">
        <v>44537.926064814812</v>
      </c>
      <c r="AF33">
        <v>7</v>
      </c>
      <c r="AG33" t="s">
        <v>13</v>
      </c>
      <c r="AH33">
        <v>0</v>
      </c>
      <c r="AI33">
        <v>12.22</v>
      </c>
      <c r="AJ33" s="3">
        <v>11836</v>
      </c>
      <c r="AK33">
        <v>2.371</v>
      </c>
      <c r="AL33" t="s">
        <v>14</v>
      </c>
      <c r="AM33" t="s">
        <v>14</v>
      </c>
      <c r="AN33" t="s">
        <v>14</v>
      </c>
      <c r="AO33" t="s">
        <v>14</v>
      </c>
      <c r="AQ33">
        <v>1</v>
      </c>
      <c r="AT33" s="6">
        <f t="shared" si="4"/>
        <v>33.238000441250001</v>
      </c>
      <c r="AU33" s="7">
        <f t="shared" si="5"/>
        <v>2220.4308944580803</v>
      </c>
      <c r="AW33" s="8">
        <f t="shared" si="6"/>
        <v>32.894407454971905</v>
      </c>
      <c r="AX33" s="9">
        <f t="shared" si="7"/>
        <v>2256.9073220310397</v>
      </c>
    </row>
    <row r="34" spans="1:50" x14ac:dyDescent="0.3">
      <c r="A34">
        <v>64</v>
      </c>
      <c r="B34" t="s">
        <v>67</v>
      </c>
      <c r="C34" s="2">
        <v>44537.94734953704</v>
      </c>
      <c r="D34">
        <v>74</v>
      </c>
      <c r="E34" t="s">
        <v>13</v>
      </c>
      <c r="F34">
        <v>0</v>
      </c>
      <c r="G34">
        <v>6.0529999999999999</v>
      </c>
      <c r="H34" s="3">
        <v>13994</v>
      </c>
      <c r="I34">
        <v>2.4E-2</v>
      </c>
      <c r="J34" t="s">
        <v>14</v>
      </c>
      <c r="K34" t="s">
        <v>14</v>
      </c>
      <c r="L34" t="s">
        <v>14</v>
      </c>
      <c r="M34" t="s">
        <v>14</v>
      </c>
      <c r="O34">
        <v>64</v>
      </c>
      <c r="P34" t="s">
        <v>67</v>
      </c>
      <c r="Q34" s="2">
        <v>44537.94734953704</v>
      </c>
      <c r="R34">
        <v>74</v>
      </c>
      <c r="S34" t="s">
        <v>13</v>
      </c>
      <c r="T34">
        <v>0</v>
      </c>
      <c r="U34" t="s">
        <v>14</v>
      </c>
      <c r="V34" s="3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C34">
        <v>64</v>
      </c>
      <c r="AD34" t="s">
        <v>67</v>
      </c>
      <c r="AE34" s="2">
        <v>44537.94734953704</v>
      </c>
      <c r="AF34">
        <v>74</v>
      </c>
      <c r="AG34" t="s">
        <v>13</v>
      </c>
      <c r="AH34">
        <v>0</v>
      </c>
      <c r="AI34">
        <v>12.234999999999999</v>
      </c>
      <c r="AJ34" s="3">
        <v>16236</v>
      </c>
      <c r="AK34">
        <v>3.2469999999999999</v>
      </c>
      <c r="AL34" t="s">
        <v>14</v>
      </c>
      <c r="AM34" t="s">
        <v>14</v>
      </c>
      <c r="AN34" t="s">
        <v>14</v>
      </c>
      <c r="AO34" t="s">
        <v>14</v>
      </c>
      <c r="AQ34">
        <v>1</v>
      </c>
      <c r="AT34" s="6">
        <f t="shared" si="4"/>
        <v>37.644200764999994</v>
      </c>
      <c r="AU34" s="7">
        <f t="shared" si="5"/>
        <v>3028.4377449220801</v>
      </c>
      <c r="AW34" s="8">
        <f t="shared" si="6"/>
        <v>36.439413906847605</v>
      </c>
      <c r="AX34" s="9">
        <f t="shared" si="7"/>
        <v>3096.17893886304</v>
      </c>
    </row>
    <row r="35" spans="1:50" x14ac:dyDescent="0.3">
      <c r="A35">
        <v>65</v>
      </c>
      <c r="B35" t="s">
        <v>26</v>
      </c>
      <c r="C35" s="2">
        <v>44533.102662037039</v>
      </c>
      <c r="D35">
        <v>3</v>
      </c>
      <c r="E35" t="s">
        <v>13</v>
      </c>
      <c r="F35">
        <v>0</v>
      </c>
      <c r="G35">
        <v>6.0860000000000003</v>
      </c>
      <c r="H35" s="3">
        <v>2047</v>
      </c>
      <c r="I35">
        <v>-1E-3</v>
      </c>
      <c r="J35" t="s">
        <v>14</v>
      </c>
      <c r="K35" t="s">
        <v>14</v>
      </c>
      <c r="L35" t="s">
        <v>14</v>
      </c>
      <c r="M35" t="s">
        <v>14</v>
      </c>
      <c r="O35">
        <v>65</v>
      </c>
      <c r="P35" t="s">
        <v>26</v>
      </c>
      <c r="Q35" s="2">
        <v>44533.102662037039</v>
      </c>
      <c r="R35">
        <v>3</v>
      </c>
      <c r="S35" t="s">
        <v>13</v>
      </c>
      <c r="T35">
        <v>0</v>
      </c>
      <c r="U35" t="s">
        <v>14</v>
      </c>
      <c r="V35" s="3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C35">
        <v>65</v>
      </c>
      <c r="AD35" t="s">
        <v>26</v>
      </c>
      <c r="AE35" s="2">
        <v>44533.102662037039</v>
      </c>
      <c r="AF35">
        <v>3</v>
      </c>
      <c r="AG35" t="s">
        <v>13</v>
      </c>
      <c r="AH35">
        <v>0</v>
      </c>
      <c r="AI35">
        <v>12.228999999999999</v>
      </c>
      <c r="AJ35" s="3">
        <v>3128</v>
      </c>
      <c r="AK35">
        <v>0.63400000000000001</v>
      </c>
      <c r="AL35" t="s">
        <v>14</v>
      </c>
      <c r="AM35" t="s">
        <v>14</v>
      </c>
      <c r="AN35" t="s">
        <v>14</v>
      </c>
      <c r="AO35" t="s">
        <v>14</v>
      </c>
      <c r="AQ35">
        <v>1</v>
      </c>
      <c r="AT35" s="6">
        <f t="shared" si="4"/>
        <v>1.2551769412499993</v>
      </c>
      <c r="AU35" s="7">
        <f t="shared" si="5"/>
        <v>614.14703421631998</v>
      </c>
      <c r="AW35" s="8">
        <f t="shared" si="6"/>
        <v>0.86785838845000018</v>
      </c>
      <c r="AX35" s="9">
        <f t="shared" si="7"/>
        <v>594.05650591616006</v>
      </c>
    </row>
    <row r="36" spans="1:50" x14ac:dyDescent="0.3">
      <c r="A36">
        <v>66</v>
      </c>
      <c r="B36" t="s">
        <v>27</v>
      </c>
      <c r="C36" s="2">
        <v>44533.123912037037</v>
      </c>
      <c r="D36">
        <v>24</v>
      </c>
      <c r="E36" t="s">
        <v>13</v>
      </c>
      <c r="F36">
        <v>0</v>
      </c>
      <c r="G36">
        <v>6.0759999999999996</v>
      </c>
      <c r="H36" s="3">
        <v>1775</v>
      </c>
      <c r="I36">
        <v>-1E-3</v>
      </c>
      <c r="J36" t="s">
        <v>14</v>
      </c>
      <c r="K36" t="s">
        <v>14</v>
      </c>
      <c r="L36" t="s">
        <v>14</v>
      </c>
      <c r="M36" t="s">
        <v>14</v>
      </c>
      <c r="O36">
        <v>66</v>
      </c>
      <c r="P36" t="s">
        <v>27</v>
      </c>
      <c r="Q36" s="2">
        <v>44533.123912037037</v>
      </c>
      <c r="R36">
        <v>24</v>
      </c>
      <c r="S36" t="s">
        <v>13</v>
      </c>
      <c r="T36">
        <v>0</v>
      </c>
      <c r="U36" t="s">
        <v>14</v>
      </c>
      <c r="V36" s="3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C36">
        <v>66</v>
      </c>
      <c r="AD36" t="s">
        <v>27</v>
      </c>
      <c r="AE36" s="2">
        <v>44533.123912037037</v>
      </c>
      <c r="AF36">
        <v>24</v>
      </c>
      <c r="AG36" t="s">
        <v>13</v>
      </c>
      <c r="AH36">
        <v>0</v>
      </c>
      <c r="AI36">
        <v>12.199</v>
      </c>
      <c r="AJ36" s="3">
        <v>3978</v>
      </c>
      <c r="AK36">
        <v>0.80400000000000005</v>
      </c>
      <c r="AL36" t="s">
        <v>14</v>
      </c>
      <c r="AM36" t="s">
        <v>14</v>
      </c>
      <c r="AN36" t="s">
        <v>14</v>
      </c>
      <c r="AO36" t="s">
        <v>14</v>
      </c>
      <c r="AQ36">
        <v>1</v>
      </c>
      <c r="AT36" s="6">
        <f t="shared" si="4"/>
        <v>0.49732578124999982</v>
      </c>
      <c r="AU36" s="7">
        <f t="shared" si="5"/>
        <v>771.35789713932002</v>
      </c>
      <c r="AW36" s="8">
        <f t="shared" si="6"/>
        <v>-0.11175371875000017</v>
      </c>
      <c r="AX36" s="9">
        <f t="shared" si="7"/>
        <v>756.4782938901601</v>
      </c>
    </row>
    <row r="37" spans="1:50" x14ac:dyDescent="0.3">
      <c r="A37">
        <v>67</v>
      </c>
      <c r="B37" t="s">
        <v>28</v>
      </c>
      <c r="C37" s="2">
        <v>44533.145162037035</v>
      </c>
      <c r="D37">
        <v>39</v>
      </c>
      <c r="E37" t="s">
        <v>13</v>
      </c>
      <c r="F37">
        <v>0</v>
      </c>
      <c r="G37">
        <v>6.085</v>
      </c>
      <c r="H37" s="3">
        <v>1737</v>
      </c>
      <c r="I37">
        <v>-1E-3</v>
      </c>
      <c r="J37" t="s">
        <v>14</v>
      </c>
      <c r="K37" t="s">
        <v>14</v>
      </c>
      <c r="L37" t="s">
        <v>14</v>
      </c>
      <c r="M37" t="s">
        <v>14</v>
      </c>
      <c r="O37">
        <v>67</v>
      </c>
      <c r="P37" t="s">
        <v>28</v>
      </c>
      <c r="Q37" s="2">
        <v>44533.145162037035</v>
      </c>
      <c r="R37">
        <v>39</v>
      </c>
      <c r="S37" t="s">
        <v>13</v>
      </c>
      <c r="T37">
        <v>0</v>
      </c>
      <c r="U37" t="s">
        <v>14</v>
      </c>
      <c r="V37" s="3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C37">
        <v>67</v>
      </c>
      <c r="AD37" t="s">
        <v>28</v>
      </c>
      <c r="AE37" s="2">
        <v>44533.145162037035</v>
      </c>
      <c r="AF37">
        <v>39</v>
      </c>
      <c r="AG37" t="s">
        <v>13</v>
      </c>
      <c r="AH37">
        <v>0</v>
      </c>
      <c r="AI37">
        <v>12.228999999999999</v>
      </c>
      <c r="AJ37" s="3">
        <v>1927</v>
      </c>
      <c r="AK37">
        <v>0.39400000000000002</v>
      </c>
      <c r="AL37" t="s">
        <v>14</v>
      </c>
      <c r="AM37" t="s">
        <v>14</v>
      </c>
      <c r="AN37" t="s">
        <v>14</v>
      </c>
      <c r="AO37" t="s">
        <v>14</v>
      </c>
      <c r="AQ37">
        <v>1</v>
      </c>
      <c r="AT37" s="6">
        <f t="shared" si="4"/>
        <v>0.39169984124999946</v>
      </c>
      <c r="AU37" s="7">
        <f t="shared" si="5"/>
        <v>391.86271433867</v>
      </c>
      <c r="AW37" s="8">
        <f t="shared" si="6"/>
        <v>-0.24929394354999967</v>
      </c>
      <c r="AX37" s="9">
        <f t="shared" si="7"/>
        <v>364.52402127046003</v>
      </c>
    </row>
    <row r="38" spans="1:50" x14ac:dyDescent="0.3">
      <c r="A38">
        <v>68</v>
      </c>
      <c r="B38" t="s">
        <v>29</v>
      </c>
      <c r="C38" s="2">
        <v>44533.166400462964</v>
      </c>
      <c r="D38">
        <v>18</v>
      </c>
      <c r="E38" t="s">
        <v>13</v>
      </c>
      <c r="F38">
        <v>0</v>
      </c>
      <c r="G38">
        <v>6.0629999999999997</v>
      </c>
      <c r="H38" s="3">
        <v>2069</v>
      </c>
      <c r="I38">
        <v>0</v>
      </c>
      <c r="J38" t="s">
        <v>14</v>
      </c>
      <c r="K38" t="s">
        <v>14</v>
      </c>
      <c r="L38" t="s">
        <v>14</v>
      </c>
      <c r="M38" t="s">
        <v>14</v>
      </c>
      <c r="O38">
        <v>68</v>
      </c>
      <c r="P38" t="s">
        <v>29</v>
      </c>
      <c r="Q38" s="2">
        <v>44533.166400462964</v>
      </c>
      <c r="R38">
        <v>18</v>
      </c>
      <c r="S38" t="s">
        <v>13</v>
      </c>
      <c r="T38">
        <v>0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C38">
        <v>68</v>
      </c>
      <c r="AD38" t="s">
        <v>29</v>
      </c>
      <c r="AE38" s="2">
        <v>44533.166400462964</v>
      </c>
      <c r="AF38">
        <v>18</v>
      </c>
      <c r="AG38" t="s">
        <v>13</v>
      </c>
      <c r="AH38">
        <v>0</v>
      </c>
      <c r="AI38">
        <v>12.164</v>
      </c>
      <c r="AJ38" s="3">
        <v>2668</v>
      </c>
      <c r="AK38">
        <v>0.54200000000000004</v>
      </c>
      <c r="AL38" t="s">
        <v>14</v>
      </c>
      <c r="AM38" t="s">
        <v>14</v>
      </c>
      <c r="AN38" t="s">
        <v>14</v>
      </c>
      <c r="AO38" t="s">
        <v>14</v>
      </c>
      <c r="AQ38">
        <v>1</v>
      </c>
      <c r="AT38" s="6">
        <f t="shared" si="4"/>
        <v>1.316611171249999</v>
      </c>
      <c r="AU38" s="7">
        <f t="shared" si="5"/>
        <v>529.03038907951998</v>
      </c>
      <c r="AW38" s="8">
        <f t="shared" si="6"/>
        <v>0.9467169000500002</v>
      </c>
      <c r="AX38" s="9">
        <f t="shared" si="7"/>
        <v>506.14785767775999</v>
      </c>
    </row>
    <row r="39" spans="1:50" x14ac:dyDescent="0.3">
      <c r="A39">
        <v>69</v>
      </c>
      <c r="B39" t="s">
        <v>30</v>
      </c>
      <c r="C39" s="2">
        <v>44533.187685185185</v>
      </c>
      <c r="D39">
        <v>35</v>
      </c>
      <c r="E39" t="s">
        <v>13</v>
      </c>
      <c r="F39">
        <v>0</v>
      </c>
      <c r="G39">
        <v>6.0730000000000004</v>
      </c>
      <c r="H39" s="3">
        <v>1963</v>
      </c>
      <c r="I39">
        <v>-1E-3</v>
      </c>
      <c r="J39" t="s">
        <v>14</v>
      </c>
      <c r="K39" t="s">
        <v>14</v>
      </c>
      <c r="L39" t="s">
        <v>14</v>
      </c>
      <c r="M39" t="s">
        <v>14</v>
      </c>
      <c r="O39">
        <v>69</v>
      </c>
      <c r="P39" t="s">
        <v>30</v>
      </c>
      <c r="Q39" s="2">
        <v>44533.187685185185</v>
      </c>
      <c r="R39">
        <v>35</v>
      </c>
      <c r="S39" t="s">
        <v>13</v>
      </c>
      <c r="T39">
        <v>0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C39">
        <v>69</v>
      </c>
      <c r="AD39" t="s">
        <v>30</v>
      </c>
      <c r="AE39" s="2">
        <v>44533.187685185185</v>
      </c>
      <c r="AF39">
        <v>35</v>
      </c>
      <c r="AG39" t="s">
        <v>13</v>
      </c>
      <c r="AH39">
        <v>0</v>
      </c>
      <c r="AI39">
        <v>12.218</v>
      </c>
      <c r="AJ39" s="3">
        <v>3753</v>
      </c>
      <c r="AK39">
        <v>0.75900000000000001</v>
      </c>
      <c r="AL39" t="s">
        <v>14</v>
      </c>
      <c r="AM39" t="s">
        <v>14</v>
      </c>
      <c r="AN39" t="s">
        <v>14</v>
      </c>
      <c r="AO39" t="s">
        <v>14</v>
      </c>
      <c r="AQ39">
        <v>1</v>
      </c>
      <c r="AT39" s="6">
        <f t="shared" si="4"/>
        <v>1.0207990912499998</v>
      </c>
      <c r="AU39" s="7">
        <f t="shared" si="5"/>
        <v>729.75208398507004</v>
      </c>
      <c r="AW39" s="8">
        <f t="shared" si="6"/>
        <v>0.56624626645000031</v>
      </c>
      <c r="AX39" s="9">
        <f t="shared" si="7"/>
        <v>713.48657775366007</v>
      </c>
    </row>
    <row r="40" spans="1:50" x14ac:dyDescent="0.3">
      <c r="A40">
        <v>70</v>
      </c>
      <c r="B40" t="s">
        <v>31</v>
      </c>
      <c r="C40" s="2">
        <v>44533.208935185183</v>
      </c>
      <c r="D40">
        <v>13</v>
      </c>
      <c r="E40" t="s">
        <v>13</v>
      </c>
      <c r="F40">
        <v>0</v>
      </c>
      <c r="G40">
        <v>6.0709999999999997</v>
      </c>
      <c r="H40" s="3">
        <v>1776</v>
      </c>
      <c r="I40">
        <v>-1E-3</v>
      </c>
      <c r="J40" t="s">
        <v>14</v>
      </c>
      <c r="K40" t="s">
        <v>14</v>
      </c>
      <c r="L40" t="s">
        <v>14</v>
      </c>
      <c r="M40" t="s">
        <v>14</v>
      </c>
      <c r="O40">
        <v>70</v>
      </c>
      <c r="P40" t="s">
        <v>31</v>
      </c>
      <c r="Q40" s="2">
        <v>44533.208935185183</v>
      </c>
      <c r="R40">
        <v>13</v>
      </c>
      <c r="S40" t="s">
        <v>13</v>
      </c>
      <c r="T40">
        <v>0</v>
      </c>
      <c r="U40" t="s">
        <v>14</v>
      </c>
      <c r="V40" s="3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C40">
        <v>70</v>
      </c>
      <c r="AD40" t="s">
        <v>31</v>
      </c>
      <c r="AE40" s="2">
        <v>44533.208935185183</v>
      </c>
      <c r="AF40">
        <v>13</v>
      </c>
      <c r="AG40" t="s">
        <v>13</v>
      </c>
      <c r="AH40">
        <v>0</v>
      </c>
      <c r="AI40">
        <v>12.198</v>
      </c>
      <c r="AJ40" s="3">
        <v>3459</v>
      </c>
      <c r="AK40">
        <v>0.7</v>
      </c>
      <c r="AL40" t="s">
        <v>14</v>
      </c>
      <c r="AM40" t="s">
        <v>14</v>
      </c>
      <c r="AN40" t="s">
        <v>14</v>
      </c>
      <c r="AO40" t="s">
        <v>14</v>
      </c>
      <c r="AQ40">
        <v>1</v>
      </c>
      <c r="AT40" s="6">
        <f t="shared" si="4"/>
        <v>0.50010623999999915</v>
      </c>
      <c r="AU40" s="7">
        <f t="shared" si="5"/>
        <v>675.37757697363008</v>
      </c>
      <c r="AW40" s="8">
        <f t="shared" si="6"/>
        <v>-0.10813649920000046</v>
      </c>
      <c r="AX40" s="9">
        <f t="shared" si="7"/>
        <v>657.30825428694004</v>
      </c>
    </row>
    <row r="41" spans="1:50" x14ac:dyDescent="0.3">
      <c r="A41">
        <v>71</v>
      </c>
      <c r="B41" t="s">
        <v>32</v>
      </c>
      <c r="C41" s="2">
        <v>44533.230196759258</v>
      </c>
      <c r="D41">
        <v>26</v>
      </c>
      <c r="E41" t="s">
        <v>13</v>
      </c>
      <c r="F41">
        <v>0</v>
      </c>
      <c r="G41">
        <v>6.07</v>
      </c>
      <c r="H41" s="3">
        <v>1896</v>
      </c>
      <c r="I41">
        <v>-1E-3</v>
      </c>
      <c r="J41" t="s">
        <v>14</v>
      </c>
      <c r="K41" t="s">
        <v>14</v>
      </c>
      <c r="L41" t="s">
        <v>14</v>
      </c>
      <c r="M41" t="s">
        <v>14</v>
      </c>
      <c r="O41">
        <v>71</v>
      </c>
      <c r="P41" t="s">
        <v>32</v>
      </c>
      <c r="Q41" s="2">
        <v>44533.230196759258</v>
      </c>
      <c r="R41">
        <v>26</v>
      </c>
      <c r="S41" t="s">
        <v>13</v>
      </c>
      <c r="T41">
        <v>0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C41">
        <v>71</v>
      </c>
      <c r="AD41" t="s">
        <v>32</v>
      </c>
      <c r="AE41" s="2">
        <v>44533.230196759258</v>
      </c>
      <c r="AF41">
        <v>26</v>
      </c>
      <c r="AG41" t="s">
        <v>13</v>
      </c>
      <c r="AH41">
        <v>0</v>
      </c>
      <c r="AI41">
        <v>12.18</v>
      </c>
      <c r="AJ41" s="3">
        <v>2959</v>
      </c>
      <c r="AK41">
        <v>0.6</v>
      </c>
      <c r="AL41" t="s">
        <v>14</v>
      </c>
      <c r="AM41" t="s">
        <v>14</v>
      </c>
      <c r="AN41" t="s">
        <v>14</v>
      </c>
      <c r="AO41" t="s">
        <v>14</v>
      </c>
      <c r="AQ41">
        <v>1</v>
      </c>
      <c r="AT41" s="6">
        <f t="shared" si="4"/>
        <v>0.83406983999999973</v>
      </c>
      <c r="AU41" s="7">
        <f t="shared" si="5"/>
        <v>582.87900590363006</v>
      </c>
      <c r="AW41" s="8">
        <f t="shared" si="6"/>
        <v>0.32508841280000045</v>
      </c>
      <c r="AX41" s="9">
        <f t="shared" si="7"/>
        <v>561.76043262694009</v>
      </c>
    </row>
    <row r="42" spans="1:50" x14ac:dyDescent="0.3">
      <c r="A42">
        <v>72</v>
      </c>
      <c r="B42" t="s">
        <v>33</v>
      </c>
      <c r="C42" s="2">
        <v>44533.251423611109</v>
      </c>
      <c r="D42">
        <v>2</v>
      </c>
      <c r="E42" t="s">
        <v>13</v>
      </c>
      <c r="F42">
        <v>0</v>
      </c>
      <c r="G42">
        <v>6.0830000000000002</v>
      </c>
      <c r="H42" s="3">
        <v>1479</v>
      </c>
      <c r="I42">
        <v>-2E-3</v>
      </c>
      <c r="J42" t="s">
        <v>14</v>
      </c>
      <c r="K42" t="s">
        <v>14</v>
      </c>
      <c r="L42" t="s">
        <v>14</v>
      </c>
      <c r="M42" t="s">
        <v>14</v>
      </c>
      <c r="O42">
        <v>72</v>
      </c>
      <c r="P42" t="s">
        <v>33</v>
      </c>
      <c r="Q42" s="2">
        <v>44533.251423611109</v>
      </c>
      <c r="R42">
        <v>2</v>
      </c>
      <c r="S42" t="s">
        <v>13</v>
      </c>
      <c r="T42">
        <v>0</v>
      </c>
      <c r="U42" t="s">
        <v>14</v>
      </c>
      <c r="V42" s="3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C42">
        <v>72</v>
      </c>
      <c r="AD42" t="s">
        <v>33</v>
      </c>
      <c r="AE42" s="2">
        <v>44533.251423611109</v>
      </c>
      <c r="AF42">
        <v>2</v>
      </c>
      <c r="AG42" t="s">
        <v>13</v>
      </c>
      <c r="AH42">
        <v>0</v>
      </c>
      <c r="AI42">
        <v>12.218</v>
      </c>
      <c r="AJ42" s="3">
        <v>3144</v>
      </c>
      <c r="AK42">
        <v>0.63700000000000001</v>
      </c>
      <c r="AL42" t="s">
        <v>14</v>
      </c>
      <c r="AM42" t="s">
        <v>14</v>
      </c>
      <c r="AN42" t="s">
        <v>14</v>
      </c>
      <c r="AO42" t="s">
        <v>14</v>
      </c>
      <c r="AQ42">
        <v>1</v>
      </c>
      <c r="AT42" s="6">
        <f t="shared" si="4"/>
        <v>-0.32382187875000046</v>
      </c>
      <c r="AU42" s="7">
        <f t="shared" si="5"/>
        <v>617.10713512128007</v>
      </c>
      <c r="AW42" s="8">
        <f t="shared" si="6"/>
        <v>-1.1875452059500002</v>
      </c>
      <c r="AX42" s="9">
        <f t="shared" si="7"/>
        <v>597.11407419264003</v>
      </c>
    </row>
    <row r="43" spans="1:50" x14ac:dyDescent="0.3">
      <c r="A43">
        <v>73</v>
      </c>
      <c r="B43" t="s">
        <v>34</v>
      </c>
      <c r="C43" s="2">
        <v>44533.272638888891</v>
      </c>
      <c r="D43">
        <v>34</v>
      </c>
      <c r="E43" t="s">
        <v>13</v>
      </c>
      <c r="F43">
        <v>0</v>
      </c>
      <c r="G43">
        <v>6.0620000000000003</v>
      </c>
      <c r="H43" s="3">
        <v>1691</v>
      </c>
      <c r="I43">
        <v>-1E-3</v>
      </c>
      <c r="J43" t="s">
        <v>14</v>
      </c>
      <c r="K43" t="s">
        <v>14</v>
      </c>
      <c r="L43" t="s">
        <v>14</v>
      </c>
      <c r="M43" t="s">
        <v>14</v>
      </c>
      <c r="O43">
        <v>73</v>
      </c>
      <c r="P43" t="s">
        <v>34</v>
      </c>
      <c r="Q43" s="2">
        <v>44533.272638888891</v>
      </c>
      <c r="R43">
        <v>34</v>
      </c>
      <c r="S43" t="s">
        <v>13</v>
      </c>
      <c r="T43">
        <v>0</v>
      </c>
      <c r="U43" t="s">
        <v>14</v>
      </c>
      <c r="V43" s="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C43">
        <v>73</v>
      </c>
      <c r="AD43" t="s">
        <v>34</v>
      </c>
      <c r="AE43" s="2">
        <v>44533.272638888891</v>
      </c>
      <c r="AF43">
        <v>34</v>
      </c>
      <c r="AG43" t="s">
        <v>13</v>
      </c>
      <c r="AH43">
        <v>0</v>
      </c>
      <c r="AI43">
        <v>12.206</v>
      </c>
      <c r="AJ43" s="3">
        <v>3776</v>
      </c>
      <c r="AK43">
        <v>0.76300000000000001</v>
      </c>
      <c r="AL43" t="s">
        <v>14</v>
      </c>
      <c r="AM43" t="s">
        <v>14</v>
      </c>
      <c r="AN43" t="s">
        <v>14</v>
      </c>
      <c r="AO43" t="s">
        <v>14</v>
      </c>
      <c r="AQ43">
        <v>1</v>
      </c>
      <c r="AT43" s="6">
        <f t="shared" si="4"/>
        <v>0.26391897124999986</v>
      </c>
      <c r="AU43" s="7">
        <f t="shared" si="5"/>
        <v>734.00541429248005</v>
      </c>
      <c r="AW43" s="8">
        <f t="shared" si="6"/>
        <v>-0.41601392395000047</v>
      </c>
      <c r="AX43" s="9">
        <f t="shared" si="7"/>
        <v>717.88136205824014</v>
      </c>
    </row>
    <row r="44" spans="1:50" x14ac:dyDescent="0.3">
      <c r="A44">
        <v>74</v>
      </c>
      <c r="B44" t="s">
        <v>35</v>
      </c>
      <c r="C44" s="2">
        <v>44533.293877314813</v>
      </c>
      <c r="D44">
        <v>16</v>
      </c>
      <c r="E44" t="s">
        <v>13</v>
      </c>
      <c r="F44">
        <v>0</v>
      </c>
      <c r="G44">
        <v>6.0720000000000001</v>
      </c>
      <c r="H44" s="3">
        <v>1685</v>
      </c>
      <c r="I44">
        <v>-1E-3</v>
      </c>
      <c r="J44" t="s">
        <v>14</v>
      </c>
      <c r="K44" t="s">
        <v>14</v>
      </c>
      <c r="L44" t="s">
        <v>14</v>
      </c>
      <c r="M44" t="s">
        <v>14</v>
      </c>
      <c r="O44">
        <v>74</v>
      </c>
      <c r="P44" t="s">
        <v>35</v>
      </c>
      <c r="Q44" s="2">
        <v>44533.293877314813</v>
      </c>
      <c r="R44">
        <v>16</v>
      </c>
      <c r="S44" t="s">
        <v>13</v>
      </c>
      <c r="T44">
        <v>0</v>
      </c>
      <c r="U44" t="s">
        <v>14</v>
      </c>
      <c r="V44" s="3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C44">
        <v>74</v>
      </c>
      <c r="AD44" t="s">
        <v>35</v>
      </c>
      <c r="AE44" s="2">
        <v>44533.293877314813</v>
      </c>
      <c r="AF44">
        <v>16</v>
      </c>
      <c r="AG44" t="s">
        <v>13</v>
      </c>
      <c r="AH44">
        <v>0</v>
      </c>
      <c r="AI44">
        <v>12.182</v>
      </c>
      <c r="AJ44" s="3">
        <v>2804</v>
      </c>
      <c r="AK44">
        <v>0.56899999999999995</v>
      </c>
      <c r="AL44" t="s">
        <v>14</v>
      </c>
      <c r="AM44" t="s">
        <v>14</v>
      </c>
      <c r="AN44" t="s">
        <v>14</v>
      </c>
      <c r="AO44" t="s">
        <v>14</v>
      </c>
      <c r="AQ44">
        <v>1</v>
      </c>
      <c r="AT44" s="6">
        <f t="shared" si="4"/>
        <v>0.24725853124999997</v>
      </c>
      <c r="AU44" s="7">
        <f t="shared" si="5"/>
        <v>554.19807614768013</v>
      </c>
      <c r="AW44" s="8">
        <f t="shared" si="6"/>
        <v>-0.43777808875000002</v>
      </c>
      <c r="AX44" s="9">
        <f t="shared" si="7"/>
        <v>532.13895711584007</v>
      </c>
    </row>
    <row r="45" spans="1:50" x14ac:dyDescent="0.3">
      <c r="A45">
        <v>75</v>
      </c>
      <c r="B45" t="s">
        <v>36</v>
      </c>
      <c r="C45" s="2">
        <v>44533.315104166664</v>
      </c>
      <c r="D45">
        <v>5</v>
      </c>
      <c r="E45" t="s">
        <v>13</v>
      </c>
      <c r="F45">
        <v>0</v>
      </c>
      <c r="G45">
        <v>6.0709999999999997</v>
      </c>
      <c r="H45" s="3">
        <v>1653</v>
      </c>
      <c r="I45">
        <v>-1E-3</v>
      </c>
      <c r="J45" t="s">
        <v>14</v>
      </c>
      <c r="K45" t="s">
        <v>14</v>
      </c>
      <c r="L45" t="s">
        <v>14</v>
      </c>
      <c r="M45" t="s">
        <v>14</v>
      </c>
      <c r="O45">
        <v>75</v>
      </c>
      <c r="P45" t="s">
        <v>36</v>
      </c>
      <c r="Q45" s="2">
        <v>44533.315104166664</v>
      </c>
      <c r="R45">
        <v>5</v>
      </c>
      <c r="S45" t="s">
        <v>13</v>
      </c>
      <c r="T45">
        <v>0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C45">
        <v>75</v>
      </c>
      <c r="AD45" t="s">
        <v>36</v>
      </c>
      <c r="AE45" s="2">
        <v>44533.315104166664</v>
      </c>
      <c r="AF45">
        <v>5</v>
      </c>
      <c r="AG45" t="s">
        <v>13</v>
      </c>
      <c r="AH45">
        <v>0</v>
      </c>
      <c r="AI45">
        <v>12.204000000000001</v>
      </c>
      <c r="AJ45" s="3">
        <v>2298</v>
      </c>
      <c r="AK45">
        <v>0.46800000000000003</v>
      </c>
      <c r="AL45" t="s">
        <v>14</v>
      </c>
      <c r="AM45" t="s">
        <v>14</v>
      </c>
      <c r="AN45" t="s">
        <v>14</v>
      </c>
      <c r="AO45" t="s">
        <v>14</v>
      </c>
      <c r="AQ45">
        <v>1</v>
      </c>
      <c r="AT45" s="6">
        <f t="shared" si="4"/>
        <v>0.15842869124999925</v>
      </c>
      <c r="AU45" s="7">
        <f t="shared" si="5"/>
        <v>460.54772393292001</v>
      </c>
      <c r="AW45" s="8">
        <f t="shared" si="6"/>
        <v>-0.55392410154999983</v>
      </c>
      <c r="AX45" s="9">
        <f t="shared" si="7"/>
        <v>435.43373412696002</v>
      </c>
    </row>
    <row r="46" spans="1:50" x14ac:dyDescent="0.3">
      <c r="A46">
        <v>76</v>
      </c>
      <c r="B46" t="s">
        <v>37</v>
      </c>
      <c r="C46" s="2">
        <v>44533.336331018516</v>
      </c>
      <c r="D46">
        <v>8</v>
      </c>
      <c r="E46" t="s">
        <v>13</v>
      </c>
      <c r="F46">
        <v>0</v>
      </c>
      <c r="G46">
        <v>6.0830000000000002</v>
      </c>
      <c r="H46" s="3">
        <v>1628</v>
      </c>
      <c r="I46">
        <v>-1E-3</v>
      </c>
      <c r="J46" t="s">
        <v>14</v>
      </c>
      <c r="K46" t="s">
        <v>14</v>
      </c>
      <c r="L46" t="s">
        <v>14</v>
      </c>
      <c r="M46" t="s">
        <v>14</v>
      </c>
      <c r="O46">
        <v>76</v>
      </c>
      <c r="P46" t="s">
        <v>37</v>
      </c>
      <c r="Q46" s="2">
        <v>44533.336331018516</v>
      </c>
      <c r="R46">
        <v>8</v>
      </c>
      <c r="S46" t="s">
        <v>13</v>
      </c>
      <c r="T46">
        <v>0</v>
      </c>
      <c r="U46" t="s">
        <v>14</v>
      </c>
      <c r="V46" s="3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C46">
        <v>76</v>
      </c>
      <c r="AD46" t="s">
        <v>37</v>
      </c>
      <c r="AE46" s="2">
        <v>44533.336331018516</v>
      </c>
      <c r="AF46">
        <v>8</v>
      </c>
      <c r="AG46" t="s">
        <v>13</v>
      </c>
      <c r="AH46">
        <v>0</v>
      </c>
      <c r="AI46">
        <v>12.2</v>
      </c>
      <c r="AJ46" s="3">
        <v>3288</v>
      </c>
      <c r="AK46">
        <v>0.66600000000000004</v>
      </c>
      <c r="AL46" t="s">
        <v>14</v>
      </c>
      <c r="AM46" t="s">
        <v>14</v>
      </c>
      <c r="AN46" t="s">
        <v>14</v>
      </c>
      <c r="AO46" t="s">
        <v>14</v>
      </c>
      <c r="AQ46">
        <v>1</v>
      </c>
      <c r="AT46" s="6">
        <f t="shared" si="4"/>
        <v>8.9060659999999459E-2</v>
      </c>
      <c r="AU46" s="7">
        <f t="shared" si="5"/>
        <v>643.74659704511998</v>
      </c>
      <c r="AW46" s="8">
        <f t="shared" si="6"/>
        <v>-0.64474575280000046</v>
      </c>
      <c r="AX46" s="9">
        <f t="shared" si="7"/>
        <v>624.63181405056014</v>
      </c>
    </row>
    <row r="47" spans="1:50" x14ac:dyDescent="0.3">
      <c r="A47">
        <v>77</v>
      </c>
      <c r="B47" t="s">
        <v>38</v>
      </c>
      <c r="C47" s="2">
        <v>44533.357569444444</v>
      </c>
      <c r="D47">
        <v>22</v>
      </c>
      <c r="E47" t="s">
        <v>13</v>
      </c>
      <c r="F47">
        <v>0</v>
      </c>
      <c r="G47">
        <v>6.07</v>
      </c>
      <c r="H47" s="3">
        <v>1435</v>
      </c>
      <c r="I47">
        <v>-2E-3</v>
      </c>
      <c r="J47" t="s">
        <v>14</v>
      </c>
      <c r="K47" t="s">
        <v>14</v>
      </c>
      <c r="L47" t="s">
        <v>14</v>
      </c>
      <c r="M47" t="s">
        <v>14</v>
      </c>
      <c r="O47">
        <v>77</v>
      </c>
      <c r="P47" t="s">
        <v>38</v>
      </c>
      <c r="Q47" s="2">
        <v>44533.357569444444</v>
      </c>
      <c r="R47">
        <v>22</v>
      </c>
      <c r="S47" t="s">
        <v>13</v>
      </c>
      <c r="T47">
        <v>0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C47">
        <v>77</v>
      </c>
      <c r="AD47" t="s">
        <v>38</v>
      </c>
      <c r="AE47" s="2">
        <v>44533.357569444444</v>
      </c>
      <c r="AF47">
        <v>22</v>
      </c>
      <c r="AG47" t="s">
        <v>13</v>
      </c>
      <c r="AH47">
        <v>0</v>
      </c>
      <c r="AI47">
        <v>12.186999999999999</v>
      </c>
      <c r="AJ47" s="3">
        <v>2421</v>
      </c>
      <c r="AK47">
        <v>0.49299999999999999</v>
      </c>
      <c r="AL47" t="s">
        <v>14</v>
      </c>
      <c r="AM47" t="s">
        <v>14</v>
      </c>
      <c r="AN47" t="s">
        <v>14</v>
      </c>
      <c r="AO47" t="s">
        <v>14</v>
      </c>
      <c r="AQ47">
        <v>1</v>
      </c>
      <c r="AT47" s="6">
        <f t="shared" si="4"/>
        <v>-0.4455664687500005</v>
      </c>
      <c r="AU47" s="7">
        <f t="shared" si="5"/>
        <v>483.31548990242999</v>
      </c>
      <c r="AW47" s="8">
        <f t="shared" si="6"/>
        <v>-1.3483270887500005</v>
      </c>
      <c r="AX47" s="9">
        <f t="shared" si="7"/>
        <v>458.94189622134002</v>
      </c>
    </row>
    <row r="48" spans="1:50" x14ac:dyDescent="0.3">
      <c r="A48">
        <v>78</v>
      </c>
      <c r="B48" t="s">
        <v>39</v>
      </c>
      <c r="C48" s="2">
        <v>44533.378831018519</v>
      </c>
      <c r="D48">
        <v>20</v>
      </c>
      <c r="E48" t="s">
        <v>13</v>
      </c>
      <c r="F48">
        <v>0</v>
      </c>
      <c r="G48">
        <v>6.0720000000000001</v>
      </c>
      <c r="H48" s="3">
        <v>1476</v>
      </c>
      <c r="I48">
        <v>-2E-3</v>
      </c>
      <c r="J48" t="s">
        <v>14</v>
      </c>
      <c r="K48" t="s">
        <v>14</v>
      </c>
      <c r="L48" t="s">
        <v>14</v>
      </c>
      <c r="M48" t="s">
        <v>14</v>
      </c>
      <c r="O48">
        <v>78</v>
      </c>
      <c r="P48" t="s">
        <v>39</v>
      </c>
      <c r="Q48" s="2">
        <v>44533.378831018519</v>
      </c>
      <c r="R48">
        <v>20</v>
      </c>
      <c r="S48" t="s">
        <v>13</v>
      </c>
      <c r="T48">
        <v>0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C48">
        <v>78</v>
      </c>
      <c r="AD48" t="s">
        <v>39</v>
      </c>
      <c r="AE48" s="2">
        <v>44533.378831018519</v>
      </c>
      <c r="AF48">
        <v>20</v>
      </c>
      <c r="AG48" t="s">
        <v>13</v>
      </c>
      <c r="AH48">
        <v>0</v>
      </c>
      <c r="AI48">
        <v>12.21</v>
      </c>
      <c r="AJ48" s="3">
        <v>2462</v>
      </c>
      <c r="AK48">
        <v>0.501</v>
      </c>
      <c r="AL48" t="s">
        <v>14</v>
      </c>
      <c r="AM48" t="s">
        <v>14</v>
      </c>
      <c r="AN48" t="s">
        <v>14</v>
      </c>
      <c r="AO48" t="s">
        <v>14</v>
      </c>
      <c r="AQ48">
        <v>1</v>
      </c>
      <c r="AT48" s="6">
        <f t="shared" si="4"/>
        <v>-0.33212526000000064</v>
      </c>
      <c r="AU48" s="7">
        <f t="shared" si="5"/>
        <v>490.90432316012004</v>
      </c>
      <c r="AW48" s="8">
        <f t="shared" si="6"/>
        <v>-1.1985004791999998</v>
      </c>
      <c r="AX48" s="9">
        <f t="shared" si="7"/>
        <v>466.77784092055998</v>
      </c>
    </row>
    <row r="49" spans="1:50" x14ac:dyDescent="0.3">
      <c r="A49">
        <v>79</v>
      </c>
      <c r="B49" t="s">
        <v>40</v>
      </c>
      <c r="C49" s="2">
        <v>44533.400057870371</v>
      </c>
      <c r="D49">
        <v>38</v>
      </c>
      <c r="E49" t="s">
        <v>13</v>
      </c>
      <c r="F49">
        <v>0</v>
      </c>
      <c r="G49">
        <v>6.0730000000000004</v>
      </c>
      <c r="H49" s="3">
        <v>1491</v>
      </c>
      <c r="I49">
        <v>-2E-3</v>
      </c>
      <c r="J49" t="s">
        <v>14</v>
      </c>
      <c r="K49" t="s">
        <v>14</v>
      </c>
      <c r="L49" t="s">
        <v>14</v>
      </c>
      <c r="M49" t="s">
        <v>14</v>
      </c>
      <c r="O49">
        <v>79</v>
      </c>
      <c r="P49" t="s">
        <v>40</v>
      </c>
      <c r="Q49" s="2">
        <v>44533.400057870371</v>
      </c>
      <c r="R49">
        <v>38</v>
      </c>
      <c r="S49" t="s">
        <v>13</v>
      </c>
      <c r="T49">
        <v>0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C49">
        <v>79</v>
      </c>
      <c r="AD49" t="s">
        <v>40</v>
      </c>
      <c r="AE49" s="2">
        <v>44533.400057870371</v>
      </c>
      <c r="AF49">
        <v>38</v>
      </c>
      <c r="AG49" t="s">
        <v>13</v>
      </c>
      <c r="AH49">
        <v>0</v>
      </c>
      <c r="AI49">
        <v>12.206</v>
      </c>
      <c r="AJ49" s="3">
        <v>3772</v>
      </c>
      <c r="AK49">
        <v>0.76300000000000001</v>
      </c>
      <c r="AL49" t="s">
        <v>14</v>
      </c>
      <c r="AM49" t="s">
        <v>14</v>
      </c>
      <c r="AN49" t="s">
        <v>14</v>
      </c>
      <c r="AO49" t="s">
        <v>14</v>
      </c>
      <c r="AQ49">
        <v>1</v>
      </c>
      <c r="AT49" s="6">
        <f t="shared" si="4"/>
        <v>-0.29060452875000031</v>
      </c>
      <c r="AU49" s="7">
        <f t="shared" si="5"/>
        <v>733.26570944432001</v>
      </c>
      <c r="AW49" s="8">
        <f t="shared" si="6"/>
        <v>-1.14373454395</v>
      </c>
      <c r="AX49" s="9">
        <f t="shared" si="7"/>
        <v>717.11705298016011</v>
      </c>
    </row>
    <row r="50" spans="1:50" x14ac:dyDescent="0.3">
      <c r="A50">
        <v>80</v>
      </c>
      <c r="B50" t="s">
        <v>41</v>
      </c>
      <c r="C50" s="2">
        <v>44533.421273148146</v>
      </c>
      <c r="D50">
        <v>11</v>
      </c>
      <c r="E50" t="s">
        <v>13</v>
      </c>
      <c r="F50">
        <v>0</v>
      </c>
      <c r="G50">
        <v>6.0650000000000004</v>
      </c>
      <c r="H50" s="3">
        <v>1437</v>
      </c>
      <c r="I50">
        <v>-2E-3</v>
      </c>
      <c r="J50" t="s">
        <v>14</v>
      </c>
      <c r="K50" t="s">
        <v>14</v>
      </c>
      <c r="L50" t="s">
        <v>14</v>
      </c>
      <c r="M50" t="s">
        <v>14</v>
      </c>
      <c r="O50">
        <v>80</v>
      </c>
      <c r="P50" t="s">
        <v>41</v>
      </c>
      <c r="Q50" s="2">
        <v>44533.421273148146</v>
      </c>
      <c r="R50">
        <v>11</v>
      </c>
      <c r="S50" t="s">
        <v>13</v>
      </c>
      <c r="T50">
        <v>0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C50">
        <v>80</v>
      </c>
      <c r="AD50" t="s">
        <v>41</v>
      </c>
      <c r="AE50" s="2">
        <v>44533.421273148146</v>
      </c>
      <c r="AF50">
        <v>11</v>
      </c>
      <c r="AG50" t="s">
        <v>13</v>
      </c>
      <c r="AH50">
        <v>0</v>
      </c>
      <c r="AI50">
        <v>12.202999999999999</v>
      </c>
      <c r="AJ50" s="3">
        <v>2407</v>
      </c>
      <c r="AK50">
        <v>0.49</v>
      </c>
      <c r="AL50" t="s">
        <v>14</v>
      </c>
      <c r="AM50" t="s">
        <v>14</v>
      </c>
      <c r="AN50" t="s">
        <v>14</v>
      </c>
      <c r="AO50" t="s">
        <v>14</v>
      </c>
      <c r="AQ50">
        <v>1</v>
      </c>
      <c r="AT50" s="6">
        <f t="shared" si="4"/>
        <v>-0.44003440875000033</v>
      </c>
      <c r="AU50" s="7">
        <f t="shared" si="5"/>
        <v>480.72413265227004</v>
      </c>
      <c r="AW50" s="8">
        <f t="shared" si="6"/>
        <v>-1.3410139535500001</v>
      </c>
      <c r="AX50" s="9">
        <f t="shared" si="7"/>
        <v>456.26619526726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Alex Hounshell</cp:lastModifiedBy>
  <dcterms:created xsi:type="dcterms:W3CDTF">2020-10-28T13:32:09Z</dcterms:created>
  <dcterms:modified xsi:type="dcterms:W3CDTF">2021-12-08T20:53:00Z</dcterms:modified>
</cp:coreProperties>
</file>