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xr:revisionPtr revIDLastSave="0" documentId="13_ncr:1_{51957AD7-CBC8-456D-8FC4-9E0BF0914228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38" i="1" l="1"/>
  <c r="AU38" i="1"/>
  <c r="AW38" i="1"/>
  <c r="AX38" i="1"/>
  <c r="AT39" i="1"/>
  <c r="AU39" i="1"/>
  <c r="AW39" i="1"/>
  <c r="AX39" i="1"/>
  <c r="AT40" i="1"/>
  <c r="AU40" i="1"/>
  <c r="AW40" i="1"/>
  <c r="AX40" i="1"/>
  <c r="AT41" i="1"/>
  <c r="AU41" i="1"/>
  <c r="AW41" i="1"/>
  <c r="AX41" i="1"/>
  <c r="AT42" i="1"/>
  <c r="AU42" i="1"/>
  <c r="AW42" i="1"/>
  <c r="AX42" i="1"/>
  <c r="AT43" i="1"/>
  <c r="AU43" i="1"/>
  <c r="AW43" i="1"/>
  <c r="AX43" i="1"/>
  <c r="AT44" i="1"/>
  <c r="AU44" i="1"/>
  <c r="AW44" i="1"/>
  <c r="AX44" i="1"/>
  <c r="AT45" i="1"/>
  <c r="AU45" i="1"/>
  <c r="AW45" i="1"/>
  <c r="AX45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31" i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35" i="1"/>
  <c r="AU35" i="1"/>
  <c r="AW35" i="1"/>
  <c r="AX35" i="1"/>
  <c r="AT36" i="1"/>
  <c r="AU36" i="1"/>
  <c r="AW36" i="1"/>
  <c r="AX36" i="1"/>
  <c r="AT37" i="1"/>
  <c r="AU37" i="1"/>
  <c r="AW37" i="1"/>
  <c r="AX37" i="1"/>
</calcChain>
</file>

<file path=xl/sharedStrings.xml><?xml version="1.0" encoding="utf-8"?>
<sst xmlns="http://schemas.openxmlformats.org/spreadsheetml/2006/main" count="826" uniqueCount="68">
  <si>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</si>
  <si>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</si>
  <si>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</si>
  <si>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</si>
  <si>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</si>
  <si>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</si>
  <si>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</si>
  <si>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</si>
  <si>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</si>
  <si>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</si>
  <si>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</si>
  <si>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</si>
  <si>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</si>
  <si>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</si>
  <si>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</si>
  <si>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</si>
  <si>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</si>
  <si>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</si>
  <si>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</si>
  <si>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</si>
  <si>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</si>
  <si>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</si>
  <si>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</si>
  <si>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</si>
  <si>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</si>
  <si>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</si>
  <si>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BRN23nov21_001.gcd</t>
  </si>
  <si>
    <t>BRN23nov21_002.gcd</t>
  </si>
  <si>
    <t>BRN23nov21_003.gcd</t>
  </si>
  <si>
    <t>BRN23nov21_004.gcd</t>
  </si>
  <si>
    <t>BRN23nov21_005.gcd</t>
  </si>
  <si>
    <t>BRN23nov21_006.gcd</t>
  </si>
  <si>
    <t>BRN23nov21_007.gcd</t>
  </si>
  <si>
    <t>BRN23nov21_008.gcd</t>
  </si>
  <si>
    <t>BRN23nov21_009.gcd</t>
  </si>
  <si>
    <t>BRN23nov21_010.gcd</t>
  </si>
  <si>
    <t>BRN23nov21_011.gcd</t>
  </si>
  <si>
    <t>BRN23nov21_012.gcd</t>
  </si>
  <si>
    <t>BRN23nov21_013.gcd</t>
  </si>
  <si>
    <t>BRN23nov21_014.gcd</t>
  </si>
  <si>
    <t>BRN23nov21_015.gcd</t>
  </si>
  <si>
    <t>BRN23nov21_016.gcd</t>
  </si>
  <si>
    <t>BRN23nov21_017.gcd</t>
  </si>
  <si>
    <t>BRN23nov21_018.gcd</t>
  </si>
  <si>
    <t>BRN23nov21_019.gcd</t>
  </si>
  <si>
    <t>BRN23nov21_020.gcd</t>
  </si>
  <si>
    <t>BRN23nov21_021.gcd</t>
  </si>
  <si>
    <t>BRN23nov21_022.gcd</t>
  </si>
  <si>
    <t>BRN23nov21_023.gcd</t>
  </si>
  <si>
    <t>BRN23nov21_024.gcd</t>
  </si>
  <si>
    <t>BRN23nov21_025.gcd</t>
  </si>
  <si>
    <t>BRN23nov21_026.gcd</t>
  </si>
  <si>
    <t>BRN23nov21_027.gcd</t>
  </si>
  <si>
    <t>BRN23nov21_028.gcd</t>
  </si>
  <si>
    <t>BRN23nov21_029.gcd</t>
  </si>
  <si>
    <t>BRN23nov21_030.gcd</t>
  </si>
  <si>
    <t>BRN23nov21_031.gcd</t>
  </si>
  <si>
    <t>BRN23nov21_032.gcd</t>
  </si>
  <si>
    <t>BRN23nov21_033.gcd</t>
  </si>
  <si>
    <t>BRN23nov21_034.gcd</t>
  </si>
  <si>
    <t>BRN23nov21_035.gcd</t>
  </si>
  <si>
    <t>BRN23nov21_036.gcd</t>
  </si>
  <si>
    <t>BRN23nov21_037.gcd</t>
  </si>
  <si>
    <t>193 recapped</t>
  </si>
  <si>
    <t>CO2 pk shouldered</t>
  </si>
  <si>
    <t>recapped in lab</t>
  </si>
  <si>
    <t>181 recap</t>
  </si>
  <si>
    <t>didn't run-replacement cap was not magnetic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</si>
</sst>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X46"/>
  <sheetViews>
    <sheetView tabSelected="1" topLeftCell="N16" workbookViewId="0">
      <selection activeCell="AP55" sqref="AO54:AP55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0" x14ac:dyDescent="0.35">
      <c r="A7" t="s">
        <v>16</v>
      </c>
      <c r="O7" t="s">
        <v>17</v>
      </c>
      <c r="AC7" t="s">
        <v>18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19</v>
      </c>
      <c r="AR8" s="4" t="s">
        <v>20</v>
      </c>
      <c r="AS8" s="4"/>
      <c r="AT8" s="5" t="s">
        <v>22</v>
      </c>
      <c r="AU8" s="5" t="s">
        <v>21</v>
      </c>
      <c r="AW8" s="5" t="s">
        <v>23</v>
      </c>
      <c r="AX8" s="5" t="s">
        <v>24</v>
      </c>
    </row>
    <row r="9" spans="1:50" x14ac:dyDescent="0.35">
      <c r="A9">
        <v>39</v>
      </c>
      <c r="B9" t="s">
        <v>26</v>
      </c>
      <c r="C9" s="2">
        <v>44523.45416666667</v>
      </c>
      <c r="D9" t="s">
        <v>25</v>
      </c>
      <c r="E9" t="s">
        <v>13</v>
      </c>
      <c r="F9">
        <v>0</v>
      </c>
      <c r="G9">
        <v>6.1</v>
      </c>
      <c r="H9" s="3">
        <v>1741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39</v>
      </c>
      <c r="P9" t="s">
        <v>26</v>
      </c>
      <c r="Q9" s="2">
        <v>44523.45416666667</v>
      </c>
      <c r="R9" t="s">
        <v>25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39</v>
      </c>
      <c r="AD9" t="s">
        <v>26</v>
      </c>
      <c r="AE9" s="2">
        <v>44523.45416666667</v>
      </c>
      <c r="AF9" t="s">
        <v>25</v>
      </c>
      <c r="AG9" t="s">
        <v>13</v>
      </c>
      <c r="AH9">
        <v>0</v>
      </c>
      <c r="AI9">
        <v>12.297000000000001</v>
      </c>
      <c r="AJ9" s="3">
        <v>2208</v>
      </c>
      <c r="AK9">
        <v>0.45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37" si="0">IF(H9&lt;15000,((0.00000002125*H9^2)+(0.002705*H9)+(-4.371)),(IF(H9&lt;700000,((-0.0000000008162*H9^2)+(0.003141*H9)+(0.4702)), ((0.000000003285*V9^2)+(0.1899*V9)+(559.5)))))</f>
        <v>0.40281547124999939</v>
      </c>
      <c r="AU9" s="7">
        <f t="shared" ref="AU9:AU37" si="1">((-0.00000006277*AJ9^2)+(0.1854*AJ9)+(34.83))</f>
        <v>443.88717967871997</v>
      </c>
      <c r="AW9" s="8">
        <f t="shared" ref="AW9:AW37" si="2">IF(H9&lt;10000,((-0.00000005795*H9^2)+(0.003823*H9)+(-6.715)),(IF(H9&lt;700000,((-0.0000000001209*H9^2)+(0.002635*H9)+(-0.4111)), ((-0.00000002007*V9^2)+(0.2564*V9)+(286.1)))))</f>
        <v>-0.2348081439499996</v>
      </c>
      <c r="AX9" s="9">
        <f t="shared" ref="AX9:AX37" si="3">(-0.00000001626*AJ9^2)+(0.1912*AJ9)+(-3.858)</f>
        <v>418.23232820736001</v>
      </c>
    </row>
    <row r="10" spans="1:50" x14ac:dyDescent="0.35">
      <c r="A10">
        <v>40</v>
      </c>
      <c r="B10" t="s">
        <v>27</v>
      </c>
      <c r="C10" s="2">
        <v>44523.475416666668</v>
      </c>
      <c r="D10" t="s">
        <v>15</v>
      </c>
      <c r="E10" t="s">
        <v>13</v>
      </c>
      <c r="F10">
        <v>0</v>
      </c>
      <c r="G10">
        <v>6.04</v>
      </c>
      <c r="H10" s="3">
        <v>524154</v>
      </c>
      <c r="I10">
        <v>1.0880000000000001</v>
      </c>
      <c r="J10" t="s">
        <v>14</v>
      </c>
      <c r="K10" t="s">
        <v>14</v>
      </c>
      <c r="L10" t="s">
        <v>14</v>
      </c>
      <c r="M10" t="s">
        <v>14</v>
      </c>
      <c r="O10">
        <v>40</v>
      </c>
      <c r="P10" t="s">
        <v>27</v>
      </c>
      <c r="Q10" s="2">
        <v>44523.475416666668</v>
      </c>
      <c r="R10" t="s">
        <v>15</v>
      </c>
      <c r="S10" t="s">
        <v>13</v>
      </c>
      <c r="T10">
        <v>0</v>
      </c>
      <c r="U10">
        <v>5.9889999999999999</v>
      </c>
      <c r="V10" s="3">
        <v>4397</v>
      </c>
      <c r="W10">
        <v>1.2949999999999999</v>
      </c>
      <c r="X10" t="s">
        <v>14</v>
      </c>
      <c r="Y10" t="s">
        <v>14</v>
      </c>
      <c r="Z10" t="s">
        <v>14</v>
      </c>
      <c r="AA10" t="s">
        <v>14</v>
      </c>
      <c r="AC10">
        <v>40</v>
      </c>
      <c r="AD10" t="s">
        <v>27</v>
      </c>
      <c r="AE10" s="2">
        <v>44523.475416666668</v>
      </c>
      <c r="AF10" t="s">
        <v>15</v>
      </c>
      <c r="AG10" t="s">
        <v>13</v>
      </c>
      <c r="AH10">
        <v>0</v>
      </c>
      <c r="AI10">
        <v>12.255000000000001</v>
      </c>
      <c r="AJ10" s="3">
        <v>7054</v>
      </c>
      <c r="AK10">
        <v>1.4179999999999999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1422.5972352926008</v>
      </c>
      <c r="AU10" s="7">
        <f t="shared" si="1"/>
        <v>1339.5182328426799</v>
      </c>
      <c r="AW10" s="8">
        <f t="shared" si="2"/>
        <v>1347.5189364399355</v>
      </c>
      <c r="AX10" s="9">
        <f t="shared" si="3"/>
        <v>1344.0577200258399</v>
      </c>
    </row>
    <row r="11" spans="1:50" x14ac:dyDescent="0.35">
      <c r="A11">
        <v>41</v>
      </c>
      <c r="B11" t="s">
        <v>28</v>
      </c>
      <c r="C11" s="2">
        <v>44523.496678240743</v>
      </c>
      <c r="D11">
        <v>115</v>
      </c>
      <c r="E11" t="s">
        <v>13</v>
      </c>
      <c r="F11">
        <v>0</v>
      </c>
      <c r="G11">
        <v>6.056</v>
      </c>
      <c r="H11" s="3">
        <v>4029</v>
      </c>
      <c r="I11">
        <v>4.0000000000000001E-3</v>
      </c>
      <c r="J11" t="s">
        <v>14</v>
      </c>
      <c r="K11" t="s">
        <v>14</v>
      </c>
      <c r="L11" t="s">
        <v>14</v>
      </c>
      <c r="M11" t="s">
        <v>14</v>
      </c>
      <c r="O11">
        <v>41</v>
      </c>
      <c r="P11" t="s">
        <v>28</v>
      </c>
      <c r="Q11" s="2">
        <v>44523.496678240743</v>
      </c>
      <c r="R11">
        <v>115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41</v>
      </c>
      <c r="AD11" t="s">
        <v>28</v>
      </c>
      <c r="AE11" s="2">
        <v>44523.496678240743</v>
      </c>
      <c r="AF11">
        <v>115</v>
      </c>
      <c r="AG11" t="s">
        <v>13</v>
      </c>
      <c r="AH11">
        <v>0</v>
      </c>
      <c r="AI11">
        <v>12.198</v>
      </c>
      <c r="AJ11" s="3">
        <v>37416</v>
      </c>
      <c r="AK11">
        <v>7.444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6.8723928712499998</v>
      </c>
      <c r="AU11" s="7">
        <f t="shared" si="1"/>
        <v>6883.8810955948802</v>
      </c>
      <c r="AW11" s="8">
        <f t="shared" si="2"/>
        <v>7.7471738640500014</v>
      </c>
      <c r="AX11" s="9">
        <f t="shared" si="3"/>
        <v>7127.3178982694408</v>
      </c>
    </row>
    <row r="12" spans="1:50" x14ac:dyDescent="0.35">
      <c r="A12">
        <v>42</v>
      </c>
      <c r="B12" t="s">
        <v>29</v>
      </c>
      <c r="C12" s="2">
        <v>44523.517928240741</v>
      </c>
      <c r="D12">
        <v>211</v>
      </c>
      <c r="E12" t="s">
        <v>13</v>
      </c>
      <c r="F12">
        <v>0</v>
      </c>
      <c r="G12">
        <v>6.0410000000000004</v>
      </c>
      <c r="H12" s="3">
        <v>16428</v>
      </c>
      <c r="I12">
        <v>2.9000000000000001E-2</v>
      </c>
      <c r="J12" t="s">
        <v>14</v>
      </c>
      <c r="K12" t="s">
        <v>14</v>
      </c>
      <c r="L12" t="s">
        <v>14</v>
      </c>
      <c r="M12" t="s">
        <v>14</v>
      </c>
      <c r="O12">
        <v>42</v>
      </c>
      <c r="P12" t="s">
        <v>29</v>
      </c>
      <c r="Q12" s="2">
        <v>44523.517928240741</v>
      </c>
      <c r="R12">
        <v>211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42</v>
      </c>
      <c r="AD12" t="s">
        <v>29</v>
      </c>
      <c r="AE12" s="2">
        <v>44523.517928240741</v>
      </c>
      <c r="AF12">
        <v>211</v>
      </c>
      <c r="AG12" t="s">
        <v>13</v>
      </c>
      <c r="AH12">
        <v>0</v>
      </c>
      <c r="AI12">
        <v>12.218999999999999</v>
      </c>
      <c r="AJ12" s="3">
        <v>13505</v>
      </c>
      <c r="AK12">
        <v>2.7029999999999998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51.850272610019204</v>
      </c>
      <c r="AU12" s="7">
        <f t="shared" si="1"/>
        <v>2527.2086919807502</v>
      </c>
      <c r="AW12" s="8">
        <f t="shared" si="2"/>
        <v>42.844051606654411</v>
      </c>
      <c r="AX12" s="9">
        <f t="shared" si="3"/>
        <v>2575.3324194934999</v>
      </c>
    </row>
    <row r="13" spans="1:50" x14ac:dyDescent="0.35">
      <c r="A13">
        <v>43</v>
      </c>
      <c r="B13" t="s">
        <v>30</v>
      </c>
      <c r="C13" s="2">
        <v>44523.539178240739</v>
      </c>
      <c r="D13">
        <v>213</v>
      </c>
      <c r="E13" t="s">
        <v>13</v>
      </c>
      <c r="F13">
        <v>0</v>
      </c>
      <c r="G13">
        <v>6.0519999999999996</v>
      </c>
      <c r="H13" s="3">
        <v>9196</v>
      </c>
      <c r="I13">
        <v>1.4E-2</v>
      </c>
      <c r="J13" t="s">
        <v>14</v>
      </c>
      <c r="K13" t="s">
        <v>14</v>
      </c>
      <c r="L13" t="s">
        <v>14</v>
      </c>
      <c r="M13" t="s">
        <v>14</v>
      </c>
      <c r="O13">
        <v>43</v>
      </c>
      <c r="P13" t="s">
        <v>30</v>
      </c>
      <c r="Q13" s="2">
        <v>44523.539178240739</v>
      </c>
      <c r="R13">
        <v>213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43</v>
      </c>
      <c r="AD13" t="s">
        <v>30</v>
      </c>
      <c r="AE13" s="2">
        <v>44523.539178240739</v>
      </c>
      <c r="AF13">
        <v>213</v>
      </c>
      <c r="AG13" t="s">
        <v>13</v>
      </c>
      <c r="AH13">
        <v>0</v>
      </c>
      <c r="AI13">
        <v>12.222</v>
      </c>
      <c r="AJ13" s="3">
        <v>6912</v>
      </c>
      <c r="AK13">
        <v>1.389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22.301216339999996</v>
      </c>
      <c r="AU13" s="7">
        <f t="shared" si="1"/>
        <v>1313.3159165491202</v>
      </c>
      <c r="AW13" s="8">
        <f t="shared" si="2"/>
        <v>23.540684192800004</v>
      </c>
      <c r="AX13" s="9">
        <f t="shared" si="3"/>
        <v>1316.9395664025601</v>
      </c>
    </row>
    <row r="14" spans="1:50" x14ac:dyDescent="0.35">
      <c r="A14">
        <v>44</v>
      </c>
      <c r="B14" t="s">
        <v>31</v>
      </c>
      <c r="C14" s="2">
        <v>44523.560439814813</v>
      </c>
      <c r="D14">
        <v>68</v>
      </c>
      <c r="E14" t="s">
        <v>13</v>
      </c>
      <c r="F14">
        <v>0</v>
      </c>
      <c r="G14">
        <v>6.0490000000000004</v>
      </c>
      <c r="H14" s="3">
        <v>14378</v>
      </c>
      <c r="I14">
        <v>2.5000000000000001E-2</v>
      </c>
      <c r="J14" t="s">
        <v>14</v>
      </c>
      <c r="K14" t="s">
        <v>14</v>
      </c>
      <c r="L14" t="s">
        <v>14</v>
      </c>
      <c r="M14" t="s">
        <v>14</v>
      </c>
      <c r="O14">
        <v>44</v>
      </c>
      <c r="P14" t="s">
        <v>31</v>
      </c>
      <c r="Q14" s="2">
        <v>44523.560439814813</v>
      </c>
      <c r="R14">
        <v>68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44</v>
      </c>
      <c r="AD14" t="s">
        <v>31</v>
      </c>
      <c r="AE14" s="2">
        <v>44523.560439814813</v>
      </c>
      <c r="AF14">
        <v>68</v>
      </c>
      <c r="AG14" t="s">
        <v>13</v>
      </c>
      <c r="AH14">
        <v>0</v>
      </c>
      <c r="AI14">
        <v>12.222</v>
      </c>
      <c r="AJ14" s="3">
        <v>10720</v>
      </c>
      <c r="AK14">
        <v>2.149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38.914436285000001</v>
      </c>
      <c r="AU14" s="7">
        <f t="shared" si="1"/>
        <v>2015.1045720320001</v>
      </c>
      <c r="AW14" s="8">
        <f t="shared" si="2"/>
        <v>37.449936719724406</v>
      </c>
      <c r="AX14" s="9">
        <f t="shared" si="3"/>
        <v>2043.9374268160002</v>
      </c>
    </row>
    <row r="15" spans="1:50" x14ac:dyDescent="0.35">
      <c r="A15">
        <v>45</v>
      </c>
      <c r="B15" t="s">
        <v>32</v>
      </c>
      <c r="C15" s="2">
        <v>44523.581701388888</v>
      </c>
      <c r="D15">
        <v>199</v>
      </c>
      <c r="E15" t="s">
        <v>13</v>
      </c>
      <c r="F15">
        <v>0</v>
      </c>
      <c r="G15">
        <v>6.0529999999999999</v>
      </c>
      <c r="H15" s="3">
        <v>9372</v>
      </c>
      <c r="I15">
        <v>1.4999999999999999E-2</v>
      </c>
      <c r="J15" t="s">
        <v>14</v>
      </c>
      <c r="K15" t="s">
        <v>14</v>
      </c>
      <c r="L15" t="s">
        <v>14</v>
      </c>
      <c r="M15" t="s">
        <v>14</v>
      </c>
      <c r="O15">
        <v>45</v>
      </c>
      <c r="P15" t="s">
        <v>32</v>
      </c>
      <c r="Q15" s="2">
        <v>44523.581701388888</v>
      </c>
      <c r="R15">
        <v>199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45</v>
      </c>
      <c r="AD15" t="s">
        <v>32</v>
      </c>
      <c r="AE15" s="2">
        <v>44523.581701388888</v>
      </c>
      <c r="AF15">
        <v>199</v>
      </c>
      <c r="AG15" t="s">
        <v>13</v>
      </c>
      <c r="AH15">
        <v>0</v>
      </c>
      <c r="AI15">
        <v>12.231</v>
      </c>
      <c r="AJ15" s="3">
        <v>6895</v>
      </c>
      <c r="AK15">
        <v>1.3859999999999999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22.846740660000002</v>
      </c>
      <c r="AU15" s="7">
        <f t="shared" si="1"/>
        <v>1310.17884986075</v>
      </c>
      <c r="AW15" s="8">
        <f t="shared" si="2"/>
        <v>24.024153447199996</v>
      </c>
      <c r="AX15" s="9">
        <f t="shared" si="3"/>
        <v>1313.6929829335002</v>
      </c>
    </row>
    <row r="16" spans="1:50" x14ac:dyDescent="0.35">
      <c r="A16">
        <v>46</v>
      </c>
      <c r="B16" t="s">
        <v>33</v>
      </c>
      <c r="C16" s="2">
        <v>44523.602986111109</v>
      </c>
      <c r="D16">
        <v>24</v>
      </c>
      <c r="E16" t="s">
        <v>13</v>
      </c>
      <c r="F16">
        <v>0</v>
      </c>
      <c r="G16">
        <v>6.0430000000000001</v>
      </c>
      <c r="H16" s="3">
        <v>14988</v>
      </c>
      <c r="I16">
        <v>2.5999999999999999E-2</v>
      </c>
      <c r="J16" t="s">
        <v>14</v>
      </c>
      <c r="K16" t="s">
        <v>14</v>
      </c>
      <c r="L16" t="s">
        <v>14</v>
      </c>
      <c r="M16" t="s">
        <v>14</v>
      </c>
      <c r="O16">
        <v>46</v>
      </c>
      <c r="P16" t="s">
        <v>33</v>
      </c>
      <c r="Q16" s="2">
        <v>44523.602986111109</v>
      </c>
      <c r="R16">
        <v>24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46</v>
      </c>
      <c r="AD16" t="s">
        <v>33</v>
      </c>
      <c r="AE16" s="2">
        <v>44523.602986111109</v>
      </c>
      <c r="AF16">
        <v>24</v>
      </c>
      <c r="AG16" t="s">
        <v>13</v>
      </c>
      <c r="AH16">
        <v>0</v>
      </c>
      <c r="AI16">
        <v>12.22</v>
      </c>
      <c r="AJ16" s="3">
        <v>12333</v>
      </c>
      <c r="AK16">
        <v>2.4700000000000002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40.945143059999999</v>
      </c>
      <c r="AU16" s="7">
        <f t="shared" si="1"/>
        <v>2311.8207016574697</v>
      </c>
      <c r="AW16" s="8">
        <f t="shared" si="2"/>
        <v>39.055121006590404</v>
      </c>
      <c r="AX16" s="9">
        <f t="shared" si="3"/>
        <v>2351.73840702486</v>
      </c>
    </row>
    <row r="17" spans="1:50" x14ac:dyDescent="0.35">
      <c r="A17">
        <v>47</v>
      </c>
      <c r="B17" t="s">
        <v>34</v>
      </c>
      <c r="C17" s="2">
        <v>44523.624259259261</v>
      </c>
      <c r="D17">
        <v>154</v>
      </c>
      <c r="E17" t="s">
        <v>13</v>
      </c>
      <c r="F17">
        <v>0</v>
      </c>
      <c r="G17">
        <v>6.0359999999999996</v>
      </c>
      <c r="H17" s="3">
        <v>311041</v>
      </c>
      <c r="I17">
        <v>0.64400000000000002</v>
      </c>
      <c r="J17" t="s">
        <v>14</v>
      </c>
      <c r="K17" t="s">
        <v>14</v>
      </c>
      <c r="L17" t="s">
        <v>14</v>
      </c>
      <c r="M17" t="s">
        <v>14</v>
      </c>
      <c r="O17">
        <v>47</v>
      </c>
      <c r="P17" t="s">
        <v>34</v>
      </c>
      <c r="Q17" s="2">
        <v>44523.624259259261</v>
      </c>
      <c r="R17">
        <v>154</v>
      </c>
      <c r="S17" t="s">
        <v>13</v>
      </c>
      <c r="T17">
        <v>0</v>
      </c>
      <c r="U17">
        <v>5.98</v>
      </c>
      <c r="V17" s="3">
        <v>3414</v>
      </c>
      <c r="W17">
        <v>1.032</v>
      </c>
      <c r="X17" t="s">
        <v>14</v>
      </c>
      <c r="Y17" t="s">
        <v>14</v>
      </c>
      <c r="Z17" t="s">
        <v>14</v>
      </c>
      <c r="AA17" t="s">
        <v>14</v>
      </c>
      <c r="AC17">
        <v>47</v>
      </c>
      <c r="AD17" t="s">
        <v>34</v>
      </c>
      <c r="AE17" s="2">
        <v>44523.624259259261</v>
      </c>
      <c r="AF17">
        <v>154</v>
      </c>
      <c r="AG17" t="s">
        <v>13</v>
      </c>
      <c r="AH17">
        <v>0</v>
      </c>
      <c r="AI17">
        <v>12.198</v>
      </c>
      <c r="AJ17" s="3">
        <v>27661</v>
      </c>
      <c r="AK17">
        <v>5.5149999999999997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898.48548469556772</v>
      </c>
      <c r="AU17" s="7">
        <f t="shared" si="1"/>
        <v>5115.1521320888296</v>
      </c>
      <c r="AW17" s="8">
        <f t="shared" si="2"/>
        <v>807.48528270496718</v>
      </c>
      <c r="AX17" s="9">
        <f t="shared" si="3"/>
        <v>5272.4841712245398</v>
      </c>
    </row>
    <row r="18" spans="1:50" x14ac:dyDescent="0.35">
      <c r="A18">
        <v>48</v>
      </c>
      <c r="B18" t="s">
        <v>35</v>
      </c>
      <c r="C18" s="2">
        <v>44523.645520833335</v>
      </c>
      <c r="D18">
        <v>170</v>
      </c>
      <c r="E18" t="s">
        <v>13</v>
      </c>
      <c r="F18">
        <v>0</v>
      </c>
      <c r="G18">
        <v>6.0510000000000002</v>
      </c>
      <c r="H18" s="3">
        <v>10667</v>
      </c>
      <c r="I18">
        <v>1.7000000000000001E-2</v>
      </c>
      <c r="J18" t="s">
        <v>14</v>
      </c>
      <c r="K18" t="s">
        <v>14</v>
      </c>
      <c r="L18" t="s">
        <v>14</v>
      </c>
      <c r="M18" t="s">
        <v>14</v>
      </c>
      <c r="O18">
        <v>48</v>
      </c>
      <c r="P18" t="s">
        <v>35</v>
      </c>
      <c r="Q18" s="2">
        <v>44523.645520833335</v>
      </c>
      <c r="R18">
        <v>170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48</v>
      </c>
      <c r="AD18" t="s">
        <v>35</v>
      </c>
      <c r="AE18" s="2">
        <v>44523.645520833335</v>
      </c>
      <c r="AF18">
        <v>170</v>
      </c>
      <c r="AG18" t="s">
        <v>13</v>
      </c>
      <c r="AH18">
        <v>0</v>
      </c>
      <c r="AI18">
        <v>12.225</v>
      </c>
      <c r="AJ18" s="3">
        <v>6623</v>
      </c>
      <c r="AK18">
        <v>1.3320000000000001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26.90116389125</v>
      </c>
      <c r="AU18" s="7">
        <f t="shared" si="1"/>
        <v>1259.98084862267</v>
      </c>
      <c r="AW18" s="8">
        <f t="shared" si="2"/>
        <v>27.682688406919901</v>
      </c>
      <c r="AX18" s="9">
        <f t="shared" si="3"/>
        <v>1261.7463692624601</v>
      </c>
    </row>
    <row r="19" spans="1:50" x14ac:dyDescent="0.35">
      <c r="A19">
        <v>49</v>
      </c>
      <c r="B19" t="s">
        <v>36</v>
      </c>
      <c r="C19" s="2">
        <v>44523.666770833333</v>
      </c>
      <c r="D19">
        <v>45</v>
      </c>
      <c r="E19" t="s">
        <v>13</v>
      </c>
      <c r="F19">
        <v>0</v>
      </c>
      <c r="G19">
        <v>6.0529999999999999</v>
      </c>
      <c r="H19" s="3">
        <v>10386</v>
      </c>
      <c r="I19">
        <v>1.7000000000000001E-2</v>
      </c>
      <c r="J19" t="s">
        <v>14</v>
      </c>
      <c r="K19" t="s">
        <v>14</v>
      </c>
      <c r="L19" t="s">
        <v>14</v>
      </c>
      <c r="M19" t="s">
        <v>14</v>
      </c>
      <c r="O19">
        <v>49</v>
      </c>
      <c r="P19" t="s">
        <v>36</v>
      </c>
      <c r="Q19" s="2">
        <v>44523.666770833333</v>
      </c>
      <c r="R19">
        <v>45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49</v>
      </c>
      <c r="AD19" t="s">
        <v>36</v>
      </c>
      <c r="AE19" s="2">
        <v>44523.666770833333</v>
      </c>
      <c r="AF19">
        <v>45</v>
      </c>
      <c r="AG19" t="s">
        <v>13</v>
      </c>
      <c r="AH19">
        <v>0</v>
      </c>
      <c r="AI19">
        <v>12.233000000000001</v>
      </c>
      <c r="AJ19" s="3">
        <v>7369</v>
      </c>
      <c r="AK19">
        <v>1.48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26.015346164999997</v>
      </c>
      <c r="AU19" s="7">
        <f t="shared" si="1"/>
        <v>1397.6340533540299</v>
      </c>
      <c r="AW19" s="8">
        <f t="shared" si="2"/>
        <v>26.942968638383601</v>
      </c>
      <c r="AX19" s="9">
        <f t="shared" si="3"/>
        <v>1404.21184686214</v>
      </c>
    </row>
    <row r="20" spans="1:50" x14ac:dyDescent="0.35">
      <c r="A20">
        <v>50</v>
      </c>
      <c r="B20" t="s">
        <v>37</v>
      </c>
      <c r="C20" s="2">
        <v>44523.688020833331</v>
      </c>
      <c r="D20">
        <v>149</v>
      </c>
      <c r="E20" t="s">
        <v>13</v>
      </c>
      <c r="F20">
        <v>0</v>
      </c>
      <c r="G20">
        <v>6.0519999999999996</v>
      </c>
      <c r="H20" s="3">
        <v>16572</v>
      </c>
      <c r="I20">
        <v>0.03</v>
      </c>
      <c r="J20" t="s">
        <v>14</v>
      </c>
      <c r="K20" t="s">
        <v>14</v>
      </c>
      <c r="L20" t="s">
        <v>14</v>
      </c>
      <c r="M20" t="s">
        <v>14</v>
      </c>
      <c r="O20">
        <v>50</v>
      </c>
      <c r="P20" t="s">
        <v>37</v>
      </c>
      <c r="Q20" s="2">
        <v>44523.688020833331</v>
      </c>
      <c r="R20">
        <v>149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50</v>
      </c>
      <c r="AD20" t="s">
        <v>37</v>
      </c>
      <c r="AE20" s="2">
        <v>44523.688020833331</v>
      </c>
      <c r="AF20">
        <v>149</v>
      </c>
      <c r="AG20" t="s">
        <v>13</v>
      </c>
      <c r="AH20">
        <v>0</v>
      </c>
      <c r="AI20">
        <v>12.228999999999999</v>
      </c>
      <c r="AJ20" s="3">
        <v>11000</v>
      </c>
      <c r="AK20">
        <v>2.2040000000000002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52.298698027619203</v>
      </c>
      <c r="AU20" s="7">
        <f t="shared" si="1"/>
        <v>2066.63483</v>
      </c>
      <c r="AW20" s="8">
        <f t="shared" si="2"/>
        <v>43.222917089854406</v>
      </c>
      <c r="AX20" s="9">
        <f t="shared" si="3"/>
        <v>2097.3745400000003</v>
      </c>
    </row>
    <row r="21" spans="1:50" x14ac:dyDescent="0.35">
      <c r="A21">
        <v>51</v>
      </c>
      <c r="B21" t="s">
        <v>38</v>
      </c>
      <c r="C21" s="2">
        <v>44523.709270833337</v>
      </c>
      <c r="D21">
        <v>82</v>
      </c>
      <c r="E21" t="s">
        <v>13</v>
      </c>
      <c r="F21">
        <v>0</v>
      </c>
      <c r="G21">
        <v>6.056</v>
      </c>
      <c r="H21" s="3">
        <v>10814</v>
      </c>
      <c r="I21">
        <v>1.7999999999999999E-2</v>
      </c>
      <c r="J21" t="s">
        <v>14</v>
      </c>
      <c r="K21" t="s">
        <v>14</v>
      </c>
      <c r="L21" t="s">
        <v>14</v>
      </c>
      <c r="M21" t="s">
        <v>14</v>
      </c>
      <c r="O21">
        <v>51</v>
      </c>
      <c r="P21" t="s">
        <v>38</v>
      </c>
      <c r="Q21" s="2">
        <v>44523.709270833337</v>
      </c>
      <c r="R21">
        <v>82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51</v>
      </c>
      <c r="AD21" t="s">
        <v>38</v>
      </c>
      <c r="AE21" s="2">
        <v>44523.709270833337</v>
      </c>
      <c r="AF21">
        <v>82</v>
      </c>
      <c r="AG21" t="s">
        <v>13</v>
      </c>
      <c r="AH21">
        <v>0</v>
      </c>
      <c r="AI21">
        <v>12.234</v>
      </c>
      <c r="AJ21" s="3">
        <v>8055</v>
      </c>
      <c r="AK21">
        <v>1.617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27.365900164999999</v>
      </c>
      <c r="AU21" s="7">
        <f t="shared" si="1"/>
        <v>1524.15429252075</v>
      </c>
      <c r="AW21" s="8">
        <f t="shared" si="2"/>
        <v>28.069651640143601</v>
      </c>
      <c r="AX21" s="9">
        <f t="shared" si="3"/>
        <v>1535.2030020135001</v>
      </c>
    </row>
    <row r="22" spans="1:50" x14ac:dyDescent="0.35">
      <c r="A22">
        <v>52</v>
      </c>
      <c r="B22" t="s">
        <v>39</v>
      </c>
      <c r="C22" s="2">
        <v>44523.730543981481</v>
      </c>
      <c r="D22">
        <v>127</v>
      </c>
      <c r="E22" t="s">
        <v>13</v>
      </c>
      <c r="F22">
        <v>0</v>
      </c>
      <c r="G22">
        <v>6.0369999999999999</v>
      </c>
      <c r="H22" s="3">
        <v>107215</v>
      </c>
      <c r="I22">
        <v>0.219</v>
      </c>
      <c r="J22" t="s">
        <v>14</v>
      </c>
      <c r="K22" t="s">
        <v>14</v>
      </c>
      <c r="L22" t="s">
        <v>14</v>
      </c>
      <c r="M22" t="s">
        <v>14</v>
      </c>
      <c r="O22">
        <v>52</v>
      </c>
      <c r="P22" t="s">
        <v>39</v>
      </c>
      <c r="Q22" s="2">
        <v>44523.730543981481</v>
      </c>
      <c r="R22">
        <v>127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52</v>
      </c>
      <c r="AD22" t="s">
        <v>39</v>
      </c>
      <c r="AE22" s="2">
        <v>44523.730543981481</v>
      </c>
      <c r="AF22">
        <v>127</v>
      </c>
      <c r="AG22" t="s">
        <v>13</v>
      </c>
      <c r="AH22">
        <v>0</v>
      </c>
      <c r="AI22">
        <v>12.218</v>
      </c>
      <c r="AJ22" s="3">
        <v>8867</v>
      </c>
      <c r="AK22">
        <v>1.7789999999999999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327.85025010915496</v>
      </c>
      <c r="AU22" s="7">
        <f t="shared" si="1"/>
        <v>1673.83659104147</v>
      </c>
      <c r="AW22" s="8">
        <f t="shared" si="2"/>
        <v>280.71067270239752</v>
      </c>
      <c r="AX22" s="9">
        <f t="shared" si="3"/>
        <v>1690.2339788168601</v>
      </c>
    </row>
    <row r="23" spans="1:50" x14ac:dyDescent="0.35">
      <c r="A23">
        <v>53</v>
      </c>
      <c r="B23" t="s">
        <v>40</v>
      </c>
      <c r="C23" s="2">
        <v>44523.751793981479</v>
      </c>
      <c r="D23">
        <v>94</v>
      </c>
      <c r="E23" t="s">
        <v>13</v>
      </c>
      <c r="F23">
        <v>0</v>
      </c>
      <c r="G23">
        <v>6.0449999999999999</v>
      </c>
      <c r="H23" s="3">
        <v>69684</v>
      </c>
      <c r="I23">
        <v>0.14000000000000001</v>
      </c>
      <c r="J23" t="s">
        <v>14</v>
      </c>
      <c r="K23" t="s">
        <v>14</v>
      </c>
      <c r="L23" t="s">
        <v>14</v>
      </c>
      <c r="M23" t="s">
        <v>14</v>
      </c>
      <c r="O23">
        <v>53</v>
      </c>
      <c r="P23" t="s">
        <v>40</v>
      </c>
      <c r="Q23" s="2">
        <v>44523.751793981479</v>
      </c>
      <c r="R23">
        <v>94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53</v>
      </c>
      <c r="AD23" t="s">
        <v>40</v>
      </c>
      <c r="AE23" s="2">
        <v>44523.751793981479</v>
      </c>
      <c r="AF23">
        <v>94</v>
      </c>
      <c r="AG23" t="s">
        <v>13</v>
      </c>
      <c r="AH23">
        <v>0</v>
      </c>
      <c r="AI23">
        <v>12.212999999999999</v>
      </c>
      <c r="AJ23" s="3">
        <v>26162</v>
      </c>
      <c r="AK23">
        <v>5.218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215.38429118553279</v>
      </c>
      <c r="AU23" s="7">
        <f t="shared" si="1"/>
        <v>4842.3018581841197</v>
      </c>
      <c r="AW23" s="8">
        <f t="shared" si="2"/>
        <v>182.61916654340962</v>
      </c>
      <c r="AX23" s="9">
        <f t="shared" si="3"/>
        <v>4987.1872390325598</v>
      </c>
    </row>
    <row r="24" spans="1:50" x14ac:dyDescent="0.35">
      <c r="A24">
        <v>54</v>
      </c>
      <c r="B24" t="s">
        <v>41</v>
      </c>
      <c r="C24" s="2">
        <v>44523.773043981484</v>
      </c>
      <c r="D24">
        <v>68</v>
      </c>
      <c r="E24" t="s">
        <v>13</v>
      </c>
      <c r="F24">
        <v>0</v>
      </c>
      <c r="G24">
        <v>6.0439999999999996</v>
      </c>
      <c r="H24" s="3">
        <v>18068</v>
      </c>
      <c r="I24">
        <v>3.3000000000000002E-2</v>
      </c>
      <c r="J24" t="s">
        <v>14</v>
      </c>
      <c r="K24" t="s">
        <v>14</v>
      </c>
      <c r="L24" t="s">
        <v>14</v>
      </c>
      <c r="M24" t="s">
        <v>14</v>
      </c>
      <c r="O24">
        <v>54</v>
      </c>
      <c r="P24" t="s">
        <v>41</v>
      </c>
      <c r="Q24" s="2">
        <v>44523.773043981484</v>
      </c>
      <c r="R24">
        <v>68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54</v>
      </c>
      <c r="AD24" t="s">
        <v>41</v>
      </c>
      <c r="AE24" s="2">
        <v>44523.773043981484</v>
      </c>
      <c r="AF24">
        <v>68</v>
      </c>
      <c r="AG24" t="s">
        <v>13</v>
      </c>
      <c r="AH24">
        <v>0</v>
      </c>
      <c r="AI24">
        <v>12.22</v>
      </c>
      <c r="AJ24" s="3">
        <v>12586</v>
      </c>
      <c r="AK24">
        <v>2.52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56.955337368291204</v>
      </c>
      <c r="AU24" s="7">
        <f t="shared" si="1"/>
        <v>2358.3311677530801</v>
      </c>
      <c r="AW24" s="8">
        <f t="shared" si="2"/>
        <v>47.158611877758403</v>
      </c>
      <c r="AX24" s="9">
        <f t="shared" si="3"/>
        <v>2400.0094957410402</v>
      </c>
    </row>
    <row r="25" spans="1:50" x14ac:dyDescent="0.35">
      <c r="A25">
        <v>55</v>
      </c>
      <c r="B25" t="s">
        <v>42</v>
      </c>
      <c r="C25" s="2">
        <v>44523.794282407405</v>
      </c>
      <c r="D25">
        <v>201</v>
      </c>
      <c r="E25" t="s">
        <v>13</v>
      </c>
      <c r="F25">
        <v>0</v>
      </c>
      <c r="G25">
        <v>6.0529999999999999</v>
      </c>
      <c r="H25" s="3">
        <v>16612</v>
      </c>
      <c r="I25">
        <v>0.03</v>
      </c>
      <c r="J25" t="s">
        <v>14</v>
      </c>
      <c r="K25" t="s">
        <v>14</v>
      </c>
      <c r="L25" t="s">
        <v>14</v>
      </c>
      <c r="M25" t="s">
        <v>14</v>
      </c>
      <c r="O25">
        <v>55</v>
      </c>
      <c r="P25" t="s">
        <v>42</v>
      </c>
      <c r="Q25" s="2">
        <v>44523.794282407405</v>
      </c>
      <c r="R25">
        <v>201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55</v>
      </c>
      <c r="AD25" t="s">
        <v>42</v>
      </c>
      <c r="AE25" s="2">
        <v>44523.794282407405</v>
      </c>
      <c r="AF25">
        <v>201</v>
      </c>
      <c r="AG25" t="s">
        <v>13</v>
      </c>
      <c r="AH25">
        <v>0</v>
      </c>
      <c r="AI25">
        <v>12.231</v>
      </c>
      <c r="AJ25" s="3">
        <v>12482</v>
      </c>
      <c r="AK25">
        <v>2.4990000000000001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52.423254636387199</v>
      </c>
      <c r="AU25" s="7">
        <f t="shared" si="1"/>
        <v>2339.21321366252</v>
      </c>
      <c r="AW25" s="8">
        <f t="shared" si="2"/>
        <v>43.328156612030405</v>
      </c>
      <c r="AX25" s="9">
        <f t="shared" si="3"/>
        <v>2380.1670867317598</v>
      </c>
    </row>
    <row r="26" spans="1:50" x14ac:dyDescent="0.35">
      <c r="A26">
        <v>56</v>
      </c>
      <c r="B26" t="s">
        <v>43</v>
      </c>
      <c r="C26" s="2">
        <v>44523.815532407411</v>
      </c>
      <c r="D26">
        <v>182</v>
      </c>
      <c r="E26" t="s">
        <v>13</v>
      </c>
      <c r="F26">
        <v>0</v>
      </c>
      <c r="G26">
        <v>6.0490000000000004</v>
      </c>
      <c r="H26" s="3">
        <v>93143</v>
      </c>
      <c r="I26">
        <v>0.189</v>
      </c>
      <c r="J26" t="s">
        <v>14</v>
      </c>
      <c r="K26" t="s">
        <v>14</v>
      </c>
      <c r="L26" t="s">
        <v>14</v>
      </c>
      <c r="M26" t="s">
        <v>14</v>
      </c>
      <c r="O26">
        <v>56</v>
      </c>
      <c r="P26" t="s">
        <v>43</v>
      </c>
      <c r="Q26" s="2">
        <v>44523.815532407411</v>
      </c>
      <c r="R26">
        <v>182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56</v>
      </c>
      <c r="AD26" t="s">
        <v>43</v>
      </c>
      <c r="AE26" s="2">
        <v>44523.815532407411</v>
      </c>
      <c r="AF26">
        <v>182</v>
      </c>
      <c r="AG26" t="s">
        <v>13</v>
      </c>
      <c r="AH26">
        <v>0</v>
      </c>
      <c r="AI26">
        <v>12.236000000000001</v>
      </c>
      <c r="AJ26" s="3">
        <v>8362</v>
      </c>
      <c r="AK26">
        <v>1.679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285.9513232219262</v>
      </c>
      <c r="AU26" s="7">
        <f t="shared" si="1"/>
        <v>1580.75573052812</v>
      </c>
      <c r="AW26" s="8">
        <f t="shared" si="2"/>
        <v>243.97182272951594</v>
      </c>
      <c r="AX26" s="9">
        <f t="shared" si="3"/>
        <v>1593.8194513045601</v>
      </c>
    </row>
    <row r="27" spans="1:50" x14ac:dyDescent="0.35">
      <c r="A27">
        <v>57</v>
      </c>
      <c r="B27" t="s">
        <v>44</v>
      </c>
      <c r="C27" s="2">
        <v>44523.836782407408</v>
      </c>
      <c r="D27">
        <v>16</v>
      </c>
      <c r="E27" t="s">
        <v>13</v>
      </c>
      <c r="F27">
        <v>0</v>
      </c>
      <c r="G27">
        <v>6.085</v>
      </c>
      <c r="H27" s="3">
        <v>1981</v>
      </c>
      <c r="I27">
        <v>-1E-3</v>
      </c>
      <c r="J27" t="s">
        <v>14</v>
      </c>
      <c r="K27" t="s">
        <v>14</v>
      </c>
      <c r="L27" t="s">
        <v>14</v>
      </c>
      <c r="M27" t="s">
        <v>14</v>
      </c>
      <c r="O27">
        <v>57</v>
      </c>
      <c r="P27" t="s">
        <v>44</v>
      </c>
      <c r="Q27" s="2">
        <v>44523.836782407408</v>
      </c>
      <c r="R27">
        <v>16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57</v>
      </c>
      <c r="AD27" t="s">
        <v>44</v>
      </c>
      <c r="AE27" s="2">
        <v>44523.836782407408</v>
      </c>
      <c r="AF27">
        <v>16</v>
      </c>
      <c r="AG27" t="s">
        <v>13</v>
      </c>
      <c r="AH27">
        <v>0</v>
      </c>
      <c r="AI27">
        <v>12.183999999999999</v>
      </c>
      <c r="AJ27" s="3">
        <v>28460</v>
      </c>
      <c r="AK27">
        <v>5.673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1.0709976712499998</v>
      </c>
      <c r="AU27" s="7">
        <f t="shared" si="1"/>
        <v>5260.4720826680004</v>
      </c>
      <c r="AW27" s="8">
        <f t="shared" si="2"/>
        <v>0.63094628004999986</v>
      </c>
      <c r="AX27" s="9">
        <f t="shared" si="3"/>
        <v>5424.5238617840005</v>
      </c>
    </row>
    <row r="28" spans="1:50" x14ac:dyDescent="0.35">
      <c r="A28">
        <v>58</v>
      </c>
      <c r="B28" t="s">
        <v>45</v>
      </c>
      <c r="C28" s="2">
        <v>44523.858043981483</v>
      </c>
      <c r="D28">
        <v>160</v>
      </c>
      <c r="E28" t="s">
        <v>13</v>
      </c>
      <c r="F28">
        <v>0</v>
      </c>
      <c r="G28">
        <v>6.0510000000000002</v>
      </c>
      <c r="H28" s="3">
        <v>18146</v>
      </c>
      <c r="I28">
        <v>3.3000000000000002E-2</v>
      </c>
      <c r="J28" t="s">
        <v>14</v>
      </c>
      <c r="K28" t="s">
        <v>14</v>
      </c>
      <c r="L28" t="s">
        <v>14</v>
      </c>
      <c r="M28" t="s">
        <v>14</v>
      </c>
      <c r="O28">
        <v>58</v>
      </c>
      <c r="P28" t="s">
        <v>45</v>
      </c>
      <c r="Q28" s="2">
        <v>44523.858043981483</v>
      </c>
      <c r="R28">
        <v>160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58</v>
      </c>
      <c r="AD28" t="s">
        <v>45</v>
      </c>
      <c r="AE28" s="2">
        <v>44523.858043981483</v>
      </c>
      <c r="AF28">
        <v>160</v>
      </c>
      <c r="AG28" t="s">
        <v>13</v>
      </c>
      <c r="AH28">
        <v>0</v>
      </c>
      <c r="AI28">
        <v>12.233000000000001</v>
      </c>
      <c r="AJ28" s="3">
        <v>11018</v>
      </c>
      <c r="AK28">
        <v>2.2080000000000002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57.198029854680797</v>
      </c>
      <c r="AU28" s="7">
        <f t="shared" si="1"/>
        <v>2069.9471527425198</v>
      </c>
      <c r="AW28" s="8">
        <f t="shared" si="2"/>
        <v>47.363800372495611</v>
      </c>
      <c r="AX28" s="9">
        <f t="shared" si="3"/>
        <v>2100.8096957717598</v>
      </c>
    </row>
    <row r="29" spans="1:50" x14ac:dyDescent="0.35">
      <c r="A29">
        <v>59</v>
      </c>
      <c r="B29" t="s">
        <v>46</v>
      </c>
      <c r="C29" s="2">
        <v>44523.879305555558</v>
      </c>
      <c r="D29">
        <v>167</v>
      </c>
      <c r="E29" t="s">
        <v>13</v>
      </c>
      <c r="F29">
        <v>0</v>
      </c>
      <c r="G29">
        <v>6.0449999999999999</v>
      </c>
      <c r="H29" s="3">
        <v>148934</v>
      </c>
      <c r="I29">
        <v>0.30599999999999999</v>
      </c>
      <c r="J29" t="s">
        <v>14</v>
      </c>
      <c r="K29" t="s">
        <v>14</v>
      </c>
      <c r="L29" t="s">
        <v>14</v>
      </c>
      <c r="M29" t="s">
        <v>14</v>
      </c>
      <c r="O29">
        <v>59</v>
      </c>
      <c r="P29" t="s">
        <v>46</v>
      </c>
      <c r="Q29" s="2">
        <v>44523.879305555558</v>
      </c>
      <c r="R29">
        <v>167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59</v>
      </c>
      <c r="AD29" t="s">
        <v>46</v>
      </c>
      <c r="AE29" s="2">
        <v>44523.879305555558</v>
      </c>
      <c r="AF29">
        <v>167</v>
      </c>
      <c r="AG29" t="s">
        <v>13</v>
      </c>
      <c r="AH29">
        <v>0</v>
      </c>
      <c r="AI29">
        <v>12.138</v>
      </c>
      <c r="AJ29" s="3">
        <v>95058</v>
      </c>
      <c r="AK29">
        <v>18.727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0"/>
        <v>450.1674872662328</v>
      </c>
      <c r="AU29" s="7">
        <f t="shared" si="1"/>
        <v>17091.39201344172</v>
      </c>
      <c r="AW29" s="8">
        <f t="shared" si="2"/>
        <v>389.34826643455966</v>
      </c>
      <c r="AX29" s="9">
        <f t="shared" si="3"/>
        <v>18024.305860101358</v>
      </c>
    </row>
    <row r="30" spans="1:50" x14ac:dyDescent="0.35">
      <c r="A30">
        <v>60</v>
      </c>
      <c r="B30" t="s">
        <v>47</v>
      </c>
      <c r="C30" s="2">
        <v>44523.900555555556</v>
      </c>
      <c r="D30">
        <v>204</v>
      </c>
      <c r="E30" t="s">
        <v>13</v>
      </c>
      <c r="F30">
        <v>0</v>
      </c>
      <c r="G30">
        <v>6.048</v>
      </c>
      <c r="H30" s="3">
        <v>69176</v>
      </c>
      <c r="I30">
        <v>0.13900000000000001</v>
      </c>
      <c r="J30" t="s">
        <v>14</v>
      </c>
      <c r="K30" t="s">
        <v>14</v>
      </c>
      <c r="L30" t="s">
        <v>14</v>
      </c>
      <c r="M30" t="s">
        <v>14</v>
      </c>
      <c r="O30">
        <v>60</v>
      </c>
      <c r="P30" t="s">
        <v>47</v>
      </c>
      <c r="Q30" s="2">
        <v>44523.900555555556</v>
      </c>
      <c r="R30">
        <v>204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60</v>
      </c>
      <c r="AD30" t="s">
        <v>47</v>
      </c>
      <c r="AE30" s="2">
        <v>44523.900555555556</v>
      </c>
      <c r="AF30">
        <v>204</v>
      </c>
      <c r="AG30" t="s">
        <v>13</v>
      </c>
      <c r="AH30">
        <v>0</v>
      </c>
      <c r="AI30">
        <v>12.209</v>
      </c>
      <c r="AJ30" s="3">
        <v>25859</v>
      </c>
      <c r="AK30">
        <v>5.157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213.84623865178884</v>
      </c>
      <c r="AU30" s="7">
        <f t="shared" si="1"/>
        <v>4787.11506170963</v>
      </c>
      <c r="AW30" s="8">
        <f t="shared" si="2"/>
        <v>181.28911493580159</v>
      </c>
      <c r="AX30" s="9">
        <f t="shared" si="3"/>
        <v>4929.5099350549399</v>
      </c>
    </row>
    <row r="31" spans="1:50" x14ac:dyDescent="0.35">
      <c r="A31">
        <v>61</v>
      </c>
      <c r="B31" t="s">
        <v>48</v>
      </c>
      <c r="C31" s="2">
        <v>44523.921817129631</v>
      </c>
      <c r="D31">
        <v>76</v>
      </c>
      <c r="E31" t="s">
        <v>13</v>
      </c>
      <c r="F31">
        <v>0</v>
      </c>
      <c r="G31">
        <v>6.0549999999999997</v>
      </c>
      <c r="H31" s="3">
        <v>10634</v>
      </c>
      <c r="I31">
        <v>1.7000000000000001E-2</v>
      </c>
      <c r="J31" t="s">
        <v>14</v>
      </c>
      <c r="K31" t="s">
        <v>14</v>
      </c>
      <c r="L31" t="s">
        <v>14</v>
      </c>
      <c r="M31" t="s">
        <v>14</v>
      </c>
      <c r="O31">
        <v>61</v>
      </c>
      <c r="P31" t="s">
        <v>48</v>
      </c>
      <c r="Q31" s="2">
        <v>44523.921817129631</v>
      </c>
      <c r="R31">
        <v>76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61</v>
      </c>
      <c r="AD31" t="s">
        <v>48</v>
      </c>
      <c r="AE31" s="2">
        <v>44523.921817129631</v>
      </c>
      <c r="AF31">
        <v>76</v>
      </c>
      <c r="AG31" t="s">
        <v>13</v>
      </c>
      <c r="AH31">
        <v>0</v>
      </c>
      <c r="AI31">
        <v>12.231999999999999</v>
      </c>
      <c r="AJ31" s="3">
        <v>6987</v>
      </c>
      <c r="AK31">
        <v>1.4039999999999999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0"/>
        <v>26.796961564999997</v>
      </c>
      <c r="AU31" s="7">
        <f t="shared" si="1"/>
        <v>1327.15548353187</v>
      </c>
      <c r="AW31" s="8">
        <f t="shared" si="2"/>
        <v>27.5958183915196</v>
      </c>
      <c r="AX31" s="9">
        <f t="shared" si="3"/>
        <v>1331.2626165720601</v>
      </c>
    </row>
    <row r="32" spans="1:50" x14ac:dyDescent="0.35">
      <c r="A32">
        <v>62</v>
      </c>
      <c r="B32" t="s">
        <v>49</v>
      </c>
      <c r="C32" s="2">
        <v>44523.943078703705</v>
      </c>
      <c r="D32">
        <v>17</v>
      </c>
      <c r="E32" t="s">
        <v>13</v>
      </c>
      <c r="F32">
        <v>0</v>
      </c>
      <c r="G32">
        <v>6.0519999999999996</v>
      </c>
      <c r="H32" s="3">
        <v>17353</v>
      </c>
      <c r="I32">
        <v>3.1E-2</v>
      </c>
      <c r="J32" t="s">
        <v>14</v>
      </c>
      <c r="K32" t="s">
        <v>14</v>
      </c>
      <c r="L32" t="s">
        <v>14</v>
      </c>
      <c r="M32" t="s">
        <v>14</v>
      </c>
      <c r="O32">
        <v>62</v>
      </c>
      <c r="P32" t="s">
        <v>49</v>
      </c>
      <c r="Q32" s="2">
        <v>44523.943078703705</v>
      </c>
      <c r="R32">
        <v>17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62</v>
      </c>
      <c r="AD32" t="s">
        <v>49</v>
      </c>
      <c r="AE32" s="2">
        <v>44523.943078703705</v>
      </c>
      <c r="AF32">
        <v>17</v>
      </c>
      <c r="AG32" t="s">
        <v>13</v>
      </c>
      <c r="AH32">
        <v>0</v>
      </c>
      <c r="AI32">
        <v>12.231</v>
      </c>
      <c r="AJ32" s="3">
        <v>12931</v>
      </c>
      <c r="AK32">
        <v>2.589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54.730193461734203</v>
      </c>
      <c r="AU32" s="7">
        <f t="shared" si="1"/>
        <v>2421.7415805320302</v>
      </c>
      <c r="AW32" s="8">
        <f t="shared" si="2"/>
        <v>45.277648792971902</v>
      </c>
      <c r="AX32" s="9">
        <f t="shared" si="3"/>
        <v>2465.8303530261401</v>
      </c>
    </row>
    <row r="33" spans="1:50" x14ac:dyDescent="0.35">
      <c r="A33">
        <v>63</v>
      </c>
      <c r="B33" t="s">
        <v>50</v>
      </c>
      <c r="C33" s="2">
        <v>44523.964328703703</v>
      </c>
      <c r="D33">
        <v>196</v>
      </c>
      <c r="E33" t="s">
        <v>13</v>
      </c>
      <c r="F33">
        <v>0</v>
      </c>
      <c r="G33">
        <v>6.0519999999999996</v>
      </c>
      <c r="H33" s="3">
        <v>17661</v>
      </c>
      <c r="I33">
        <v>3.2000000000000001E-2</v>
      </c>
      <c r="J33" t="s">
        <v>14</v>
      </c>
      <c r="K33" t="s">
        <v>14</v>
      </c>
      <c r="L33" t="s">
        <v>14</v>
      </c>
      <c r="M33" t="s">
        <v>14</v>
      </c>
      <c r="O33">
        <v>63</v>
      </c>
      <c r="P33" t="s">
        <v>50</v>
      </c>
      <c r="Q33" s="2">
        <v>44523.964328703703</v>
      </c>
      <c r="R33">
        <v>196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63</v>
      </c>
      <c r="AD33" t="s">
        <v>50</v>
      </c>
      <c r="AE33" s="2">
        <v>44523.964328703703</v>
      </c>
      <c r="AF33">
        <v>196</v>
      </c>
      <c r="AG33" t="s">
        <v>13</v>
      </c>
      <c r="AH33">
        <v>0</v>
      </c>
      <c r="AI33">
        <v>12.228</v>
      </c>
      <c r="AJ33" s="3">
        <v>14993</v>
      </c>
      <c r="AK33">
        <v>2.9990000000000001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T33" s="6">
        <f t="shared" si="0"/>
        <v>55.688819306279804</v>
      </c>
      <c r="AU33" s="7">
        <f t="shared" si="1"/>
        <v>2800.42212862427</v>
      </c>
      <c r="AW33" s="8">
        <f t="shared" si="2"/>
        <v>46.087924969651105</v>
      </c>
      <c r="AX33" s="9">
        <f t="shared" si="3"/>
        <v>2859.1485138032599</v>
      </c>
    </row>
    <row r="34" spans="1:50" x14ac:dyDescent="0.35">
      <c r="A34">
        <v>64</v>
      </c>
      <c r="B34" t="s">
        <v>51</v>
      </c>
      <c r="C34" s="2">
        <v>44523.985567129632</v>
      </c>
      <c r="D34">
        <v>141</v>
      </c>
      <c r="E34" t="s">
        <v>13</v>
      </c>
      <c r="F34">
        <v>0</v>
      </c>
      <c r="G34">
        <v>6.048</v>
      </c>
      <c r="H34" s="3">
        <v>331316</v>
      </c>
      <c r="I34">
        <v>0.68600000000000005</v>
      </c>
      <c r="J34" t="s">
        <v>14</v>
      </c>
      <c r="K34" t="s">
        <v>14</v>
      </c>
      <c r="L34" t="s">
        <v>14</v>
      </c>
      <c r="M34" t="s">
        <v>14</v>
      </c>
      <c r="O34">
        <v>64</v>
      </c>
      <c r="P34" t="s">
        <v>51</v>
      </c>
      <c r="Q34" s="2">
        <v>44523.985567129632</v>
      </c>
      <c r="R34">
        <v>141</v>
      </c>
      <c r="S34" t="s">
        <v>13</v>
      </c>
      <c r="T34">
        <v>0</v>
      </c>
      <c r="U34">
        <v>6</v>
      </c>
      <c r="V34" s="3">
        <v>2885</v>
      </c>
      <c r="W34">
        <v>0.88900000000000001</v>
      </c>
      <c r="X34" t="s">
        <v>14</v>
      </c>
      <c r="Y34" t="s">
        <v>14</v>
      </c>
      <c r="Z34" t="s">
        <v>14</v>
      </c>
      <c r="AA34" t="s">
        <v>14</v>
      </c>
      <c r="AC34">
        <v>64</v>
      </c>
      <c r="AD34" t="s">
        <v>51</v>
      </c>
      <c r="AE34" s="2">
        <v>44523.985567129632</v>
      </c>
      <c r="AF34">
        <v>141</v>
      </c>
      <c r="AG34" t="s">
        <v>13</v>
      </c>
      <c r="AH34">
        <v>0</v>
      </c>
      <c r="AI34">
        <v>12.215</v>
      </c>
      <c r="AJ34" s="3">
        <v>29505</v>
      </c>
      <c r="AK34">
        <v>5.88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T34" s="6">
        <f t="shared" si="0"/>
        <v>951.5392437871327</v>
      </c>
      <c r="AU34" s="7">
        <f t="shared" si="1"/>
        <v>5450.4128887807501</v>
      </c>
      <c r="AW34" s="8">
        <f t="shared" si="2"/>
        <v>859.33533171460965</v>
      </c>
      <c r="AX34" s="9">
        <f t="shared" si="3"/>
        <v>5623.3429378935007</v>
      </c>
    </row>
    <row r="35" spans="1:50" x14ac:dyDescent="0.35">
      <c r="A35">
        <v>65</v>
      </c>
      <c r="B35" t="s">
        <v>52</v>
      </c>
      <c r="C35" s="2">
        <v>44524.00681712963</v>
      </c>
      <c r="D35">
        <v>148</v>
      </c>
      <c r="E35" t="s">
        <v>13</v>
      </c>
      <c r="F35">
        <v>0</v>
      </c>
      <c r="G35">
        <v>6.0419999999999998</v>
      </c>
      <c r="H35" s="3">
        <v>17369</v>
      </c>
      <c r="I35">
        <v>3.1E-2</v>
      </c>
      <c r="J35" t="s">
        <v>14</v>
      </c>
      <c r="K35" t="s">
        <v>14</v>
      </c>
      <c r="L35" t="s">
        <v>14</v>
      </c>
      <c r="M35" t="s">
        <v>14</v>
      </c>
      <c r="O35">
        <v>65</v>
      </c>
      <c r="P35" t="s">
        <v>52</v>
      </c>
      <c r="Q35" s="2">
        <v>44524.00681712963</v>
      </c>
      <c r="R35">
        <v>148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65</v>
      </c>
      <c r="AD35" t="s">
        <v>52</v>
      </c>
      <c r="AE35" s="2">
        <v>44524.00681712963</v>
      </c>
      <c r="AF35">
        <v>148</v>
      </c>
      <c r="AG35" t="s">
        <v>13</v>
      </c>
      <c r="AH35">
        <v>0</v>
      </c>
      <c r="AI35">
        <v>12.214</v>
      </c>
      <c r="AJ35" s="3">
        <v>16074</v>
      </c>
      <c r="AK35">
        <v>3.214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T35" s="6">
        <f t="shared" si="0"/>
        <v>54.779996020191803</v>
      </c>
      <c r="AU35" s="7">
        <f t="shared" si="1"/>
        <v>2998.73149691148</v>
      </c>
      <c r="AW35" s="8">
        <f t="shared" si="2"/>
        <v>45.319741626735109</v>
      </c>
      <c r="AX35" s="9">
        <f t="shared" si="3"/>
        <v>3065.2896472802399</v>
      </c>
    </row>
    <row r="36" spans="1:50" x14ac:dyDescent="0.35">
      <c r="A36">
        <v>66</v>
      </c>
      <c r="B36" t="s">
        <v>53</v>
      </c>
      <c r="C36" s="2">
        <v>44524.028032407405</v>
      </c>
      <c r="D36">
        <v>46</v>
      </c>
      <c r="E36" t="s">
        <v>13</v>
      </c>
      <c r="F36">
        <v>0</v>
      </c>
      <c r="G36">
        <v>6.0880000000000001</v>
      </c>
      <c r="H36" s="3">
        <v>1913</v>
      </c>
      <c r="I36">
        <v>-1E-3</v>
      </c>
      <c r="J36" t="s">
        <v>14</v>
      </c>
      <c r="K36" t="s">
        <v>14</v>
      </c>
      <c r="L36" t="s">
        <v>14</v>
      </c>
      <c r="M36" t="s">
        <v>14</v>
      </c>
      <c r="O36">
        <v>66</v>
      </c>
      <c r="P36" t="s">
        <v>53</v>
      </c>
      <c r="Q36" s="2">
        <v>44524.028032407405</v>
      </c>
      <c r="R36">
        <v>46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66</v>
      </c>
      <c r="AD36" t="s">
        <v>53</v>
      </c>
      <c r="AE36" s="2">
        <v>44524.028032407405</v>
      </c>
      <c r="AF36">
        <v>46</v>
      </c>
      <c r="AG36" t="s">
        <v>13</v>
      </c>
      <c r="AH36">
        <v>0</v>
      </c>
      <c r="AI36">
        <v>12.204000000000001</v>
      </c>
      <c r="AJ36" s="3">
        <v>39573</v>
      </c>
      <c r="AK36">
        <v>7.87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T36" s="6">
        <f t="shared" si="0"/>
        <v>0.88143084124999938</v>
      </c>
      <c r="AU36" s="7">
        <f t="shared" si="1"/>
        <v>7273.3649784086701</v>
      </c>
      <c r="AW36" s="8">
        <f t="shared" si="2"/>
        <v>0.38632697645000036</v>
      </c>
      <c r="AX36" s="9">
        <f t="shared" si="3"/>
        <v>7537.0360769304598</v>
      </c>
    </row>
    <row r="37" spans="1:50" x14ac:dyDescent="0.35">
      <c r="A37">
        <v>67</v>
      </c>
      <c r="B37" t="s">
        <v>54</v>
      </c>
      <c r="C37" s="2">
        <v>44524.049293981479</v>
      </c>
      <c r="D37">
        <v>147</v>
      </c>
      <c r="E37" t="s">
        <v>13</v>
      </c>
      <c r="F37">
        <v>0</v>
      </c>
      <c r="G37">
        <v>6.0449999999999999</v>
      </c>
      <c r="H37" s="3">
        <v>19161</v>
      </c>
      <c r="I37">
        <v>3.5000000000000003E-2</v>
      </c>
      <c r="J37" t="s">
        <v>14</v>
      </c>
      <c r="K37" t="s">
        <v>14</v>
      </c>
      <c r="L37" t="s">
        <v>14</v>
      </c>
      <c r="M37" t="s">
        <v>14</v>
      </c>
      <c r="O37">
        <v>67</v>
      </c>
      <c r="P37" t="s">
        <v>54</v>
      </c>
      <c r="Q37" s="2">
        <v>44524.049293981479</v>
      </c>
      <c r="R37">
        <v>147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67</v>
      </c>
      <c r="AD37" t="s">
        <v>54</v>
      </c>
      <c r="AE37" s="2">
        <v>44524.049293981479</v>
      </c>
      <c r="AF37">
        <v>147</v>
      </c>
      <c r="AG37" t="s">
        <v>13</v>
      </c>
      <c r="AH37">
        <v>0</v>
      </c>
      <c r="AI37">
        <v>12.222</v>
      </c>
      <c r="AJ37" s="3">
        <v>12914</v>
      </c>
      <c r="AK37">
        <v>2.585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T37" s="6">
        <f t="shared" si="0"/>
        <v>60.355238131679805</v>
      </c>
      <c r="AU37" s="7">
        <f t="shared" si="1"/>
        <v>2418.6173594730799</v>
      </c>
      <c r="AW37" s="8">
        <f t="shared" si="2"/>
        <v>50.033747299951102</v>
      </c>
      <c r="AX37" s="9">
        <f t="shared" si="3"/>
        <v>2462.5870971010399</v>
      </c>
    </row>
    <row r="38" spans="1:50" x14ac:dyDescent="0.35">
      <c r="A38">
        <v>68</v>
      </c>
      <c r="B38" t="s">
        <v>55</v>
      </c>
      <c r="C38" s="2">
        <v>44524.070543981485</v>
      </c>
      <c r="D38">
        <v>25</v>
      </c>
      <c r="E38" t="s">
        <v>13</v>
      </c>
      <c r="F38">
        <v>0</v>
      </c>
      <c r="G38">
        <v>6.0460000000000003</v>
      </c>
      <c r="H38" s="3">
        <v>11141</v>
      </c>
      <c r="I38">
        <v>1.7999999999999999E-2</v>
      </c>
      <c r="J38" t="s">
        <v>14</v>
      </c>
      <c r="K38" t="s">
        <v>14</v>
      </c>
      <c r="L38" t="s">
        <v>14</v>
      </c>
      <c r="M38" t="s">
        <v>14</v>
      </c>
      <c r="O38">
        <v>68</v>
      </c>
      <c r="P38" t="s">
        <v>55</v>
      </c>
      <c r="Q38" s="2">
        <v>44524.070543981485</v>
      </c>
      <c r="R38">
        <v>25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68</v>
      </c>
      <c r="AD38" t="s">
        <v>55</v>
      </c>
      <c r="AE38" s="2">
        <v>44524.070543981485</v>
      </c>
      <c r="AF38">
        <v>25</v>
      </c>
      <c r="AG38" t="s">
        <v>13</v>
      </c>
      <c r="AH38">
        <v>0</v>
      </c>
      <c r="AI38">
        <v>12.218</v>
      </c>
      <c r="AJ38" s="3">
        <v>7333</v>
      </c>
      <c r="AK38">
        <v>1.4730000000000001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T38" s="6">
        <f t="shared" ref="AT38:AT45" si="4">IF(H38&lt;15000,((0.00000002125*H38^2)+(0.002705*H38)+(-4.371)),(IF(H38&lt;700000,((-0.0000000008162*H38^2)+(0.003141*H38)+(0.4702)), ((0.000000003285*V38^2)+(0.1899*V38)+(559.5)))))</f>
        <v>28.402994971249996</v>
      </c>
      <c r="AU38" s="7">
        <f t="shared" ref="AU38:AU45" si="5">((-0.00000006277*AJ38^2)+(0.1854*AJ38)+(34.83))</f>
        <v>1390.9928757574698</v>
      </c>
      <c r="AW38" s="8">
        <f t="shared" ref="AW38:AW45" si="6">IF(H38&lt;10000,((-0.00000005795*H38^2)+(0.003823*H38)+(-6.715)),(IF(H38&lt;700000,((-0.0000000001209*H38^2)+(0.002635*H38)+(-0.4111)), ((-0.00000002007*V38^2)+(0.2564*V38)+(286.1)))))</f>
        <v>28.930428664587101</v>
      </c>
      <c r="AX38" s="9">
        <f t="shared" ref="AX38:AX45" si="7">(-0.00000001626*AJ38^2)+(0.1912*AJ38)+(-3.858)</f>
        <v>1397.3372528248601</v>
      </c>
    </row>
    <row r="39" spans="1:50" x14ac:dyDescent="0.35">
      <c r="A39">
        <v>69</v>
      </c>
      <c r="B39" t="s">
        <v>56</v>
      </c>
      <c r="C39" s="2">
        <v>44524.091805555552</v>
      </c>
      <c r="D39">
        <v>78</v>
      </c>
      <c r="E39" t="s">
        <v>13</v>
      </c>
      <c r="F39">
        <v>0</v>
      </c>
      <c r="G39">
        <v>6.0549999999999997</v>
      </c>
      <c r="H39" s="3">
        <v>17555</v>
      </c>
      <c r="I39">
        <v>3.2000000000000001E-2</v>
      </c>
      <c r="J39" t="s">
        <v>14</v>
      </c>
      <c r="K39" t="s">
        <v>14</v>
      </c>
      <c r="L39" t="s">
        <v>14</v>
      </c>
      <c r="M39" t="s">
        <v>14</v>
      </c>
      <c r="O39">
        <v>69</v>
      </c>
      <c r="P39" t="s">
        <v>56</v>
      </c>
      <c r="Q39" s="2">
        <v>44524.091805555552</v>
      </c>
      <c r="R39">
        <v>78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69</v>
      </c>
      <c r="AD39" t="s">
        <v>56</v>
      </c>
      <c r="AE39" s="2">
        <v>44524.091805555552</v>
      </c>
      <c r="AF39">
        <v>78</v>
      </c>
      <c r="AG39" t="s">
        <v>13</v>
      </c>
      <c r="AH39">
        <v>0</v>
      </c>
      <c r="AI39">
        <v>12.241</v>
      </c>
      <c r="AJ39" s="3">
        <v>11277</v>
      </c>
      <c r="AK39">
        <v>2.2589999999999999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T39" s="6">
        <f t="shared" si="4"/>
        <v>55.358920095995003</v>
      </c>
      <c r="AU39" s="7">
        <f t="shared" si="5"/>
        <v>2117.60329334067</v>
      </c>
      <c r="AW39" s="8">
        <f t="shared" si="6"/>
        <v>45.809066276777507</v>
      </c>
      <c r="AX39" s="9">
        <f t="shared" si="7"/>
        <v>2150.23660394646</v>
      </c>
    </row>
    <row r="40" spans="1:50" x14ac:dyDescent="0.35">
      <c r="A40">
        <v>70</v>
      </c>
      <c r="B40" t="s">
        <v>57</v>
      </c>
      <c r="C40" s="2">
        <v>44524.113009259258</v>
      </c>
      <c r="D40">
        <v>112</v>
      </c>
      <c r="E40" t="s">
        <v>13</v>
      </c>
      <c r="F40">
        <v>0</v>
      </c>
      <c r="G40">
        <v>6.0449999999999999</v>
      </c>
      <c r="H40" s="3">
        <v>150469</v>
      </c>
      <c r="I40">
        <v>0.309</v>
      </c>
      <c r="J40" t="s">
        <v>14</v>
      </c>
      <c r="K40" t="s">
        <v>14</v>
      </c>
      <c r="L40" t="s">
        <v>14</v>
      </c>
      <c r="M40" t="s">
        <v>14</v>
      </c>
      <c r="O40">
        <v>70</v>
      </c>
      <c r="P40" t="s">
        <v>57</v>
      </c>
      <c r="Q40" s="2">
        <v>44524.113009259258</v>
      </c>
      <c r="R40">
        <v>112</v>
      </c>
      <c r="S40" t="s">
        <v>13</v>
      </c>
      <c r="T40">
        <v>0</v>
      </c>
      <c r="U40">
        <v>5.9980000000000002</v>
      </c>
      <c r="V40" s="3">
        <v>1033</v>
      </c>
      <c r="W40">
        <v>0.39200000000000002</v>
      </c>
      <c r="X40" t="s">
        <v>14</v>
      </c>
      <c r="Y40" t="s">
        <v>14</v>
      </c>
      <c r="Z40" t="s">
        <v>14</v>
      </c>
      <c r="AA40" t="s">
        <v>14</v>
      </c>
      <c r="AC40">
        <v>70</v>
      </c>
      <c r="AD40" t="s">
        <v>57</v>
      </c>
      <c r="AE40" s="2">
        <v>44524.113009259258</v>
      </c>
      <c r="AF40">
        <v>112</v>
      </c>
      <c r="AG40" t="s">
        <v>13</v>
      </c>
      <c r="AH40">
        <v>0</v>
      </c>
      <c r="AI40">
        <v>12.260999999999999</v>
      </c>
      <c r="AJ40" s="3">
        <v>3781</v>
      </c>
      <c r="AK40">
        <v>0.76400000000000001</v>
      </c>
      <c r="AL40" t="s">
        <v>14</v>
      </c>
      <c r="AM40" t="s">
        <v>14</v>
      </c>
      <c r="AN40" t="s">
        <v>14</v>
      </c>
      <c r="AO40" t="s">
        <v>14</v>
      </c>
      <c r="AQ40">
        <v>2</v>
      </c>
      <c r="AR40" t="s">
        <v>64</v>
      </c>
      <c r="AT40" s="6">
        <f t="shared" si="4"/>
        <v>454.61381012783181</v>
      </c>
      <c r="AU40" s="7">
        <f t="shared" si="5"/>
        <v>734.93004252803007</v>
      </c>
      <c r="AW40" s="8">
        <f t="shared" si="6"/>
        <v>393.33742777671512</v>
      </c>
      <c r="AX40" s="9">
        <f t="shared" si="7"/>
        <v>718.83674767414016</v>
      </c>
    </row>
    <row r="41" spans="1:50" x14ac:dyDescent="0.35">
      <c r="A41">
        <v>71</v>
      </c>
      <c r="B41" t="s">
        <v>58</v>
      </c>
      <c r="C41" s="2">
        <v>44524.134282407409</v>
      </c>
      <c r="D41">
        <v>34</v>
      </c>
      <c r="E41" t="s">
        <v>13</v>
      </c>
      <c r="F41">
        <v>0</v>
      </c>
      <c r="G41">
        <v>6.0570000000000004</v>
      </c>
      <c r="H41" s="3">
        <v>10700</v>
      </c>
      <c r="I41">
        <v>1.7999999999999999E-2</v>
      </c>
      <c r="J41" t="s">
        <v>14</v>
      </c>
      <c r="K41" t="s">
        <v>14</v>
      </c>
      <c r="L41" t="s">
        <v>14</v>
      </c>
      <c r="M41" t="s">
        <v>14</v>
      </c>
      <c r="O41">
        <v>71</v>
      </c>
      <c r="P41" t="s">
        <v>58</v>
      </c>
      <c r="Q41" s="2">
        <v>44524.134282407409</v>
      </c>
      <c r="R41">
        <v>34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71</v>
      </c>
      <c r="AD41" t="s">
        <v>58</v>
      </c>
      <c r="AE41" s="2">
        <v>44524.134282407409</v>
      </c>
      <c r="AF41">
        <v>34</v>
      </c>
      <c r="AG41" t="s">
        <v>13</v>
      </c>
      <c r="AH41">
        <v>0</v>
      </c>
      <c r="AI41">
        <v>12.243</v>
      </c>
      <c r="AJ41" s="3">
        <v>8315</v>
      </c>
      <c r="AK41">
        <v>1.669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T41" s="6">
        <f t="shared" si="4"/>
        <v>27.005412499999998</v>
      </c>
      <c r="AU41" s="7">
        <f t="shared" si="5"/>
        <v>1572.09113084675</v>
      </c>
      <c r="AW41" s="8">
        <f t="shared" si="6"/>
        <v>27.769558158999999</v>
      </c>
      <c r="AX41" s="9">
        <f t="shared" si="7"/>
        <v>1584.8457962015</v>
      </c>
    </row>
    <row r="42" spans="1:50" x14ac:dyDescent="0.35">
      <c r="A42">
        <v>72</v>
      </c>
      <c r="B42" t="s">
        <v>59</v>
      </c>
      <c r="C42" s="2">
        <v>44524.155555555553</v>
      </c>
      <c r="D42">
        <v>77</v>
      </c>
      <c r="E42" t="s">
        <v>13</v>
      </c>
      <c r="F42">
        <v>0</v>
      </c>
      <c r="G42">
        <v>6.085</v>
      </c>
      <c r="H42" s="3">
        <v>2692</v>
      </c>
      <c r="I42">
        <v>1E-3</v>
      </c>
      <c r="J42" t="s">
        <v>14</v>
      </c>
      <c r="K42" t="s">
        <v>14</v>
      </c>
      <c r="L42" t="s">
        <v>14</v>
      </c>
      <c r="M42" t="s">
        <v>14</v>
      </c>
      <c r="O42">
        <v>72</v>
      </c>
      <c r="P42" t="s">
        <v>59</v>
      </c>
      <c r="Q42" s="2">
        <v>44524.155555555553</v>
      </c>
      <c r="R42">
        <v>77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72</v>
      </c>
      <c r="AD42" t="s">
        <v>59</v>
      </c>
      <c r="AE42" s="2">
        <v>44524.155555555553</v>
      </c>
      <c r="AF42">
        <v>77</v>
      </c>
      <c r="AG42" t="s">
        <v>13</v>
      </c>
      <c r="AH42">
        <v>0</v>
      </c>
      <c r="AI42">
        <v>12.233000000000001</v>
      </c>
      <c r="AJ42" s="3">
        <v>7210</v>
      </c>
      <c r="AK42">
        <v>1.4490000000000001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T42" s="6">
        <f t="shared" si="4"/>
        <v>3.0648558599999998</v>
      </c>
      <c r="AU42" s="7">
        <f t="shared" si="5"/>
        <v>1368.300958043</v>
      </c>
      <c r="AW42" s="8">
        <f t="shared" si="6"/>
        <v>3.1565602312000003</v>
      </c>
      <c r="AX42" s="9">
        <f t="shared" si="7"/>
        <v>1373.8487385340002</v>
      </c>
    </row>
    <row r="43" spans="1:50" x14ac:dyDescent="0.35">
      <c r="A43">
        <v>73</v>
      </c>
      <c r="B43" t="s">
        <v>60</v>
      </c>
      <c r="C43" s="2">
        <v>44524.176840277774</v>
      </c>
      <c r="D43">
        <v>129</v>
      </c>
      <c r="E43" t="s">
        <v>13</v>
      </c>
      <c r="F43">
        <v>0</v>
      </c>
      <c r="G43">
        <v>6.09</v>
      </c>
      <c r="H43" s="3">
        <v>2392</v>
      </c>
      <c r="I43">
        <v>0</v>
      </c>
      <c r="J43" t="s">
        <v>14</v>
      </c>
      <c r="K43" t="s">
        <v>14</v>
      </c>
      <c r="L43" t="s">
        <v>14</v>
      </c>
      <c r="M43" t="s">
        <v>14</v>
      </c>
      <c r="O43">
        <v>73</v>
      </c>
      <c r="P43" t="s">
        <v>60</v>
      </c>
      <c r="Q43" s="2">
        <v>44524.176840277774</v>
      </c>
      <c r="R43">
        <v>129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73</v>
      </c>
      <c r="AD43" t="s">
        <v>60</v>
      </c>
      <c r="AE43" s="2">
        <v>44524.176840277774</v>
      </c>
      <c r="AF43">
        <v>129</v>
      </c>
      <c r="AG43" t="s">
        <v>13</v>
      </c>
      <c r="AH43">
        <v>0</v>
      </c>
      <c r="AI43">
        <v>12.22</v>
      </c>
      <c r="AJ43" s="3">
        <v>7568</v>
      </c>
      <c r="AK43">
        <v>1.52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T43" s="6">
        <f t="shared" si="4"/>
        <v>2.2209453599999991</v>
      </c>
      <c r="AU43" s="7">
        <f t="shared" si="5"/>
        <v>1434.3420718515201</v>
      </c>
      <c r="AW43" s="8">
        <f t="shared" si="6"/>
        <v>2.0980455712000001</v>
      </c>
      <c r="AX43" s="9">
        <f t="shared" si="7"/>
        <v>1442.2123146137601</v>
      </c>
    </row>
    <row r="44" spans="1:50" x14ac:dyDescent="0.35">
      <c r="A44">
        <v>74</v>
      </c>
      <c r="B44" t="s">
        <v>61</v>
      </c>
      <c r="C44" s="2">
        <v>44524.19809027778</v>
      </c>
      <c r="D44">
        <v>59</v>
      </c>
      <c r="E44" t="s">
        <v>13</v>
      </c>
      <c r="F44">
        <v>0</v>
      </c>
      <c r="G44">
        <v>6.0679999999999996</v>
      </c>
      <c r="H44" s="3">
        <v>4720</v>
      </c>
      <c r="I44">
        <v>5.0000000000000001E-3</v>
      </c>
      <c r="J44" t="s">
        <v>14</v>
      </c>
      <c r="K44" t="s">
        <v>14</v>
      </c>
      <c r="L44" t="s">
        <v>14</v>
      </c>
      <c r="M44" t="s">
        <v>14</v>
      </c>
      <c r="O44">
        <v>74</v>
      </c>
      <c r="P44" t="s">
        <v>61</v>
      </c>
      <c r="Q44" s="2">
        <v>44524.19809027778</v>
      </c>
      <c r="R44">
        <v>59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74</v>
      </c>
      <c r="AD44" t="s">
        <v>61</v>
      </c>
      <c r="AE44" s="2">
        <v>44524.19809027778</v>
      </c>
      <c r="AF44">
        <v>59</v>
      </c>
      <c r="AG44" t="s">
        <v>13</v>
      </c>
      <c r="AH44">
        <v>0</v>
      </c>
      <c r="AI44">
        <v>12.204000000000001</v>
      </c>
      <c r="AJ44" s="3">
        <v>33317</v>
      </c>
      <c r="AK44">
        <v>6.6340000000000003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T44" s="6">
        <f t="shared" si="4"/>
        <v>8.8700159999999997</v>
      </c>
      <c r="AU44" s="7">
        <f t="shared" si="5"/>
        <v>6142.1256883654705</v>
      </c>
      <c r="AW44" s="8">
        <f t="shared" si="6"/>
        <v>10.03852672</v>
      </c>
      <c r="AX44" s="9">
        <f t="shared" si="7"/>
        <v>6348.30343432886</v>
      </c>
    </row>
    <row r="45" spans="1:50" x14ac:dyDescent="0.35">
      <c r="A45">
        <v>75</v>
      </c>
      <c r="B45" t="s">
        <v>62</v>
      </c>
      <c r="C45" s="2">
        <v>44524.219328703701</v>
      </c>
      <c r="D45" t="s">
        <v>63</v>
      </c>
      <c r="E45" t="s">
        <v>13</v>
      </c>
      <c r="F45">
        <v>0</v>
      </c>
      <c r="G45">
        <v>6.0540000000000003</v>
      </c>
      <c r="H45" s="3">
        <v>17243</v>
      </c>
      <c r="I45">
        <v>3.1E-2</v>
      </c>
      <c r="J45" t="s">
        <v>14</v>
      </c>
      <c r="K45" t="s">
        <v>14</v>
      </c>
      <c r="L45" t="s">
        <v>14</v>
      </c>
      <c r="M45" t="s">
        <v>14</v>
      </c>
      <c r="O45">
        <v>75</v>
      </c>
      <c r="P45" t="s">
        <v>62</v>
      </c>
      <c r="Q45" s="2">
        <v>44524.219328703701</v>
      </c>
      <c r="R45" t="s">
        <v>63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75</v>
      </c>
      <c r="AD45" t="s">
        <v>62</v>
      </c>
      <c r="AE45" s="2">
        <v>44524.219328703701</v>
      </c>
      <c r="AF45" t="s">
        <v>63</v>
      </c>
      <c r="AG45" t="s">
        <v>13</v>
      </c>
      <c r="AH45">
        <v>0</v>
      </c>
      <c r="AI45">
        <v>12.227</v>
      </c>
      <c r="AJ45" s="3">
        <v>13615</v>
      </c>
      <c r="AK45">
        <v>2.7250000000000001</v>
      </c>
      <c r="AL45" t="s">
        <v>14</v>
      </c>
      <c r="AM45" t="s">
        <v>14</v>
      </c>
      <c r="AN45" t="s">
        <v>14</v>
      </c>
      <c r="AO45" t="s">
        <v>14</v>
      </c>
      <c r="AQ45">
        <v>2</v>
      </c>
      <c r="AR45" t="s">
        <v>65</v>
      </c>
      <c r="AT45" s="6">
        <f t="shared" si="4"/>
        <v>54.387789559806201</v>
      </c>
      <c r="AU45" s="7">
        <f t="shared" si="5"/>
        <v>2547.4154365167501</v>
      </c>
      <c r="AW45" s="8">
        <f t="shared" si="6"/>
        <v>44.98825888517591</v>
      </c>
      <c r="AX45" s="9">
        <f t="shared" si="7"/>
        <v>2596.3159126615001</v>
      </c>
    </row>
    <row r="46" spans="1:50" x14ac:dyDescent="0.35">
      <c r="D46" t="s">
        <v>66</v>
      </c>
      <c r="AQ46">
        <v>3</v>
      </c>
      <c r="AR4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2021-11-24T14:32:20Z</dcterms:modified>
</cp:coreProperties>
</file>