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5EBD599A-EA43-480B-98D4-AD4EBFA8C537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25" i="1" l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</calcChain>
</file>

<file path=xl/sharedStrings.xml><?xml version="1.0" encoding="utf-8"?>
<sst xmlns="http://schemas.openxmlformats.org/spreadsheetml/2006/main" count="783" uniqueCount="61">
  <si>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</si>
  <si>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</si>
  <si>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</si>
  <si>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</si>
  <si>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</si>
  <si>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</si>
  <si>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</si>
  <si>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</si>
  <si>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</si>
  <si>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</si>
  <si>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</si>
  <si>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</si>
  <si>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</si>
  <si>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</si>
  <si>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</si>
  <si>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</si>
  <si>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</si>
  <si>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</si>
  <si>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</si>
  <si>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</si>
  <si>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</si>
  <si>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</si>
  <si>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</si>
  <si>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</si>
  <si>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</si>
  <si>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</si>
  <si>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</si>
  <si>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</si>
  <si>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</si>
  <si>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</si>
  <si>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</si>
  <si>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</si>
  <si>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reference yellow tank</t>
  </si>
  <si>
    <t>BRN05apr23_001.gcd</t>
  </si>
  <si>
    <t>QC outside air</t>
  </si>
  <si>
    <t>BRN05apr23_002.gcd</t>
  </si>
  <si>
    <t>QC air + 100</t>
  </si>
  <si>
    <t>BRN05apr23_003.gcd</t>
  </si>
  <si>
    <t>BRN05apr23_004.gcd</t>
  </si>
  <si>
    <t>BRN05apr23_005.gcd</t>
  </si>
  <si>
    <t>BRN05apr23_006.gcd</t>
  </si>
  <si>
    <t>BRN05apr23_007.gcd</t>
  </si>
  <si>
    <t>BRN05apr23_008.gcd</t>
  </si>
  <si>
    <t>BRN05apr23_009.gcd</t>
  </si>
  <si>
    <t>BRN05apr23_010.gcd</t>
  </si>
  <si>
    <t>BRN05apr23_011.gcd</t>
  </si>
  <si>
    <t>BRN05apr23_012.gcd</t>
  </si>
  <si>
    <t>BRN05apr23_013.gcd</t>
  </si>
  <si>
    <t>BRN05apr23_014.gcd</t>
  </si>
  <si>
    <t>BRN05apr23_015.gcd</t>
  </si>
  <si>
    <t>BRN05apr23_016.gcd</t>
  </si>
  <si>
    <t>BRN05apr23_017.gcd</t>
  </si>
  <si>
    <t>BRN05apr23_018.gcd</t>
  </si>
  <si>
    <t>BRN05apr23_019.gcd</t>
  </si>
  <si>
    <t>BRN05apr23_020.gcd</t>
  </si>
  <si>
    <t>BRN05apr23_021.gcd</t>
  </si>
  <si>
    <t>BRN05apr23_022.gcd</t>
  </si>
  <si>
    <t>BRN05apr23_023.gcd</t>
  </si>
  <si>
    <t>BRN05apr23_024.gcd</t>
  </si>
  <si>
    <t>BRN05apr23_025.gcd</t>
  </si>
  <si>
    <t>BRN05apr23_026.gcd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</si>
</sst>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4"/>
  <sheetViews>
    <sheetView tabSelected="1" topLeftCell="A6" workbookViewId="0">
      <selection activeCell="E43" sqref="E43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43</v>
      </c>
      <c r="B9" t="s">
        <v>33</v>
      </c>
      <c r="C9" s="2">
        <v>45021.443622685183</v>
      </c>
      <c r="D9" t="s">
        <v>34</v>
      </c>
      <c r="E9" t="s">
        <v>13</v>
      </c>
      <c r="F9">
        <v>0</v>
      </c>
      <c r="G9">
        <v>6.0640000000000001</v>
      </c>
      <c r="H9" s="3">
        <v>2602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43</v>
      </c>
      <c r="P9" t="s">
        <v>33</v>
      </c>
      <c r="Q9" s="2">
        <v>45021.443622685183</v>
      </c>
      <c r="R9" t="s">
        <v>34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43</v>
      </c>
      <c r="AD9" t="s">
        <v>33</v>
      </c>
      <c r="AE9" s="2">
        <v>45021.443622685183</v>
      </c>
      <c r="AF9" t="s">
        <v>34</v>
      </c>
      <c r="AG9" t="s">
        <v>13</v>
      </c>
      <c r="AH9">
        <v>0</v>
      </c>
      <c r="AI9">
        <v>12.244</v>
      </c>
      <c r="AJ9" s="3">
        <v>2562</v>
      </c>
      <c r="AK9">
        <v>0.34799999999999998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43</v>
      </c>
      <c r="AT9" s="12">
        <f t="shared" ref="AT9:AT24" si="0">IF(H9&lt;10000,((H9^2*0.00000054)+(H9*-0.004765)+(12.72)),(IF(H9&lt;200000,((H9^2*-0.000000001577)+(H9*0.003043)+(-10.42)),(IF(H9&lt;8000000,((H9^2*-0.0000000000186)+(H9*0.00194)+(154.1)),((V9^2*-0.00000002)+(V9*0.2565)+(-1032)))))))</f>
        <v>3.9774881600000001</v>
      </c>
      <c r="AU9" s="13">
        <f t="shared" ref="AU9:AU24" si="1">IF(AJ9&lt;45000,((-0.0000004561*AJ9^2)+(0.244*AJ9)+(-21.72)),((-0.0000000409*AJ9^2)+(0.2477*AJ9)+(-1777)))</f>
        <v>600.41423075160003</v>
      </c>
      <c r="AW9" s="6">
        <f t="shared" ref="AW9:AW24" si="2">IF(H9&lt;15000,((0.00000002125*H9^2)+(0.002705*H9)+(-4.371)),(IF(H9&lt;700000,((-0.0000000008162*H9^2)+(0.003141*H9)+(0.4702)), ((0.000000003285*V9^2)+(0.1899*V9)+(559.5)))))</f>
        <v>2.8112810849999992</v>
      </c>
      <c r="AX9" s="15">
        <f t="shared" ref="AX9:AX24" si="3">((-0.00000006277*AJ9^2)+(0.1854*AJ9)+(34.83))</f>
        <v>509.41278751211996</v>
      </c>
      <c r="AZ9" s="14">
        <f t="shared" ref="AZ9:AZ24" si="4">IF(H9&lt;10000,((-0.00000005795*H9^2)+(0.003823*H9)+(-6.715)),(IF(H9&lt;700000,((-0.0000000001209*H9^2)+(0.002635*H9)+(-0.4111)), ((-0.00000002007*V9^2)+(0.2564*V9)+(286.1)))))</f>
        <v>2.8401010881999991</v>
      </c>
      <c r="BA9" s="16">
        <f t="shared" ref="BA9:BA24" si="5">(-0.00000001626*AJ9^2)+(0.1912*AJ9)+(-3.858)</f>
        <v>485.88967189656</v>
      </c>
      <c r="BC9" s="7">
        <f t="shared" ref="BC9:BC24" si="6">IF(H9&lt;10000,((0.0000001453*H9^2)+(0.0008349*H9)+(-1.805)),(IF(H9&lt;700000,((-0.00000000008054*H9^2)+(0.002348*H9)+(-2.47)), ((-0.00000001938*V9^2)+(0.2471*V9)+(226.8)))))</f>
        <v>1.3511495012000003</v>
      </c>
      <c r="BD9" s="8">
        <f t="shared" ref="BD9:BD24" si="7">(-0.00000002552*AJ9^2)+(0.2067*AJ9)+(-103.7)</f>
        <v>425.69789070112</v>
      </c>
      <c r="BF9" s="12">
        <f t="shared" ref="BF9:BF24" si="8">IF(H9&lt;10000,((H9^2*0.00000054)+(H9*-0.004765)+(12.72)),(IF(H9&lt;200000,((H9^2*-0.000000001577)+(H9*0.003043)+(-10.42)),(IF(H9&lt;8000000,((H9^2*-0.0000000000186)+(H9*0.00194)+(154.1)),((V9^2*-0.00000002)+(V9*0.2565)+(-1032)))))))</f>
        <v>3.9774881600000001</v>
      </c>
      <c r="BG9" s="13">
        <f t="shared" ref="BG9:BG24" si="9">IF(AJ9&lt;45000,((-0.0000004561*AJ9^2)+(0.244*AJ9)+(-21.72)),((-0.0000000409*AJ9^2)+(0.2477*AJ9)+(-1777)))</f>
        <v>600.41423075160003</v>
      </c>
      <c r="BI9">
        <v>43</v>
      </c>
      <c r="BJ9" t="s">
        <v>33</v>
      </c>
      <c r="BK9" s="2">
        <v>45021.443622685183</v>
      </c>
      <c r="BL9" t="s">
        <v>34</v>
      </c>
      <c r="BM9" t="s">
        <v>13</v>
      </c>
      <c r="BN9">
        <v>0</v>
      </c>
      <c r="BO9">
        <v>2.7090000000000001</v>
      </c>
      <c r="BP9" s="3">
        <v>5169325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44</v>
      </c>
      <c r="B10" t="s">
        <v>35</v>
      </c>
      <c r="C10" s="2">
        <v>45021.464803240742</v>
      </c>
      <c r="D10" t="s">
        <v>34</v>
      </c>
      <c r="E10" t="s">
        <v>13</v>
      </c>
      <c r="F10">
        <v>0</v>
      </c>
      <c r="G10">
        <v>6.0490000000000004</v>
      </c>
      <c r="H10" s="3">
        <v>2929</v>
      </c>
      <c r="I10">
        <v>-1E-3</v>
      </c>
      <c r="J10" t="s">
        <v>14</v>
      </c>
      <c r="K10" t="s">
        <v>14</v>
      </c>
      <c r="L10" t="s">
        <v>14</v>
      </c>
      <c r="M10" t="s">
        <v>14</v>
      </c>
      <c r="O10">
        <v>44</v>
      </c>
      <c r="P10" t="s">
        <v>35</v>
      </c>
      <c r="Q10" s="2">
        <v>45021.464803240742</v>
      </c>
      <c r="R10" t="s">
        <v>34</v>
      </c>
      <c r="S10" t="s">
        <v>13</v>
      </c>
      <c r="T10">
        <v>0</v>
      </c>
      <c r="U10" t="s">
        <v>14</v>
      </c>
      <c r="V10" s="3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44</v>
      </c>
      <c r="AD10" t="s">
        <v>35</v>
      </c>
      <c r="AE10" s="2">
        <v>45021.464803240742</v>
      </c>
      <c r="AF10" t="s">
        <v>34</v>
      </c>
      <c r="AG10" t="s">
        <v>13</v>
      </c>
      <c r="AH10">
        <v>0</v>
      </c>
      <c r="AI10">
        <v>12.194000000000001</v>
      </c>
      <c r="AJ10" s="3">
        <v>3229</v>
      </c>
      <c r="AK10">
        <v>0.61699999999999999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44</v>
      </c>
      <c r="AT10" s="12">
        <f t="shared" si="0"/>
        <v>3.3959971400000004</v>
      </c>
      <c r="AU10" s="13">
        <f t="shared" si="1"/>
        <v>761.4005002598999</v>
      </c>
      <c r="AW10" s="6">
        <f t="shared" si="2"/>
        <v>3.7342496212499992</v>
      </c>
      <c r="AX10" s="15">
        <f t="shared" si="3"/>
        <v>632.83213229843011</v>
      </c>
      <c r="AZ10" s="14">
        <f t="shared" si="4"/>
        <v>3.9854115740499996</v>
      </c>
      <c r="BA10" s="16">
        <f t="shared" si="5"/>
        <v>613.35726606934008</v>
      </c>
      <c r="BC10" s="7">
        <f t="shared" si="6"/>
        <v>1.8869567572999999</v>
      </c>
      <c r="BD10" s="8">
        <f t="shared" si="7"/>
        <v>563.46821722567995</v>
      </c>
      <c r="BF10" s="12">
        <f t="shared" si="8"/>
        <v>3.3959971400000004</v>
      </c>
      <c r="BG10" s="13">
        <f t="shared" si="9"/>
        <v>761.4005002598999</v>
      </c>
      <c r="BI10">
        <v>44</v>
      </c>
      <c r="BJ10" t="s">
        <v>35</v>
      </c>
      <c r="BK10" s="2">
        <v>45021.464803240742</v>
      </c>
      <c r="BL10" t="s">
        <v>34</v>
      </c>
      <c r="BM10" t="s">
        <v>13</v>
      </c>
      <c r="BN10">
        <v>0</v>
      </c>
      <c r="BO10">
        <v>2.7029999999999998</v>
      </c>
      <c r="BP10" s="3">
        <v>5167469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45</v>
      </c>
      <c r="B11" t="s">
        <v>37</v>
      </c>
      <c r="C11" s="2">
        <v>45021.486006944448</v>
      </c>
      <c r="D11" t="s">
        <v>36</v>
      </c>
      <c r="E11" t="s">
        <v>13</v>
      </c>
      <c r="F11">
        <v>0</v>
      </c>
      <c r="G11">
        <v>6.0039999999999996</v>
      </c>
      <c r="H11" s="3">
        <v>187648</v>
      </c>
      <c r="I11">
        <v>0.35199999999999998</v>
      </c>
      <c r="J11" t="s">
        <v>14</v>
      </c>
      <c r="K11" t="s">
        <v>14</v>
      </c>
      <c r="L11" t="s">
        <v>14</v>
      </c>
      <c r="M11" t="s">
        <v>14</v>
      </c>
      <c r="O11">
        <v>45</v>
      </c>
      <c r="P11" t="s">
        <v>37</v>
      </c>
      <c r="Q11" s="2">
        <v>45021.486006944448</v>
      </c>
      <c r="R11" t="s">
        <v>36</v>
      </c>
      <c r="S11" t="s">
        <v>13</v>
      </c>
      <c r="T11">
        <v>0</v>
      </c>
      <c r="U11">
        <v>5.95</v>
      </c>
      <c r="V11" s="3">
        <v>1320</v>
      </c>
      <c r="W11">
        <v>0.39800000000000002</v>
      </c>
      <c r="X11" t="s">
        <v>14</v>
      </c>
      <c r="Y11" t="s">
        <v>14</v>
      </c>
      <c r="Z11" t="s">
        <v>14</v>
      </c>
      <c r="AA11" t="s">
        <v>14</v>
      </c>
      <c r="AC11">
        <v>45</v>
      </c>
      <c r="AD11" t="s">
        <v>37</v>
      </c>
      <c r="AE11" s="2">
        <v>45021.486006944448</v>
      </c>
      <c r="AF11" t="s">
        <v>36</v>
      </c>
      <c r="AG11" t="s">
        <v>13</v>
      </c>
      <c r="AH11">
        <v>0</v>
      </c>
      <c r="AI11">
        <v>12.202</v>
      </c>
      <c r="AJ11" s="3">
        <v>3828</v>
      </c>
      <c r="AK11">
        <v>0.85799999999999998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45</v>
      </c>
      <c r="AT11" s="12">
        <f t="shared" si="0"/>
        <v>505.06389970739207</v>
      </c>
      <c r="AU11" s="13">
        <f t="shared" si="1"/>
        <v>905.62850033759992</v>
      </c>
      <c r="AW11" s="6">
        <f t="shared" si="2"/>
        <v>561.13271977195518</v>
      </c>
      <c r="AX11" s="15">
        <f t="shared" si="3"/>
        <v>743.6213945323201</v>
      </c>
      <c r="AZ11" s="14">
        <f t="shared" si="4"/>
        <v>489.78427677680645</v>
      </c>
      <c r="BA11" s="16">
        <f t="shared" si="5"/>
        <v>727.81733272416011</v>
      </c>
      <c r="BC11" s="7">
        <f t="shared" si="6"/>
        <v>435.29154789085175</v>
      </c>
      <c r="BD11" s="8">
        <f t="shared" si="7"/>
        <v>687.17364053632002</v>
      </c>
      <c r="BF11" s="12">
        <f t="shared" si="8"/>
        <v>505.06389970739207</v>
      </c>
      <c r="BG11" s="13">
        <f t="shared" si="9"/>
        <v>905.62850033759992</v>
      </c>
      <c r="BI11">
        <v>45</v>
      </c>
      <c r="BJ11" t="s">
        <v>37</v>
      </c>
      <c r="BK11" s="2">
        <v>45021.486006944448</v>
      </c>
      <c r="BL11" t="s">
        <v>36</v>
      </c>
      <c r="BM11" t="s">
        <v>13</v>
      </c>
      <c r="BN11">
        <v>0</v>
      </c>
      <c r="BO11">
        <v>2.7069999999999999</v>
      </c>
      <c r="BP11" s="3">
        <v>5189510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46</v>
      </c>
      <c r="B12" t="s">
        <v>38</v>
      </c>
      <c r="C12" s="2">
        <v>45021.507222222222</v>
      </c>
      <c r="D12" t="s">
        <v>36</v>
      </c>
      <c r="E12" t="s">
        <v>13</v>
      </c>
      <c r="F12">
        <v>0</v>
      </c>
      <c r="G12">
        <v>5.9880000000000004</v>
      </c>
      <c r="H12" s="3">
        <v>1004929</v>
      </c>
      <c r="I12">
        <v>1.92</v>
      </c>
      <c r="J12" t="s">
        <v>14</v>
      </c>
      <c r="K12" t="s">
        <v>14</v>
      </c>
      <c r="L12" t="s">
        <v>14</v>
      </c>
      <c r="M12" t="s">
        <v>14</v>
      </c>
      <c r="O12">
        <v>46</v>
      </c>
      <c r="P12" t="s">
        <v>38</v>
      </c>
      <c r="Q12" s="2">
        <v>45021.507222222222</v>
      </c>
      <c r="R12" t="s">
        <v>36</v>
      </c>
      <c r="S12" t="s">
        <v>13</v>
      </c>
      <c r="T12">
        <v>0</v>
      </c>
      <c r="U12">
        <v>5.9450000000000003</v>
      </c>
      <c r="V12" s="3">
        <v>7983</v>
      </c>
      <c r="W12">
        <v>1.893</v>
      </c>
      <c r="X12" t="s">
        <v>14</v>
      </c>
      <c r="Y12" t="s">
        <v>14</v>
      </c>
      <c r="Z12" t="s">
        <v>14</v>
      </c>
      <c r="AA12" t="s">
        <v>14</v>
      </c>
      <c r="AC12">
        <v>46</v>
      </c>
      <c r="AD12" t="s">
        <v>38</v>
      </c>
      <c r="AE12" s="2">
        <v>45021.507222222222</v>
      </c>
      <c r="AF12" t="s">
        <v>36</v>
      </c>
      <c r="AG12" t="s">
        <v>13</v>
      </c>
      <c r="AH12">
        <v>0</v>
      </c>
      <c r="AI12">
        <v>12.179</v>
      </c>
      <c r="AJ12" s="3">
        <v>7403</v>
      </c>
      <c r="AK12">
        <v>2.2850000000000001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46</v>
      </c>
      <c r="AT12" s="12">
        <f t="shared" si="0"/>
        <v>2084.8784493122375</v>
      </c>
      <c r="AU12" s="13">
        <f t="shared" si="1"/>
        <v>1759.6157090550998</v>
      </c>
      <c r="AW12" s="6">
        <f t="shared" si="2"/>
        <v>2075.6810474293652</v>
      </c>
      <c r="AX12" s="15">
        <f t="shared" si="3"/>
        <v>1403.9061272470699</v>
      </c>
      <c r="AZ12" s="14">
        <f t="shared" si="4"/>
        <v>2331.6621732397703</v>
      </c>
      <c r="BA12" s="16">
        <f t="shared" si="5"/>
        <v>1410.7044803096601</v>
      </c>
      <c r="BC12" s="7">
        <f t="shared" si="6"/>
        <v>2198.1642457591797</v>
      </c>
      <c r="BD12" s="8">
        <f t="shared" si="7"/>
        <v>1425.1014914823199</v>
      </c>
      <c r="BF12" s="12">
        <f t="shared" si="8"/>
        <v>2084.8784493122375</v>
      </c>
      <c r="BG12" s="13">
        <f t="shared" si="9"/>
        <v>1759.6157090550998</v>
      </c>
      <c r="BI12">
        <v>46</v>
      </c>
      <c r="BJ12" t="s">
        <v>38</v>
      </c>
      <c r="BK12" s="2">
        <v>45021.507222222222</v>
      </c>
      <c r="BL12" t="s">
        <v>36</v>
      </c>
      <c r="BM12" t="s">
        <v>13</v>
      </c>
      <c r="BN12">
        <v>0</v>
      </c>
      <c r="BO12">
        <v>2.6869999999999998</v>
      </c>
      <c r="BP12" s="3">
        <v>5489383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47</v>
      </c>
      <c r="B13" t="s">
        <v>39</v>
      </c>
      <c r="C13" s="2">
        <v>45021.528414351851</v>
      </c>
      <c r="D13" t="s">
        <v>32</v>
      </c>
      <c r="E13" t="s">
        <v>13</v>
      </c>
      <c r="F13">
        <v>0</v>
      </c>
      <c r="G13">
        <v>6.04</v>
      </c>
      <c r="H13" s="3">
        <v>4540</v>
      </c>
      <c r="I13">
        <v>2E-3</v>
      </c>
      <c r="J13" t="s">
        <v>14</v>
      </c>
      <c r="K13" t="s">
        <v>14</v>
      </c>
      <c r="L13" t="s">
        <v>14</v>
      </c>
      <c r="M13" t="s">
        <v>14</v>
      </c>
      <c r="O13">
        <v>47</v>
      </c>
      <c r="P13" t="s">
        <v>39</v>
      </c>
      <c r="Q13" s="2">
        <v>45021.528414351851</v>
      </c>
      <c r="R13" t="s">
        <v>32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47</v>
      </c>
      <c r="AD13" t="s">
        <v>39</v>
      </c>
      <c r="AE13" s="2">
        <v>45021.528414351851</v>
      </c>
      <c r="AF13" t="s">
        <v>32</v>
      </c>
      <c r="AG13" t="s">
        <v>13</v>
      </c>
      <c r="AH13">
        <v>0</v>
      </c>
      <c r="AI13">
        <v>12.194000000000001</v>
      </c>
      <c r="AJ13" s="3">
        <v>1561</v>
      </c>
      <c r="AK13">
        <v>-5.7000000000000002E-2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47</v>
      </c>
      <c r="AT13" s="12">
        <f t="shared" si="0"/>
        <v>2.2171640000000021</v>
      </c>
      <c r="AU13" s="13">
        <f t="shared" si="1"/>
        <v>358.05261155189999</v>
      </c>
      <c r="AW13" s="6">
        <f t="shared" si="2"/>
        <v>8.3476964999999996</v>
      </c>
      <c r="AX13" s="15">
        <f t="shared" si="3"/>
        <v>324.08644702282999</v>
      </c>
      <c r="AZ13" s="14">
        <f t="shared" si="4"/>
        <v>9.446977780000001</v>
      </c>
      <c r="BA13" s="16">
        <f t="shared" si="5"/>
        <v>294.56557891654001</v>
      </c>
      <c r="BC13" s="7">
        <f t="shared" si="6"/>
        <v>4.9803114800000001</v>
      </c>
      <c r="BD13" s="8">
        <f t="shared" si="7"/>
        <v>218.89651488008002</v>
      </c>
      <c r="BF13" s="12">
        <f t="shared" si="8"/>
        <v>2.2171640000000021</v>
      </c>
      <c r="BG13" s="13">
        <f t="shared" si="9"/>
        <v>358.05261155189999</v>
      </c>
      <c r="BI13">
        <v>47</v>
      </c>
      <c r="BJ13" t="s">
        <v>39</v>
      </c>
      <c r="BK13" s="2">
        <v>45021.528414351851</v>
      </c>
      <c r="BL13" t="s">
        <v>32</v>
      </c>
      <c r="BM13" t="s">
        <v>13</v>
      </c>
      <c r="BN13">
        <v>0</v>
      </c>
      <c r="BO13">
        <v>2.7040000000000002</v>
      </c>
      <c r="BP13" s="3">
        <v>5248344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48</v>
      </c>
      <c r="B14" t="s">
        <v>40</v>
      </c>
      <c r="C14" s="2">
        <v>45021.549629629626</v>
      </c>
      <c r="D14" t="s">
        <v>32</v>
      </c>
      <c r="E14" t="s">
        <v>13</v>
      </c>
      <c r="F14">
        <v>0</v>
      </c>
      <c r="G14">
        <v>6.0359999999999996</v>
      </c>
      <c r="H14" s="3">
        <v>4435</v>
      </c>
      <c r="I14">
        <v>2E-3</v>
      </c>
      <c r="J14" t="s">
        <v>14</v>
      </c>
      <c r="K14" t="s">
        <v>14</v>
      </c>
      <c r="L14" t="s">
        <v>14</v>
      </c>
      <c r="M14" t="s">
        <v>14</v>
      </c>
      <c r="O14">
        <v>48</v>
      </c>
      <c r="P14" t="s">
        <v>40</v>
      </c>
      <c r="Q14" s="2">
        <v>45021.549629629626</v>
      </c>
      <c r="R14" t="s">
        <v>32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48</v>
      </c>
      <c r="AD14" t="s">
        <v>40</v>
      </c>
      <c r="AE14" s="2">
        <v>45021.549629629626</v>
      </c>
      <c r="AF14" t="s">
        <v>32</v>
      </c>
      <c r="AG14" t="s">
        <v>13</v>
      </c>
      <c r="AH14">
        <v>0</v>
      </c>
      <c r="AI14">
        <v>12.186999999999999</v>
      </c>
      <c r="AJ14" s="3">
        <v>2583</v>
      </c>
      <c r="AK14">
        <v>0.35599999999999998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48</v>
      </c>
      <c r="AT14" s="12">
        <f t="shared" si="0"/>
        <v>2.2086064999999984</v>
      </c>
      <c r="AU14" s="13">
        <f t="shared" si="1"/>
        <v>605.48895142709989</v>
      </c>
      <c r="AW14" s="6">
        <f t="shared" si="2"/>
        <v>8.0436460312499989</v>
      </c>
      <c r="AX14" s="15">
        <f t="shared" si="3"/>
        <v>513.29940552747007</v>
      </c>
      <c r="AZ14" s="14">
        <f t="shared" si="4"/>
        <v>9.100173411250001</v>
      </c>
      <c r="BA14" s="16">
        <f t="shared" si="5"/>
        <v>489.90311508486002</v>
      </c>
      <c r="BC14" s="7">
        <f t="shared" si="6"/>
        <v>4.7557198925000002</v>
      </c>
      <c r="BD14" s="8">
        <f t="shared" si="7"/>
        <v>430.03583339272001</v>
      </c>
      <c r="BF14" s="12">
        <f t="shared" si="8"/>
        <v>2.2086064999999984</v>
      </c>
      <c r="BG14" s="13">
        <f t="shared" si="9"/>
        <v>605.48895142709989</v>
      </c>
      <c r="BI14">
        <v>48</v>
      </c>
      <c r="BJ14" t="s">
        <v>40</v>
      </c>
      <c r="BK14" s="2">
        <v>45021.549629629626</v>
      </c>
      <c r="BL14" t="s">
        <v>32</v>
      </c>
      <c r="BM14" t="s">
        <v>13</v>
      </c>
      <c r="BN14">
        <v>0</v>
      </c>
      <c r="BO14">
        <v>2.702</v>
      </c>
      <c r="BP14" s="3">
        <v>5303189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49</v>
      </c>
      <c r="B15" t="s">
        <v>41</v>
      </c>
      <c r="C15" s="2">
        <v>45021.570879629631</v>
      </c>
      <c r="D15">
        <v>31</v>
      </c>
      <c r="E15" t="s">
        <v>13</v>
      </c>
      <c r="F15">
        <v>0</v>
      </c>
      <c r="G15">
        <v>6.0170000000000003</v>
      </c>
      <c r="H15" s="3">
        <v>8906</v>
      </c>
      <c r="I15">
        <v>0.01</v>
      </c>
      <c r="J15" t="s">
        <v>14</v>
      </c>
      <c r="K15" t="s">
        <v>14</v>
      </c>
      <c r="L15" t="s">
        <v>14</v>
      </c>
      <c r="M15" t="s">
        <v>14</v>
      </c>
      <c r="O15">
        <v>49</v>
      </c>
      <c r="P15" t="s">
        <v>41</v>
      </c>
      <c r="Q15" s="2">
        <v>45021.570879629631</v>
      </c>
      <c r="R15">
        <v>31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49</v>
      </c>
      <c r="AD15" t="s">
        <v>41</v>
      </c>
      <c r="AE15" s="2">
        <v>45021.570879629631</v>
      </c>
      <c r="AF15">
        <v>31</v>
      </c>
      <c r="AG15" t="s">
        <v>13</v>
      </c>
      <c r="AH15">
        <v>0</v>
      </c>
      <c r="AI15">
        <v>12.151999999999999</v>
      </c>
      <c r="AJ15" s="3">
        <v>15127</v>
      </c>
      <c r="AK15">
        <v>5.3070000000000004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49</v>
      </c>
      <c r="AT15" s="12">
        <f t="shared" si="0"/>
        <v>13.114001440000004</v>
      </c>
      <c r="AU15" s="13">
        <f t="shared" si="1"/>
        <v>3564.9004025631002</v>
      </c>
      <c r="AW15" s="6">
        <f t="shared" si="2"/>
        <v>21.405212765000002</v>
      </c>
      <c r="AX15" s="15">
        <f t="shared" si="3"/>
        <v>2825.0123838826703</v>
      </c>
      <c r="AZ15" s="14">
        <f t="shared" si="4"/>
        <v>22.7362273538</v>
      </c>
      <c r="BA15" s="16">
        <f t="shared" si="5"/>
        <v>2884.7036871424598</v>
      </c>
      <c r="BC15" s="7">
        <f t="shared" si="6"/>
        <v>17.155355670799999</v>
      </c>
      <c r="BD15" s="8">
        <f t="shared" si="7"/>
        <v>3017.2112571879202</v>
      </c>
      <c r="BF15" s="12">
        <f t="shared" si="8"/>
        <v>13.114001440000004</v>
      </c>
      <c r="BG15" s="13">
        <f t="shared" si="9"/>
        <v>3564.9004025631002</v>
      </c>
      <c r="BI15">
        <v>49</v>
      </c>
      <c r="BJ15" t="s">
        <v>41</v>
      </c>
      <c r="BK15" s="2">
        <v>45021.570879629631</v>
      </c>
      <c r="BL15">
        <v>31</v>
      </c>
      <c r="BM15" t="s">
        <v>13</v>
      </c>
      <c r="BN15">
        <v>0</v>
      </c>
      <c r="BO15">
        <v>2.8149999999999999</v>
      </c>
      <c r="BP15" s="3">
        <v>1797951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50</v>
      </c>
      <c r="B16" t="s">
        <v>42</v>
      </c>
      <c r="C16" s="2">
        <v>45021.592129629629</v>
      </c>
      <c r="D16">
        <v>408</v>
      </c>
      <c r="E16" t="s">
        <v>13</v>
      </c>
      <c r="F16">
        <v>0</v>
      </c>
      <c r="G16">
        <v>6.0119999999999996</v>
      </c>
      <c r="H16" s="3">
        <v>11067</v>
      </c>
      <c r="I16">
        <v>1.4E-2</v>
      </c>
      <c r="J16" t="s">
        <v>14</v>
      </c>
      <c r="K16" t="s">
        <v>14</v>
      </c>
      <c r="L16" t="s">
        <v>14</v>
      </c>
      <c r="M16" t="s">
        <v>14</v>
      </c>
      <c r="O16">
        <v>50</v>
      </c>
      <c r="P16" t="s">
        <v>42</v>
      </c>
      <c r="Q16" s="2">
        <v>45021.592129629629</v>
      </c>
      <c r="R16">
        <v>408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50</v>
      </c>
      <c r="AD16" t="s">
        <v>42</v>
      </c>
      <c r="AE16" s="2">
        <v>45021.592129629629</v>
      </c>
      <c r="AF16">
        <v>408</v>
      </c>
      <c r="AG16" t="s">
        <v>13</v>
      </c>
      <c r="AH16">
        <v>0</v>
      </c>
      <c r="AI16">
        <v>12.159000000000001</v>
      </c>
      <c r="AJ16" s="3">
        <v>7889</v>
      </c>
      <c r="AK16">
        <v>2.4769999999999999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50</v>
      </c>
      <c r="AT16" s="12">
        <f t="shared" si="0"/>
        <v>23.063732422846996</v>
      </c>
      <c r="AU16" s="13">
        <f t="shared" si="1"/>
        <v>1874.8100139919</v>
      </c>
      <c r="AW16" s="6">
        <f t="shared" si="2"/>
        <v>28.167902891249994</v>
      </c>
      <c r="AX16" s="15">
        <f t="shared" si="3"/>
        <v>1493.5440261308299</v>
      </c>
      <c r="AZ16" s="14">
        <f t="shared" si="4"/>
        <v>28.735637350679902</v>
      </c>
      <c r="BA16" s="16">
        <f t="shared" si="5"/>
        <v>1503.50683742054</v>
      </c>
      <c r="BC16" s="7">
        <f t="shared" si="6"/>
        <v>23.50545158249594</v>
      </c>
      <c r="BD16" s="8">
        <f t="shared" si="7"/>
        <v>1525.3680290880798</v>
      </c>
      <c r="BF16" s="12">
        <f t="shared" si="8"/>
        <v>23.063732422846996</v>
      </c>
      <c r="BG16" s="13">
        <f t="shared" si="9"/>
        <v>1874.8100139919</v>
      </c>
      <c r="BI16">
        <v>50</v>
      </c>
      <c r="BJ16" t="s">
        <v>42</v>
      </c>
      <c r="BK16" s="2">
        <v>45021.592129629629</v>
      </c>
      <c r="BL16">
        <v>408</v>
      </c>
      <c r="BM16" t="s">
        <v>13</v>
      </c>
      <c r="BN16">
        <v>0</v>
      </c>
      <c r="BO16">
        <v>2.8570000000000002</v>
      </c>
      <c r="BP16" s="3">
        <v>907344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51</v>
      </c>
      <c r="B17" t="s">
        <v>43</v>
      </c>
      <c r="C17" s="2">
        <v>45021.613368055558</v>
      </c>
      <c r="D17">
        <v>372</v>
      </c>
      <c r="E17" t="s">
        <v>13</v>
      </c>
      <c r="F17">
        <v>0</v>
      </c>
      <c r="G17">
        <v>6.0119999999999996</v>
      </c>
      <c r="H17" s="3">
        <v>14637</v>
      </c>
      <c r="I17">
        <v>2.1000000000000001E-2</v>
      </c>
      <c r="J17" t="s">
        <v>14</v>
      </c>
      <c r="K17" t="s">
        <v>14</v>
      </c>
      <c r="L17" t="s">
        <v>14</v>
      </c>
      <c r="M17" t="s">
        <v>14</v>
      </c>
      <c r="O17">
        <v>51</v>
      </c>
      <c r="P17" t="s">
        <v>43</v>
      </c>
      <c r="Q17" s="2">
        <v>45021.613368055558</v>
      </c>
      <c r="R17">
        <v>372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51</v>
      </c>
      <c r="AD17" t="s">
        <v>43</v>
      </c>
      <c r="AE17" s="2">
        <v>45021.613368055558</v>
      </c>
      <c r="AF17">
        <v>372</v>
      </c>
      <c r="AG17" t="s">
        <v>13</v>
      </c>
      <c r="AH17">
        <v>0</v>
      </c>
      <c r="AI17">
        <v>12.164999999999999</v>
      </c>
      <c r="AJ17" s="3">
        <v>9337</v>
      </c>
      <c r="AK17">
        <v>3.0489999999999999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51</v>
      </c>
      <c r="AT17" s="12">
        <f t="shared" si="0"/>
        <v>33.782531730286998</v>
      </c>
      <c r="AU17" s="13">
        <f t="shared" si="1"/>
        <v>2216.7453985791003</v>
      </c>
      <c r="AW17" s="6">
        <f t="shared" si="2"/>
        <v>39.774722591249997</v>
      </c>
      <c r="AX17" s="15">
        <f t="shared" si="3"/>
        <v>1760.4375384538698</v>
      </c>
      <c r="AZ17" s="14">
        <f t="shared" si="4"/>
        <v>38.131493170127911</v>
      </c>
      <c r="BA17" s="16">
        <f t="shared" si="5"/>
        <v>1779.9588602080601</v>
      </c>
      <c r="BC17" s="7">
        <f t="shared" si="6"/>
        <v>31.880420967924735</v>
      </c>
      <c r="BD17" s="8">
        <f t="shared" si="7"/>
        <v>1824.0330773991197</v>
      </c>
      <c r="BF17" s="12">
        <f t="shared" si="8"/>
        <v>33.782531730286998</v>
      </c>
      <c r="BG17" s="13">
        <f t="shared" si="9"/>
        <v>2216.7453985791003</v>
      </c>
      <c r="BI17">
        <v>51</v>
      </c>
      <c r="BJ17" t="s">
        <v>43</v>
      </c>
      <c r="BK17" s="2">
        <v>45021.613368055558</v>
      </c>
      <c r="BL17">
        <v>372</v>
      </c>
      <c r="BM17" t="s">
        <v>13</v>
      </c>
      <c r="BN17">
        <v>0</v>
      </c>
      <c r="BO17">
        <v>2.8570000000000002</v>
      </c>
      <c r="BP17" s="3">
        <v>951750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52</v>
      </c>
      <c r="B18" t="s">
        <v>44</v>
      </c>
      <c r="C18" s="2">
        <v>45021.634618055556</v>
      </c>
      <c r="D18">
        <v>282</v>
      </c>
      <c r="E18" t="s">
        <v>13</v>
      </c>
      <c r="F18">
        <v>0</v>
      </c>
      <c r="G18">
        <v>6.008</v>
      </c>
      <c r="H18" s="3">
        <v>19709</v>
      </c>
      <c r="I18">
        <v>3.1E-2</v>
      </c>
      <c r="J18" t="s">
        <v>14</v>
      </c>
      <c r="K18" t="s">
        <v>14</v>
      </c>
      <c r="L18" t="s">
        <v>14</v>
      </c>
      <c r="M18" t="s">
        <v>14</v>
      </c>
      <c r="O18">
        <v>52</v>
      </c>
      <c r="P18" t="s">
        <v>44</v>
      </c>
      <c r="Q18" s="2">
        <v>45021.634618055556</v>
      </c>
      <c r="R18">
        <v>282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52</v>
      </c>
      <c r="AD18" t="s">
        <v>44</v>
      </c>
      <c r="AE18" s="2">
        <v>45021.634618055556</v>
      </c>
      <c r="AF18">
        <v>282</v>
      </c>
      <c r="AG18" t="s">
        <v>13</v>
      </c>
      <c r="AH18">
        <v>0</v>
      </c>
      <c r="AI18">
        <v>12.159000000000001</v>
      </c>
      <c r="AJ18" s="3">
        <v>6444</v>
      </c>
      <c r="AK18">
        <v>1.9039999999999999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52</v>
      </c>
      <c r="AT18" s="12">
        <f t="shared" si="0"/>
        <v>48.941909738063003</v>
      </c>
      <c r="AU18" s="13">
        <f t="shared" si="1"/>
        <v>1531.6763854704</v>
      </c>
      <c r="AW18" s="6">
        <f t="shared" si="2"/>
        <v>62.059120451367804</v>
      </c>
      <c r="AX18" s="15">
        <f t="shared" si="3"/>
        <v>1226.9410672132799</v>
      </c>
      <c r="AZ18" s="14">
        <f t="shared" si="4"/>
        <v>51.475152038067108</v>
      </c>
      <c r="BA18" s="16">
        <f t="shared" si="5"/>
        <v>1227.5596012886401</v>
      </c>
      <c r="BC18" s="7">
        <f t="shared" si="6"/>
        <v>43.775446665392259</v>
      </c>
      <c r="BD18" s="8">
        <f t="shared" si="7"/>
        <v>1227.2150785292799</v>
      </c>
      <c r="BF18" s="12">
        <f t="shared" si="8"/>
        <v>48.941909738063003</v>
      </c>
      <c r="BG18" s="13">
        <f t="shared" si="9"/>
        <v>1531.6763854704</v>
      </c>
      <c r="BI18">
        <v>52</v>
      </c>
      <c r="BJ18" t="s">
        <v>44</v>
      </c>
      <c r="BK18" s="2">
        <v>45021.634618055556</v>
      </c>
      <c r="BL18">
        <v>282</v>
      </c>
      <c r="BM18" t="s">
        <v>13</v>
      </c>
      <c r="BN18">
        <v>0</v>
      </c>
      <c r="BO18">
        <v>2.859</v>
      </c>
      <c r="BP18" s="3">
        <v>876342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53</v>
      </c>
      <c r="B19" t="s">
        <v>45</v>
      </c>
      <c r="C19" s="2">
        <v>45021.655833333331</v>
      </c>
      <c r="D19">
        <v>234</v>
      </c>
      <c r="E19" t="s">
        <v>13</v>
      </c>
      <c r="F19">
        <v>0</v>
      </c>
      <c r="G19">
        <v>6.0209999999999999</v>
      </c>
      <c r="H19" s="3">
        <v>8293</v>
      </c>
      <c r="I19">
        <v>8.9999999999999993E-3</v>
      </c>
      <c r="J19" t="s">
        <v>14</v>
      </c>
      <c r="K19" t="s">
        <v>14</v>
      </c>
      <c r="L19" t="s">
        <v>14</v>
      </c>
      <c r="M19" t="s">
        <v>14</v>
      </c>
      <c r="O19">
        <v>53</v>
      </c>
      <c r="P19" t="s">
        <v>45</v>
      </c>
      <c r="Q19" s="2">
        <v>45021.655833333331</v>
      </c>
      <c r="R19">
        <v>234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53</v>
      </c>
      <c r="AD19" t="s">
        <v>45</v>
      </c>
      <c r="AE19" s="2">
        <v>45021.655833333331</v>
      </c>
      <c r="AF19">
        <v>234</v>
      </c>
      <c r="AG19" t="s">
        <v>13</v>
      </c>
      <c r="AH19">
        <v>0</v>
      </c>
      <c r="AI19">
        <v>12.141999999999999</v>
      </c>
      <c r="AJ19" s="3">
        <v>15120</v>
      </c>
      <c r="AK19">
        <v>5.3040000000000003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53</v>
      </c>
      <c r="AT19" s="12">
        <f t="shared" si="0"/>
        <v>10.341733460000002</v>
      </c>
      <c r="AU19" s="13">
        <f t="shared" si="1"/>
        <v>3563.28897216</v>
      </c>
      <c r="AW19" s="6">
        <f t="shared" si="2"/>
        <v>19.523009291249998</v>
      </c>
      <c r="AX19" s="15">
        <f t="shared" si="3"/>
        <v>2823.7278741119999</v>
      </c>
      <c r="AZ19" s="14">
        <f t="shared" si="4"/>
        <v>21.003694450450002</v>
      </c>
      <c r="BA19" s="16">
        <f t="shared" si="5"/>
        <v>2883.3687298559998</v>
      </c>
      <c r="BC19" s="7">
        <f t="shared" si="6"/>
        <v>15.111665959700002</v>
      </c>
      <c r="BD19" s="8">
        <f t="shared" si="7"/>
        <v>3015.7697605120002</v>
      </c>
      <c r="BF19" s="12">
        <f t="shared" si="8"/>
        <v>10.341733460000002</v>
      </c>
      <c r="BG19" s="13">
        <f t="shared" si="9"/>
        <v>3563.28897216</v>
      </c>
      <c r="BI19">
        <v>53</v>
      </c>
      <c r="BJ19" t="s">
        <v>45</v>
      </c>
      <c r="BK19" s="2">
        <v>45021.655833333331</v>
      </c>
      <c r="BL19">
        <v>234</v>
      </c>
      <c r="BM19" t="s">
        <v>13</v>
      </c>
      <c r="BN19">
        <v>0</v>
      </c>
      <c r="BO19">
        <v>2.85</v>
      </c>
      <c r="BP19" s="3">
        <v>1091525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54</v>
      </c>
      <c r="B20" t="s">
        <v>46</v>
      </c>
      <c r="C20" s="2">
        <v>45021.677071759259</v>
      </c>
      <c r="D20">
        <v>167</v>
      </c>
      <c r="E20" t="s">
        <v>13</v>
      </c>
      <c r="F20">
        <v>0</v>
      </c>
      <c r="G20">
        <v>6.0149999999999997</v>
      </c>
      <c r="H20" s="3">
        <v>11136</v>
      </c>
      <c r="I20">
        <v>1.4E-2</v>
      </c>
      <c r="J20" t="s">
        <v>14</v>
      </c>
      <c r="K20" t="s">
        <v>14</v>
      </c>
      <c r="L20" t="s">
        <v>14</v>
      </c>
      <c r="M20" t="s">
        <v>14</v>
      </c>
      <c r="O20">
        <v>54</v>
      </c>
      <c r="P20" t="s">
        <v>46</v>
      </c>
      <c r="Q20" s="2">
        <v>45021.677071759259</v>
      </c>
      <c r="R20">
        <v>167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54</v>
      </c>
      <c r="AD20" t="s">
        <v>46</v>
      </c>
      <c r="AE20" s="2">
        <v>45021.677071759259</v>
      </c>
      <c r="AF20">
        <v>167</v>
      </c>
      <c r="AG20" t="s">
        <v>13</v>
      </c>
      <c r="AH20">
        <v>0</v>
      </c>
      <c r="AI20">
        <v>12.16</v>
      </c>
      <c r="AJ20" s="3">
        <v>8607</v>
      </c>
      <c r="AK20">
        <v>2.7610000000000001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54</v>
      </c>
      <c r="AT20" s="12">
        <f t="shared" si="0"/>
        <v>23.271283447807996</v>
      </c>
      <c r="AU20" s="13">
        <f t="shared" si="1"/>
        <v>2044.5999072111001</v>
      </c>
      <c r="AW20" s="6">
        <f t="shared" si="2"/>
        <v>28.387103039999992</v>
      </c>
      <c r="AX20" s="15">
        <f t="shared" si="3"/>
        <v>1625.9177702162701</v>
      </c>
      <c r="AZ20" s="14">
        <f t="shared" si="4"/>
        <v>28.917267131033601</v>
      </c>
      <c r="BA20" s="16">
        <f t="shared" si="5"/>
        <v>1640.59585189926</v>
      </c>
      <c r="BC20" s="7">
        <f t="shared" si="6"/>
        <v>23.667340194652159</v>
      </c>
      <c r="BD20" s="8">
        <f t="shared" si="7"/>
        <v>1673.4763669415199</v>
      </c>
      <c r="BF20" s="12">
        <f t="shared" si="8"/>
        <v>23.271283447807996</v>
      </c>
      <c r="BG20" s="13">
        <f t="shared" si="9"/>
        <v>2044.5999072111001</v>
      </c>
      <c r="BI20">
        <v>54</v>
      </c>
      <c r="BJ20" t="s">
        <v>46</v>
      </c>
      <c r="BK20" s="2">
        <v>45021.677071759259</v>
      </c>
      <c r="BL20">
        <v>167</v>
      </c>
      <c r="BM20" t="s">
        <v>13</v>
      </c>
      <c r="BN20">
        <v>0</v>
      </c>
      <c r="BO20">
        <v>2.85</v>
      </c>
      <c r="BP20" s="3">
        <v>1027931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55</v>
      </c>
      <c r="B21" t="s">
        <v>47</v>
      </c>
      <c r="C21" s="2">
        <v>45021.698321759257</v>
      </c>
      <c r="D21">
        <v>279</v>
      </c>
      <c r="E21" t="s">
        <v>13</v>
      </c>
      <c r="F21">
        <v>0</v>
      </c>
      <c r="G21">
        <v>6.0140000000000002</v>
      </c>
      <c r="H21" s="3">
        <v>8818</v>
      </c>
      <c r="I21">
        <v>0.01</v>
      </c>
      <c r="J21" t="s">
        <v>14</v>
      </c>
      <c r="K21" t="s">
        <v>14</v>
      </c>
      <c r="L21" t="s">
        <v>14</v>
      </c>
      <c r="M21" t="s">
        <v>14</v>
      </c>
      <c r="O21">
        <v>55</v>
      </c>
      <c r="P21" t="s">
        <v>47</v>
      </c>
      <c r="Q21" s="2">
        <v>45021.698321759257</v>
      </c>
      <c r="R21">
        <v>279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55</v>
      </c>
      <c r="AD21" t="s">
        <v>47</v>
      </c>
      <c r="AE21" s="2">
        <v>45021.698321759257</v>
      </c>
      <c r="AF21">
        <v>279</v>
      </c>
      <c r="AG21" t="s">
        <v>13</v>
      </c>
      <c r="AH21">
        <v>0</v>
      </c>
      <c r="AI21">
        <v>12.141999999999999</v>
      </c>
      <c r="AJ21" s="3">
        <v>14238</v>
      </c>
      <c r="AK21">
        <v>4.9630000000000001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55</v>
      </c>
      <c r="AT21" s="12">
        <f t="shared" si="0"/>
        <v>12.691076960000006</v>
      </c>
      <c r="AU21" s="13">
        <f t="shared" si="1"/>
        <v>3359.8911142716001</v>
      </c>
      <c r="AW21" s="6">
        <f t="shared" si="2"/>
        <v>21.134028884999999</v>
      </c>
      <c r="AX21" s="15">
        <f t="shared" si="3"/>
        <v>2661.8304251761201</v>
      </c>
      <c r="AZ21" s="14">
        <f t="shared" si="4"/>
        <v>22.490188664199998</v>
      </c>
      <c r="BA21" s="16">
        <f t="shared" si="5"/>
        <v>2715.15136232856</v>
      </c>
      <c r="BC21" s="7">
        <f t="shared" si="6"/>
        <v>16.855258317200001</v>
      </c>
      <c r="BD21" s="8">
        <f t="shared" si="7"/>
        <v>2834.1211691651201</v>
      </c>
      <c r="BF21" s="12">
        <f t="shared" si="8"/>
        <v>12.691076960000006</v>
      </c>
      <c r="BG21" s="13">
        <f t="shared" si="9"/>
        <v>3359.8911142716001</v>
      </c>
      <c r="BI21">
        <v>55</v>
      </c>
      <c r="BJ21" t="s">
        <v>47</v>
      </c>
      <c r="BK21" s="2">
        <v>45021.698321759257</v>
      </c>
      <c r="BL21">
        <v>279</v>
      </c>
      <c r="BM21" t="s">
        <v>13</v>
      </c>
      <c r="BN21">
        <v>0</v>
      </c>
      <c r="BO21">
        <v>2.843</v>
      </c>
      <c r="BP21" s="3">
        <v>1047055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56</v>
      </c>
      <c r="B22" t="s">
        <v>48</v>
      </c>
      <c r="C22" s="2">
        <v>45021.719571759262</v>
      </c>
      <c r="D22">
        <v>14</v>
      </c>
      <c r="E22" t="s">
        <v>13</v>
      </c>
      <c r="F22">
        <v>0</v>
      </c>
      <c r="G22">
        <v>6.0259999999999998</v>
      </c>
      <c r="H22" s="3">
        <v>8204</v>
      </c>
      <c r="I22">
        <v>8.9999999999999993E-3</v>
      </c>
      <c r="J22" t="s">
        <v>14</v>
      </c>
      <c r="K22" t="s">
        <v>14</v>
      </c>
      <c r="L22" t="s">
        <v>14</v>
      </c>
      <c r="M22" t="s">
        <v>14</v>
      </c>
      <c r="O22">
        <v>56</v>
      </c>
      <c r="P22" t="s">
        <v>48</v>
      </c>
      <c r="Q22" s="2">
        <v>45021.719571759262</v>
      </c>
      <c r="R22">
        <v>14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56</v>
      </c>
      <c r="AD22" t="s">
        <v>48</v>
      </c>
      <c r="AE22" s="2">
        <v>45021.719571759262</v>
      </c>
      <c r="AF22">
        <v>14</v>
      </c>
      <c r="AG22" t="s">
        <v>13</v>
      </c>
      <c r="AH22">
        <v>0</v>
      </c>
      <c r="AI22">
        <v>12.157</v>
      </c>
      <c r="AJ22" s="3">
        <v>16242</v>
      </c>
      <c r="AK22">
        <v>5.7359999999999998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56</v>
      </c>
      <c r="AT22" s="12">
        <f t="shared" si="0"/>
        <v>9.9729726399999965</v>
      </c>
      <c r="AU22" s="13">
        <f t="shared" si="1"/>
        <v>3821.0076505595998</v>
      </c>
      <c r="AW22" s="6">
        <f t="shared" si="2"/>
        <v>19.251064339999999</v>
      </c>
      <c r="AX22" s="15">
        <f t="shared" si="3"/>
        <v>3029.5379130577203</v>
      </c>
      <c r="AZ22" s="14">
        <f t="shared" si="4"/>
        <v>20.748531552799999</v>
      </c>
      <c r="BA22" s="16">
        <f t="shared" si="5"/>
        <v>3097.3229703093598</v>
      </c>
      <c r="BC22" s="7">
        <f t="shared" si="6"/>
        <v>14.824025604799999</v>
      </c>
      <c r="BD22" s="8">
        <f t="shared" si="7"/>
        <v>3246.7891585667203</v>
      </c>
      <c r="BF22" s="12">
        <f t="shared" si="8"/>
        <v>9.9729726399999965</v>
      </c>
      <c r="BG22" s="13">
        <f t="shared" si="9"/>
        <v>3821.0076505595998</v>
      </c>
      <c r="BI22">
        <v>56</v>
      </c>
      <c r="BJ22" t="s">
        <v>48</v>
      </c>
      <c r="BK22" s="2">
        <v>45021.719571759262</v>
      </c>
      <c r="BL22">
        <v>14</v>
      </c>
      <c r="BM22" t="s">
        <v>13</v>
      </c>
      <c r="BN22">
        <v>0</v>
      </c>
      <c r="BO22">
        <v>2.8340000000000001</v>
      </c>
      <c r="BP22" s="3">
        <v>1449536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57</v>
      </c>
      <c r="B23" t="s">
        <v>49</v>
      </c>
      <c r="C23" s="2">
        <v>45021.740810185183</v>
      </c>
      <c r="D23">
        <v>314</v>
      </c>
      <c r="E23" t="s">
        <v>13</v>
      </c>
      <c r="F23">
        <v>0</v>
      </c>
      <c r="G23">
        <v>6.02</v>
      </c>
      <c r="H23" s="3">
        <v>9309</v>
      </c>
      <c r="I23">
        <v>1.0999999999999999E-2</v>
      </c>
      <c r="J23" t="s">
        <v>14</v>
      </c>
      <c r="K23" t="s">
        <v>14</v>
      </c>
      <c r="L23" t="s">
        <v>14</v>
      </c>
      <c r="M23" t="s">
        <v>14</v>
      </c>
      <c r="O23">
        <v>57</v>
      </c>
      <c r="P23" t="s">
        <v>49</v>
      </c>
      <c r="Q23" s="2">
        <v>45021.740810185183</v>
      </c>
      <c r="R23">
        <v>314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57</v>
      </c>
      <c r="AD23" t="s">
        <v>49</v>
      </c>
      <c r="AE23" s="2">
        <v>45021.740810185183</v>
      </c>
      <c r="AF23">
        <v>314</v>
      </c>
      <c r="AG23" t="s">
        <v>13</v>
      </c>
      <c r="AH23">
        <v>0</v>
      </c>
      <c r="AI23">
        <v>12.151999999999999</v>
      </c>
      <c r="AJ23" s="3">
        <v>13769</v>
      </c>
      <c r="AK23">
        <v>4.7809999999999997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57</v>
      </c>
      <c r="AT23" s="12">
        <f t="shared" si="0"/>
        <v>15.15765474</v>
      </c>
      <c r="AU23" s="13">
        <f t="shared" si="1"/>
        <v>3251.4461168479002</v>
      </c>
      <c r="AW23" s="6">
        <f t="shared" si="2"/>
        <v>22.651316471249999</v>
      </c>
      <c r="AX23" s="15">
        <f t="shared" si="3"/>
        <v>2575.7023268900302</v>
      </c>
      <c r="AZ23" s="14">
        <f t="shared" si="4"/>
        <v>23.851505976049999</v>
      </c>
      <c r="BA23" s="16">
        <f t="shared" si="5"/>
        <v>2625.6921420301401</v>
      </c>
      <c r="BC23" s="7">
        <f t="shared" si="6"/>
        <v>18.5584160893</v>
      </c>
      <c r="BD23" s="8">
        <f t="shared" si="7"/>
        <v>2737.5140815872801</v>
      </c>
      <c r="BF23" s="12">
        <f t="shared" si="8"/>
        <v>15.15765474</v>
      </c>
      <c r="BG23" s="13">
        <f t="shared" si="9"/>
        <v>3251.4461168479002</v>
      </c>
      <c r="BI23">
        <v>57</v>
      </c>
      <c r="BJ23" t="s">
        <v>49</v>
      </c>
      <c r="BK23" s="2">
        <v>45021.740810185183</v>
      </c>
      <c r="BL23">
        <v>314</v>
      </c>
      <c r="BM23" t="s">
        <v>13</v>
      </c>
      <c r="BN23">
        <v>0</v>
      </c>
      <c r="BO23">
        <v>2.8540000000000001</v>
      </c>
      <c r="BP23" s="3">
        <v>1018695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58</v>
      </c>
      <c r="B24" t="s">
        <v>50</v>
      </c>
      <c r="C24" s="2">
        <v>45021.762037037035</v>
      </c>
      <c r="D24">
        <v>195</v>
      </c>
      <c r="E24" t="s">
        <v>13</v>
      </c>
      <c r="F24">
        <v>0</v>
      </c>
      <c r="G24">
        <v>6.0140000000000002</v>
      </c>
      <c r="H24" s="3">
        <v>18702</v>
      </c>
      <c r="I24">
        <v>2.9000000000000001E-2</v>
      </c>
      <c r="J24" t="s">
        <v>14</v>
      </c>
      <c r="K24" t="s">
        <v>14</v>
      </c>
      <c r="L24" t="s">
        <v>14</v>
      </c>
      <c r="M24" t="s">
        <v>14</v>
      </c>
      <c r="O24">
        <v>58</v>
      </c>
      <c r="P24" t="s">
        <v>50</v>
      </c>
      <c r="Q24" s="2">
        <v>45021.762037037035</v>
      </c>
      <c r="R24">
        <v>195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58</v>
      </c>
      <c r="AD24" t="s">
        <v>50</v>
      </c>
      <c r="AE24" s="2">
        <v>45021.762037037035</v>
      </c>
      <c r="AF24">
        <v>195</v>
      </c>
      <c r="AG24" t="s">
        <v>13</v>
      </c>
      <c r="AH24">
        <v>0</v>
      </c>
      <c r="AI24">
        <v>12.164999999999999</v>
      </c>
      <c r="AJ24" s="3">
        <v>5655</v>
      </c>
      <c r="AK24">
        <v>1.589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58</v>
      </c>
      <c r="AT24" s="12">
        <f t="shared" si="0"/>
        <v>45.938606904091998</v>
      </c>
      <c r="AU24" s="13">
        <f t="shared" si="1"/>
        <v>1343.5143666975</v>
      </c>
      <c r="AW24" s="6">
        <f t="shared" si="2"/>
        <v>58.927703966975201</v>
      </c>
      <c r="AX24" s="15">
        <f t="shared" si="3"/>
        <v>1081.25967660075</v>
      </c>
      <c r="AZ24" s="14">
        <f t="shared" si="4"/>
        <v>48.826383435196412</v>
      </c>
      <c r="BA24" s="16">
        <f t="shared" si="5"/>
        <v>1076.8580210535001</v>
      </c>
      <c r="BC24" s="7">
        <f t="shared" si="6"/>
        <v>41.414125942685835</v>
      </c>
      <c r="BD24" s="8">
        <f t="shared" si="7"/>
        <v>1064.3723952820001</v>
      </c>
      <c r="BF24" s="12">
        <f t="shared" si="8"/>
        <v>45.938606904091998</v>
      </c>
      <c r="BG24" s="13">
        <f t="shared" si="9"/>
        <v>1343.5143666975</v>
      </c>
      <c r="BI24">
        <v>58</v>
      </c>
      <c r="BJ24" t="s">
        <v>50</v>
      </c>
      <c r="BK24" s="2">
        <v>45021.762037037035</v>
      </c>
      <c r="BL24">
        <v>195</v>
      </c>
      <c r="BM24" t="s">
        <v>13</v>
      </c>
      <c r="BN24">
        <v>0</v>
      </c>
      <c r="BO24">
        <v>2.8540000000000001</v>
      </c>
      <c r="BP24" s="3">
        <v>1034749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59</v>
      </c>
      <c r="B25" t="s">
        <v>51</v>
      </c>
      <c r="C25" s="2">
        <v>45021.78329861111</v>
      </c>
      <c r="D25">
        <v>255</v>
      </c>
      <c r="E25" t="s">
        <v>13</v>
      </c>
      <c r="F25">
        <v>0</v>
      </c>
      <c r="G25">
        <v>6.0110000000000001</v>
      </c>
      <c r="H25" s="3">
        <v>21560</v>
      </c>
      <c r="I25">
        <v>3.4000000000000002E-2</v>
      </c>
      <c r="J25" t="s">
        <v>14</v>
      </c>
      <c r="K25" t="s">
        <v>14</v>
      </c>
      <c r="L25" t="s">
        <v>14</v>
      </c>
      <c r="M25" t="s">
        <v>14</v>
      </c>
      <c r="O25">
        <v>59</v>
      </c>
      <c r="P25" t="s">
        <v>51</v>
      </c>
      <c r="Q25" s="2">
        <v>45021.78329861111</v>
      </c>
      <c r="R25">
        <v>255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59</v>
      </c>
      <c r="AD25" t="s">
        <v>51</v>
      </c>
      <c r="AE25" s="2">
        <v>45021.78329861111</v>
      </c>
      <c r="AF25">
        <v>255</v>
      </c>
      <c r="AG25" t="s">
        <v>13</v>
      </c>
      <c r="AH25">
        <v>0</v>
      </c>
      <c r="AI25">
        <v>12.161</v>
      </c>
      <c r="AJ25" s="3">
        <v>5371</v>
      </c>
      <c r="AK25">
        <v>1.476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59</v>
      </c>
      <c r="AT25" s="12">
        <f t="shared" ref="AT25:AT34" si="10">IF(H25&lt;10000,((H25^2*0.00000054)+(H25*-0.004765)+(12.72)),(IF(H25&lt;200000,((H25^2*-0.000000001577)+(H25*0.003043)+(-10.42)),(IF(H25&lt;8000000,((H25^2*-0.0000000000186)+(H25*0.00194)+(154.1)),((V25^2*-0.00000002)+(V25*0.2565)+(-1032)))))))</f>
        <v>54.454037412799991</v>
      </c>
      <c r="AU25" s="13">
        <f t="shared" ref="AU25:AU34" si="11">IF(AJ25&lt;45000,((-0.0000004561*AJ25^2)+(0.244*AJ25)+(-21.72)),((-0.0000000409*AJ25^2)+(0.2477*AJ25)+(-1777)))</f>
        <v>1275.6465909398999</v>
      </c>
      <c r="AW25" s="6">
        <f t="shared" ref="AW25:AW34" si="12">IF(H25&lt;15000,((0.00000002125*H25^2)+(0.002705*H25)+(-4.371)),(IF(H25&lt;700000,((-0.0000000008162*H25^2)+(0.003141*H25)+(0.4702)), ((0.000000003285*V25^2)+(0.1899*V25)+(559.5)))))</f>
        <v>67.810762815680008</v>
      </c>
      <c r="AX25" s="15">
        <f t="shared" ref="AX25:AX34" si="13">((-0.00000006277*AJ25^2)+(0.1854*AJ25)+(34.83))</f>
        <v>1028.80263357443</v>
      </c>
      <c r="AZ25" s="14">
        <f t="shared" ref="AZ25:AZ34" si="14">IF(H25&lt;10000,((-0.00000005795*H25^2)+(0.003823*H25)+(-6.715)),(IF(H25&lt;700000,((-0.0000000001209*H25^2)+(0.002635*H25)+(-0.4111)), ((-0.00000002007*V25^2)+(0.2564*V25)+(286.1)))))</f>
        <v>56.343301617760005</v>
      </c>
      <c r="BA25" s="16">
        <f t="shared" ref="BA25:BA34" si="15">(-0.00000001626*AJ25^2)+(0.1912*AJ25)+(-3.858)</f>
        <v>1022.6081373573402</v>
      </c>
      <c r="BC25" s="7">
        <f t="shared" ref="BC25:BC34" si="16">IF(H25&lt;10000,((0.0000001453*H25^2)+(0.0008349*H25)+(-1.805)),(IF(H25&lt;700000,((-0.00000000008054*H25^2)+(0.002348*H25)+(-2.47)), ((-0.00000001938*V25^2)+(0.2471*V25)+(226.8)))))</f>
        <v>48.115442301856</v>
      </c>
      <c r="BD25" s="8">
        <f t="shared" ref="BD25:BD34" si="17">(-0.00000002552*AJ25^2)+(0.2067*AJ25)+(-103.7)</f>
        <v>1005.7495082016799</v>
      </c>
      <c r="BF25" s="12">
        <f t="shared" ref="BF25:BF34" si="18">IF(H25&lt;10000,((H25^2*0.00000054)+(H25*-0.004765)+(12.72)),(IF(H25&lt;200000,((H25^2*-0.000000001577)+(H25*0.003043)+(-10.42)),(IF(H25&lt;8000000,((H25^2*-0.0000000000186)+(H25*0.00194)+(154.1)),((V25^2*-0.00000002)+(V25*0.2565)+(-1032)))))))</f>
        <v>54.454037412799991</v>
      </c>
      <c r="BG25" s="13">
        <f t="shared" ref="BG25:BG34" si="19">IF(AJ25&lt;45000,((-0.0000004561*AJ25^2)+(0.244*AJ25)+(-21.72)),((-0.0000000409*AJ25^2)+(0.2477*AJ25)+(-1777)))</f>
        <v>1275.6465909398999</v>
      </c>
      <c r="BI25">
        <v>59</v>
      </c>
      <c r="BJ25" t="s">
        <v>51</v>
      </c>
      <c r="BK25" s="2">
        <v>45021.78329861111</v>
      </c>
      <c r="BL25">
        <v>255</v>
      </c>
      <c r="BM25" t="s">
        <v>13</v>
      </c>
      <c r="BN25">
        <v>0</v>
      </c>
      <c r="BO25">
        <v>2.8559999999999999</v>
      </c>
      <c r="BP25" s="3">
        <v>977743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60</v>
      </c>
      <c r="B26" t="s">
        <v>52</v>
      </c>
      <c r="C26" s="2">
        <v>45021.804502314815</v>
      </c>
      <c r="D26">
        <v>358</v>
      </c>
      <c r="E26" t="s">
        <v>13</v>
      </c>
      <c r="F26">
        <v>0</v>
      </c>
      <c r="G26">
        <v>6.0190000000000001</v>
      </c>
      <c r="H26" s="3">
        <v>8715</v>
      </c>
      <c r="I26">
        <v>0.01</v>
      </c>
      <c r="J26" t="s">
        <v>14</v>
      </c>
      <c r="K26" t="s">
        <v>14</v>
      </c>
      <c r="L26" t="s">
        <v>14</v>
      </c>
      <c r="M26" t="s">
        <v>14</v>
      </c>
      <c r="O26">
        <v>60</v>
      </c>
      <c r="P26" t="s">
        <v>52</v>
      </c>
      <c r="Q26" s="2">
        <v>45021.804502314815</v>
      </c>
      <c r="R26">
        <v>358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60</v>
      </c>
      <c r="AD26" t="s">
        <v>52</v>
      </c>
      <c r="AE26" s="2">
        <v>45021.804502314815</v>
      </c>
      <c r="AF26">
        <v>358</v>
      </c>
      <c r="AG26" t="s">
        <v>13</v>
      </c>
      <c r="AH26">
        <v>0</v>
      </c>
      <c r="AI26">
        <v>12.154</v>
      </c>
      <c r="AJ26" s="3">
        <v>14285</v>
      </c>
      <c r="AK26">
        <v>4.9809999999999999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60</v>
      </c>
      <c r="AT26" s="12">
        <f t="shared" si="10"/>
        <v>12.206686500000005</v>
      </c>
      <c r="AU26" s="13">
        <f t="shared" si="11"/>
        <v>3370.7476752775001</v>
      </c>
      <c r="AW26" s="6">
        <f t="shared" si="12"/>
        <v>20.817038531249999</v>
      </c>
      <c r="AX26" s="15">
        <f t="shared" si="13"/>
        <v>2670.4600769067501</v>
      </c>
      <c r="AZ26" s="14">
        <f t="shared" si="14"/>
        <v>22.201071511249999</v>
      </c>
      <c r="BA26" s="16">
        <f t="shared" si="15"/>
        <v>2724.1159644814998</v>
      </c>
      <c r="BC26" s="7">
        <f t="shared" si="16"/>
        <v>16.506866492500002</v>
      </c>
      <c r="BD26" s="8">
        <f t="shared" si="17"/>
        <v>2843.8018575380001</v>
      </c>
      <c r="BF26" s="12">
        <f t="shared" si="18"/>
        <v>12.206686500000005</v>
      </c>
      <c r="BG26" s="13">
        <f t="shared" si="19"/>
        <v>3370.7476752775001</v>
      </c>
      <c r="BI26">
        <v>60</v>
      </c>
      <c r="BJ26" t="s">
        <v>52</v>
      </c>
      <c r="BK26" s="2">
        <v>45021.804502314815</v>
      </c>
      <c r="BL26">
        <v>358</v>
      </c>
      <c r="BM26" t="s">
        <v>13</v>
      </c>
      <c r="BN26">
        <v>0</v>
      </c>
      <c r="BO26">
        <v>2.8559999999999999</v>
      </c>
      <c r="BP26" s="3">
        <v>1005961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61</v>
      </c>
      <c r="B27" t="s">
        <v>53</v>
      </c>
      <c r="C27" s="2">
        <v>45021.825729166667</v>
      </c>
      <c r="D27">
        <v>235</v>
      </c>
      <c r="E27" t="s">
        <v>13</v>
      </c>
      <c r="F27">
        <v>0</v>
      </c>
      <c r="G27">
        <v>6.0049999999999999</v>
      </c>
      <c r="H27" s="3">
        <v>155405</v>
      </c>
      <c r="I27">
        <v>0.29099999999999998</v>
      </c>
      <c r="J27" t="s">
        <v>14</v>
      </c>
      <c r="K27" t="s">
        <v>14</v>
      </c>
      <c r="L27" t="s">
        <v>14</v>
      </c>
      <c r="M27" t="s">
        <v>14</v>
      </c>
      <c r="O27">
        <v>61</v>
      </c>
      <c r="P27" t="s">
        <v>53</v>
      </c>
      <c r="Q27" s="2">
        <v>45021.825729166667</v>
      </c>
      <c r="R27">
        <v>235</v>
      </c>
      <c r="S27" t="s">
        <v>13</v>
      </c>
      <c r="T27">
        <v>0</v>
      </c>
      <c r="U27">
        <v>5.9569999999999999</v>
      </c>
      <c r="V27" s="3">
        <v>1361</v>
      </c>
      <c r="W27">
        <v>0.40699999999999997</v>
      </c>
      <c r="X27" t="s">
        <v>14</v>
      </c>
      <c r="Y27" t="s">
        <v>14</v>
      </c>
      <c r="Z27" t="s">
        <v>14</v>
      </c>
      <c r="AA27" t="s">
        <v>14</v>
      </c>
      <c r="AC27">
        <v>61</v>
      </c>
      <c r="AD27" t="s">
        <v>53</v>
      </c>
      <c r="AE27" s="2">
        <v>45021.825729166667</v>
      </c>
      <c r="AF27">
        <v>235</v>
      </c>
      <c r="AG27" t="s">
        <v>13</v>
      </c>
      <c r="AH27">
        <v>0</v>
      </c>
      <c r="AI27">
        <v>12.151999999999999</v>
      </c>
      <c r="AJ27" s="3">
        <v>15852</v>
      </c>
      <c r="AK27">
        <v>5.5860000000000003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61</v>
      </c>
      <c r="AT27" s="12">
        <f t="shared" si="10"/>
        <v>424.39173898257502</v>
      </c>
      <c r="AU27" s="13">
        <f t="shared" si="11"/>
        <v>3731.5564991855999</v>
      </c>
      <c r="AW27" s="6">
        <f t="shared" si="12"/>
        <v>468.88549221279499</v>
      </c>
      <c r="AX27" s="15">
        <f t="shared" si="13"/>
        <v>2958.0175838059204</v>
      </c>
      <c r="AZ27" s="14">
        <f t="shared" si="14"/>
        <v>406.16125367437758</v>
      </c>
      <c r="BA27" s="16">
        <f t="shared" si="15"/>
        <v>3022.9584912009595</v>
      </c>
      <c r="BC27" s="7">
        <f t="shared" si="16"/>
        <v>360.47584149242647</v>
      </c>
      <c r="BD27" s="8">
        <f t="shared" si="17"/>
        <v>3166.4955837299203</v>
      </c>
      <c r="BF27" s="12">
        <f t="shared" si="18"/>
        <v>424.39173898257502</v>
      </c>
      <c r="BG27" s="13">
        <f t="shared" si="19"/>
        <v>3731.5564991855999</v>
      </c>
      <c r="BI27">
        <v>61</v>
      </c>
      <c r="BJ27" t="s">
        <v>53</v>
      </c>
      <c r="BK27" s="2">
        <v>45021.825729166667</v>
      </c>
      <c r="BL27">
        <v>235</v>
      </c>
      <c r="BM27" t="s">
        <v>13</v>
      </c>
      <c r="BN27">
        <v>0</v>
      </c>
      <c r="BO27">
        <v>2.851</v>
      </c>
      <c r="BP27" s="3">
        <v>1088209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62</v>
      </c>
      <c r="B28" t="s">
        <v>54</v>
      </c>
      <c r="C28" s="2">
        <v>45021.846967592595</v>
      </c>
      <c r="D28">
        <v>121</v>
      </c>
      <c r="E28" t="s">
        <v>13</v>
      </c>
      <c r="F28">
        <v>0</v>
      </c>
      <c r="G28">
        <v>6.0140000000000002</v>
      </c>
      <c r="H28" s="3">
        <v>11041</v>
      </c>
      <c r="I28">
        <v>1.4E-2</v>
      </c>
      <c r="J28" t="s">
        <v>14</v>
      </c>
      <c r="K28" t="s">
        <v>14</v>
      </c>
      <c r="L28" t="s">
        <v>14</v>
      </c>
      <c r="M28" t="s">
        <v>14</v>
      </c>
      <c r="O28">
        <v>62</v>
      </c>
      <c r="P28" t="s">
        <v>54</v>
      </c>
      <c r="Q28" s="2">
        <v>45021.846967592595</v>
      </c>
      <c r="R28">
        <v>121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62</v>
      </c>
      <c r="AD28" t="s">
        <v>54</v>
      </c>
      <c r="AE28" s="2">
        <v>45021.846967592595</v>
      </c>
      <c r="AF28">
        <v>121</v>
      </c>
      <c r="AG28" t="s">
        <v>13</v>
      </c>
      <c r="AH28">
        <v>0</v>
      </c>
      <c r="AI28">
        <v>12.166</v>
      </c>
      <c r="AJ28" s="3">
        <v>7250</v>
      </c>
      <c r="AK28">
        <v>2.2240000000000002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62</v>
      </c>
      <c r="AT28" s="12">
        <f t="shared" si="10"/>
        <v>22.985520895062997</v>
      </c>
      <c r="AU28" s="13">
        <f t="shared" si="11"/>
        <v>1723.30624375</v>
      </c>
      <c r="AW28" s="6">
        <f t="shared" si="12"/>
        <v>28.085358221249997</v>
      </c>
      <c r="AX28" s="15">
        <f t="shared" si="13"/>
        <v>1375.680651875</v>
      </c>
      <c r="AZ28" s="14">
        <f t="shared" si="14"/>
        <v>28.667196844967098</v>
      </c>
      <c r="BA28" s="16">
        <f t="shared" si="15"/>
        <v>1381.4873337500001</v>
      </c>
      <c r="BC28" s="7">
        <f t="shared" si="16"/>
        <v>23.444449877532261</v>
      </c>
      <c r="BD28" s="8">
        <f t="shared" si="17"/>
        <v>1393.5336050000001</v>
      </c>
      <c r="BF28" s="12">
        <f t="shared" si="18"/>
        <v>22.985520895062997</v>
      </c>
      <c r="BG28" s="13">
        <f t="shared" si="19"/>
        <v>1723.30624375</v>
      </c>
      <c r="BI28">
        <v>62</v>
      </c>
      <c r="BJ28" t="s">
        <v>54</v>
      </c>
      <c r="BK28" s="2">
        <v>45021.846967592595</v>
      </c>
      <c r="BL28">
        <v>121</v>
      </c>
      <c r="BM28" t="s">
        <v>13</v>
      </c>
      <c r="BN28">
        <v>0</v>
      </c>
      <c r="BO28">
        <v>2.851</v>
      </c>
      <c r="BP28" s="3">
        <v>1071659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63</v>
      </c>
      <c r="B29" t="s">
        <v>55</v>
      </c>
      <c r="C29" s="2">
        <v>45021.868171296293</v>
      </c>
      <c r="D29">
        <v>311</v>
      </c>
      <c r="E29" t="s">
        <v>13</v>
      </c>
      <c r="F29">
        <v>0</v>
      </c>
      <c r="G29">
        <v>6.0119999999999996</v>
      </c>
      <c r="H29" s="3">
        <v>19232</v>
      </c>
      <c r="I29">
        <v>0.03</v>
      </c>
      <c r="J29" t="s">
        <v>14</v>
      </c>
      <c r="K29" t="s">
        <v>14</v>
      </c>
      <c r="L29" t="s">
        <v>14</v>
      </c>
      <c r="M29" t="s">
        <v>14</v>
      </c>
      <c r="O29">
        <v>63</v>
      </c>
      <c r="P29" t="s">
        <v>55</v>
      </c>
      <c r="Q29" s="2">
        <v>45021.868171296293</v>
      </c>
      <c r="R29">
        <v>311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63</v>
      </c>
      <c r="AD29" t="s">
        <v>55</v>
      </c>
      <c r="AE29" s="2">
        <v>45021.868171296293</v>
      </c>
      <c r="AF29">
        <v>311</v>
      </c>
      <c r="AG29" t="s">
        <v>13</v>
      </c>
      <c r="AH29">
        <v>0</v>
      </c>
      <c r="AI29">
        <v>12.169</v>
      </c>
      <c r="AJ29" s="3">
        <v>6542</v>
      </c>
      <c r="AK29">
        <v>1.9419999999999999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63</v>
      </c>
      <c r="AT29" s="12">
        <f t="shared" si="10"/>
        <v>47.519691287552</v>
      </c>
      <c r="AU29" s="13">
        <f t="shared" si="11"/>
        <v>1555.0079398396001</v>
      </c>
      <c r="AW29" s="6">
        <f t="shared" si="12"/>
        <v>60.576024249651205</v>
      </c>
      <c r="AX29" s="15">
        <f t="shared" si="13"/>
        <v>1245.0303843537199</v>
      </c>
      <c r="AZ29" s="14">
        <f t="shared" si="14"/>
        <v>50.220502738278405</v>
      </c>
      <c r="BA29" s="16">
        <f t="shared" si="15"/>
        <v>1246.2765083573602</v>
      </c>
      <c r="BC29" s="7">
        <f t="shared" si="16"/>
        <v>42.656946684375036</v>
      </c>
      <c r="BD29" s="8">
        <f t="shared" si="17"/>
        <v>1247.4392010627198</v>
      </c>
      <c r="BF29" s="12">
        <f t="shared" si="18"/>
        <v>47.519691287552</v>
      </c>
      <c r="BG29" s="13">
        <f t="shared" si="19"/>
        <v>1555.0079398396001</v>
      </c>
      <c r="BI29">
        <v>63</v>
      </c>
      <c r="BJ29" t="s">
        <v>55</v>
      </c>
      <c r="BK29" s="2">
        <v>45021.868171296293</v>
      </c>
      <c r="BL29">
        <v>311</v>
      </c>
      <c r="BM29" t="s">
        <v>13</v>
      </c>
      <c r="BN29">
        <v>0</v>
      </c>
      <c r="BO29">
        <v>2.8580000000000001</v>
      </c>
      <c r="BP29" s="3">
        <v>950805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64</v>
      </c>
      <c r="B30" t="s">
        <v>56</v>
      </c>
      <c r="C30" s="2">
        <v>45021.889409722222</v>
      </c>
      <c r="D30">
        <v>347</v>
      </c>
      <c r="E30" t="s">
        <v>13</v>
      </c>
      <c r="F30">
        <v>0</v>
      </c>
      <c r="G30">
        <v>6.008</v>
      </c>
      <c r="H30" s="3">
        <v>106158</v>
      </c>
      <c r="I30">
        <v>0.19600000000000001</v>
      </c>
      <c r="J30" t="s">
        <v>14</v>
      </c>
      <c r="K30" t="s">
        <v>14</v>
      </c>
      <c r="L30" t="s">
        <v>14</v>
      </c>
      <c r="M30" t="s">
        <v>14</v>
      </c>
      <c r="O30">
        <v>64</v>
      </c>
      <c r="P30" t="s">
        <v>56</v>
      </c>
      <c r="Q30" s="2">
        <v>45021.889409722222</v>
      </c>
      <c r="R30">
        <v>347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64</v>
      </c>
      <c r="AD30" t="s">
        <v>56</v>
      </c>
      <c r="AE30" s="2">
        <v>45021.889409722222</v>
      </c>
      <c r="AF30">
        <v>347</v>
      </c>
      <c r="AG30" t="s">
        <v>13</v>
      </c>
      <c r="AH30">
        <v>0</v>
      </c>
      <c r="AI30">
        <v>12.077999999999999</v>
      </c>
      <c r="AJ30" s="3">
        <v>88761</v>
      </c>
      <c r="AK30">
        <v>30.88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64</v>
      </c>
      <c r="AT30" s="12">
        <f t="shared" si="10"/>
        <v>294.84675943977197</v>
      </c>
      <c r="AU30" s="13">
        <f t="shared" si="11"/>
        <v>19886.868431551098</v>
      </c>
      <c r="AW30" s="6">
        <f t="shared" si="12"/>
        <v>324.71429498918314</v>
      </c>
      <c r="AX30" s="15">
        <f t="shared" si="13"/>
        <v>15996.585005854831</v>
      </c>
      <c r="AZ30" s="14">
        <f t="shared" si="14"/>
        <v>277.95274491545246</v>
      </c>
      <c r="BA30" s="16">
        <f t="shared" si="15"/>
        <v>16839.140544132541</v>
      </c>
      <c r="BC30" s="7">
        <f t="shared" si="16"/>
        <v>245.88133678155941</v>
      </c>
      <c r="BD30" s="8">
        <f t="shared" si="17"/>
        <v>18042.138994112076</v>
      </c>
      <c r="BF30" s="12">
        <f t="shared" si="18"/>
        <v>294.84675943977197</v>
      </c>
      <c r="BG30" s="13">
        <f t="shared" si="19"/>
        <v>19886.868431551098</v>
      </c>
      <c r="BI30">
        <v>64</v>
      </c>
      <c r="BJ30" t="s">
        <v>56</v>
      </c>
      <c r="BK30" s="2">
        <v>45021.889409722222</v>
      </c>
      <c r="BL30">
        <v>347</v>
      </c>
      <c r="BM30" t="s">
        <v>13</v>
      </c>
      <c r="BN30">
        <v>0</v>
      </c>
      <c r="BO30">
        <v>2.8620000000000001</v>
      </c>
      <c r="BP30" s="3">
        <v>922515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65</v>
      </c>
      <c r="B31" t="s">
        <v>57</v>
      </c>
      <c r="C31" s="2">
        <v>45021.91064814815</v>
      </c>
      <c r="D31">
        <v>29</v>
      </c>
      <c r="E31" t="s">
        <v>13</v>
      </c>
      <c r="F31">
        <v>0</v>
      </c>
      <c r="G31">
        <v>6.0049999999999999</v>
      </c>
      <c r="H31" s="3">
        <v>115431</v>
      </c>
      <c r="I31">
        <v>0.214</v>
      </c>
      <c r="J31" t="s">
        <v>14</v>
      </c>
      <c r="K31" t="s">
        <v>14</v>
      </c>
      <c r="L31" t="s">
        <v>14</v>
      </c>
      <c r="M31" t="s">
        <v>14</v>
      </c>
      <c r="O31">
        <v>65</v>
      </c>
      <c r="P31" t="s">
        <v>57</v>
      </c>
      <c r="Q31" s="2">
        <v>45021.91064814815</v>
      </c>
      <c r="R31">
        <v>29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65</v>
      </c>
      <c r="AD31" t="s">
        <v>57</v>
      </c>
      <c r="AE31" s="2">
        <v>45021.91064814815</v>
      </c>
      <c r="AF31">
        <v>29</v>
      </c>
      <c r="AG31" t="s">
        <v>13</v>
      </c>
      <c r="AH31">
        <v>0</v>
      </c>
      <c r="AI31">
        <v>12.073</v>
      </c>
      <c r="AJ31" s="3">
        <v>87868</v>
      </c>
      <c r="AK31">
        <v>30.597000000000001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65</v>
      </c>
      <c r="AT31" s="12">
        <f t="shared" si="10"/>
        <v>319.82408704490297</v>
      </c>
      <c r="AU31" s="13">
        <f t="shared" si="11"/>
        <v>19672.123476158402</v>
      </c>
      <c r="AW31" s="6">
        <f t="shared" si="12"/>
        <v>352.16366447587183</v>
      </c>
      <c r="AX31" s="15">
        <f t="shared" si="13"/>
        <v>15840.923498935521</v>
      </c>
      <c r="AZ31" s="14">
        <f t="shared" si="14"/>
        <v>302.1386752244951</v>
      </c>
      <c r="BA31" s="16">
        <f t="shared" si="15"/>
        <v>16670.963629005761</v>
      </c>
      <c r="BC31" s="7">
        <f t="shared" si="16"/>
        <v>267.48884760860898</v>
      </c>
      <c r="BD31" s="8">
        <f t="shared" si="17"/>
        <v>17861.581155979518</v>
      </c>
      <c r="BF31" s="12">
        <f t="shared" si="18"/>
        <v>319.82408704490297</v>
      </c>
      <c r="BG31" s="13">
        <f t="shared" si="19"/>
        <v>19672.123476158402</v>
      </c>
      <c r="BI31">
        <v>65</v>
      </c>
      <c r="BJ31" t="s">
        <v>57</v>
      </c>
      <c r="BK31" s="2">
        <v>45021.91064814815</v>
      </c>
      <c r="BL31">
        <v>29</v>
      </c>
      <c r="BM31" t="s">
        <v>13</v>
      </c>
      <c r="BN31">
        <v>0</v>
      </c>
      <c r="BO31">
        <v>2.85</v>
      </c>
      <c r="BP31" s="3">
        <v>1081170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66</v>
      </c>
      <c r="B32" t="s">
        <v>58</v>
      </c>
      <c r="C32" s="2">
        <v>45021.931863425925</v>
      </c>
      <c r="D32">
        <v>170</v>
      </c>
      <c r="E32" t="s">
        <v>13</v>
      </c>
      <c r="F32">
        <v>0</v>
      </c>
      <c r="G32">
        <v>6.0119999999999996</v>
      </c>
      <c r="H32" s="3">
        <v>13314</v>
      </c>
      <c r="I32">
        <v>1.9E-2</v>
      </c>
      <c r="J32" t="s">
        <v>14</v>
      </c>
      <c r="K32" t="s">
        <v>14</v>
      </c>
      <c r="L32" t="s">
        <v>14</v>
      </c>
      <c r="M32" t="s">
        <v>14</v>
      </c>
      <c r="O32">
        <v>66</v>
      </c>
      <c r="P32" t="s">
        <v>58</v>
      </c>
      <c r="Q32" s="2">
        <v>45021.931863425925</v>
      </c>
      <c r="R32">
        <v>170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66</v>
      </c>
      <c r="AD32" t="s">
        <v>58</v>
      </c>
      <c r="AE32" s="2">
        <v>45021.931863425925</v>
      </c>
      <c r="AF32">
        <v>170</v>
      </c>
      <c r="AG32" t="s">
        <v>13</v>
      </c>
      <c r="AH32">
        <v>0</v>
      </c>
      <c r="AI32">
        <v>12.151</v>
      </c>
      <c r="AJ32" s="3">
        <v>7583</v>
      </c>
      <c r="AK32">
        <v>2.3559999999999999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66</v>
      </c>
      <c r="AT32" s="12">
        <f t="shared" si="10"/>
        <v>29.814958886108002</v>
      </c>
      <c r="AU32" s="13">
        <f t="shared" si="11"/>
        <v>1802.3053884270998</v>
      </c>
      <c r="AW32" s="6">
        <f t="shared" si="12"/>
        <v>35.410200164999999</v>
      </c>
      <c r="AX32" s="15">
        <f t="shared" si="13"/>
        <v>1437.10880642747</v>
      </c>
      <c r="AZ32" s="14">
        <f t="shared" si="14"/>
        <v>34.649858952143603</v>
      </c>
      <c r="BA32" s="16">
        <f t="shared" si="15"/>
        <v>1445.07661928486</v>
      </c>
      <c r="BC32" s="7">
        <f t="shared" si="16"/>
        <v>28.77699527051816</v>
      </c>
      <c r="BD32" s="8">
        <f t="shared" si="17"/>
        <v>1462.2386517927198</v>
      </c>
      <c r="BF32" s="12">
        <f t="shared" si="18"/>
        <v>29.814958886108002</v>
      </c>
      <c r="BG32" s="13">
        <f t="shared" si="19"/>
        <v>1802.3053884270998</v>
      </c>
      <c r="BI32">
        <v>66</v>
      </c>
      <c r="BJ32" t="s">
        <v>58</v>
      </c>
      <c r="BK32" s="2">
        <v>45021.931863425925</v>
      </c>
      <c r="BL32">
        <v>170</v>
      </c>
      <c r="BM32" t="s">
        <v>13</v>
      </c>
      <c r="BN32">
        <v>0</v>
      </c>
      <c r="BO32">
        <v>2.8519999999999999</v>
      </c>
      <c r="BP32" s="3">
        <v>1037790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67</v>
      </c>
      <c r="B33" t="s">
        <v>59</v>
      </c>
      <c r="C33" s="2">
        <v>45021.953113425923</v>
      </c>
      <c r="D33">
        <v>41</v>
      </c>
      <c r="E33" t="s">
        <v>13</v>
      </c>
      <c r="F33">
        <v>0</v>
      </c>
      <c r="G33">
        <v>6.0039999999999996</v>
      </c>
      <c r="H33" s="3">
        <v>17170</v>
      </c>
      <c r="I33">
        <v>2.5999999999999999E-2</v>
      </c>
      <c r="J33" t="s">
        <v>14</v>
      </c>
      <c r="K33" t="s">
        <v>14</v>
      </c>
      <c r="L33" t="s">
        <v>14</v>
      </c>
      <c r="M33" t="s">
        <v>14</v>
      </c>
      <c r="O33">
        <v>67</v>
      </c>
      <c r="P33" t="s">
        <v>59</v>
      </c>
      <c r="Q33" s="2">
        <v>45021.953113425923</v>
      </c>
      <c r="R33">
        <v>41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67</v>
      </c>
      <c r="AD33" t="s">
        <v>59</v>
      </c>
      <c r="AE33" s="2">
        <v>45021.953113425923</v>
      </c>
      <c r="AF33">
        <v>41</v>
      </c>
      <c r="AG33" t="s">
        <v>13</v>
      </c>
      <c r="AH33">
        <v>0</v>
      </c>
      <c r="AI33">
        <v>12.146000000000001</v>
      </c>
      <c r="AJ33" s="3">
        <v>10838</v>
      </c>
      <c r="AK33">
        <v>3.6389999999999998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67</v>
      </c>
      <c r="AT33" s="12">
        <f t="shared" si="10"/>
        <v>41.363396364700002</v>
      </c>
      <c r="AU33" s="13">
        <f t="shared" si="11"/>
        <v>2569.1774705115999</v>
      </c>
      <c r="AW33" s="6">
        <f t="shared" si="12"/>
        <v>54.160546975819997</v>
      </c>
      <c r="AX33" s="15">
        <f t="shared" si="13"/>
        <v>2036.8220949441202</v>
      </c>
      <c r="AZ33" s="14">
        <f t="shared" si="14"/>
        <v>44.796207603990005</v>
      </c>
      <c r="BA33" s="16">
        <f t="shared" si="15"/>
        <v>2066.4576639125598</v>
      </c>
      <c r="BC33" s="7">
        <f t="shared" si="16"/>
        <v>37.821416091194003</v>
      </c>
      <c r="BD33" s="8">
        <f t="shared" si="17"/>
        <v>2133.5169635331199</v>
      </c>
      <c r="BF33" s="12">
        <f t="shared" si="18"/>
        <v>41.363396364700002</v>
      </c>
      <c r="BG33" s="13">
        <f t="shared" si="19"/>
        <v>2569.1774705115999</v>
      </c>
      <c r="BI33">
        <v>67</v>
      </c>
      <c r="BJ33" t="s">
        <v>59</v>
      </c>
      <c r="BK33" s="2">
        <v>45021.953113425923</v>
      </c>
      <c r="BL33">
        <v>41</v>
      </c>
      <c r="BM33" t="s">
        <v>13</v>
      </c>
      <c r="BN33">
        <v>0</v>
      </c>
      <c r="BO33">
        <v>2.839</v>
      </c>
      <c r="BP33" s="3">
        <v>1110200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68</v>
      </c>
      <c r="B34" t="s">
        <v>60</v>
      </c>
      <c r="C34" s="2">
        <v>45021.974340277775</v>
      </c>
      <c r="D34">
        <v>253</v>
      </c>
      <c r="E34" t="s">
        <v>13</v>
      </c>
      <c r="F34">
        <v>0</v>
      </c>
      <c r="G34">
        <v>6.0069999999999997</v>
      </c>
      <c r="H34" s="3">
        <v>157424</v>
      </c>
      <c r="I34">
        <v>0.29499999999999998</v>
      </c>
      <c r="J34" t="s">
        <v>14</v>
      </c>
      <c r="K34" t="s">
        <v>14</v>
      </c>
      <c r="L34" t="s">
        <v>14</v>
      </c>
      <c r="M34" t="s">
        <v>14</v>
      </c>
      <c r="O34">
        <v>68</v>
      </c>
      <c r="P34" t="s">
        <v>60</v>
      </c>
      <c r="Q34" s="2">
        <v>45021.974340277775</v>
      </c>
      <c r="R34">
        <v>253</v>
      </c>
      <c r="S34" t="s">
        <v>13</v>
      </c>
      <c r="T34">
        <v>0</v>
      </c>
      <c r="U34">
        <v>5.9610000000000003</v>
      </c>
      <c r="V34" s="3">
        <v>1026</v>
      </c>
      <c r="W34">
        <v>0.33200000000000002</v>
      </c>
      <c r="X34" t="s">
        <v>14</v>
      </c>
      <c r="Y34" t="s">
        <v>14</v>
      </c>
      <c r="Z34" t="s">
        <v>14</v>
      </c>
      <c r="AA34" t="s">
        <v>14</v>
      </c>
      <c r="AC34">
        <v>68</v>
      </c>
      <c r="AD34" t="s">
        <v>60</v>
      </c>
      <c r="AE34" s="2">
        <v>45021.974340277775</v>
      </c>
      <c r="AF34">
        <v>253</v>
      </c>
      <c r="AG34" t="s">
        <v>13</v>
      </c>
      <c r="AH34">
        <v>0</v>
      </c>
      <c r="AI34">
        <v>12.151</v>
      </c>
      <c r="AJ34" s="3">
        <v>15598</v>
      </c>
      <c r="AK34">
        <v>5.4880000000000004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68</v>
      </c>
      <c r="AT34" s="12">
        <f t="shared" si="10"/>
        <v>429.53952002124799</v>
      </c>
      <c r="AU34" s="13">
        <f t="shared" si="11"/>
        <v>3673.2239628155999</v>
      </c>
      <c r="AW34" s="6">
        <f t="shared" si="12"/>
        <v>474.71165786362883</v>
      </c>
      <c r="AX34" s="15">
        <f t="shared" si="13"/>
        <v>2911.4274093969202</v>
      </c>
      <c r="AZ34" s="14">
        <f t="shared" si="14"/>
        <v>411.40495802268168</v>
      </c>
      <c r="BA34" s="16">
        <f t="shared" si="15"/>
        <v>2974.5235809589603</v>
      </c>
      <c r="BC34" s="7">
        <f t="shared" si="16"/>
        <v>365.16558428740092</v>
      </c>
      <c r="BD34" s="8">
        <f t="shared" si="17"/>
        <v>3114.1976451459204</v>
      </c>
      <c r="BF34" s="12">
        <f t="shared" si="18"/>
        <v>429.53952002124799</v>
      </c>
      <c r="BG34" s="13">
        <f t="shared" si="19"/>
        <v>3673.2239628155999</v>
      </c>
      <c r="BI34">
        <v>68</v>
      </c>
      <c r="BJ34" t="s">
        <v>60</v>
      </c>
      <c r="BK34" s="2">
        <v>45021.974340277775</v>
      </c>
      <c r="BL34">
        <v>253</v>
      </c>
      <c r="BM34" t="s">
        <v>13</v>
      </c>
      <c r="BN34">
        <v>0</v>
      </c>
      <c r="BO34">
        <v>2.8530000000000002</v>
      </c>
      <c r="BP34" s="3">
        <v>1061434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2023-04-13T18:32:06Z</dcterms:modified>
</cp:coreProperties>
</file>