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GC 2023\"/>
    </mc:Choice>
  </mc:AlternateContent>
  <xr:revisionPtr revIDLastSave="0" documentId="13_ncr:1_{A31C6A16-B269-45F8-8284-6F1F26F837A5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AT10" i="1"/>
  <c r="AU10" i="1"/>
  <c r="AW10" i="1"/>
  <c r="AX10" i="1"/>
  <c r="AZ10" i="1"/>
  <c r="BA10" i="1"/>
  <c r="BC10" i="1"/>
  <c r="BD10" i="1"/>
  <c r="AT11" i="1"/>
  <c r="AU11" i="1"/>
  <c r="AW11" i="1"/>
  <c r="AX11" i="1"/>
  <c r="AZ11" i="1"/>
  <c r="BA11" i="1"/>
  <c r="BC11" i="1"/>
  <c r="BD11" i="1"/>
  <c r="AT12" i="1"/>
  <c r="AU12" i="1"/>
  <c r="AW12" i="1"/>
  <c r="AX12" i="1"/>
  <c r="AZ12" i="1"/>
  <c r="BA12" i="1"/>
  <c r="BC12" i="1"/>
  <c r="BD12" i="1"/>
  <c r="AT13" i="1"/>
  <c r="AU13" i="1"/>
  <c r="AW13" i="1"/>
  <c r="AX13" i="1"/>
  <c r="AZ13" i="1"/>
  <c r="BA13" i="1"/>
  <c r="BC13" i="1"/>
  <c r="BD13" i="1"/>
  <c r="AT14" i="1"/>
  <c r="AU14" i="1"/>
  <c r="AW14" i="1"/>
  <c r="AX14" i="1"/>
  <c r="AZ14" i="1"/>
  <c r="BA14" i="1"/>
  <c r="BC14" i="1"/>
  <c r="BD14" i="1"/>
  <c r="AT15" i="1"/>
  <c r="AU15" i="1"/>
  <c r="AW15" i="1"/>
  <c r="AX15" i="1"/>
  <c r="AZ15" i="1"/>
  <c r="BA15" i="1"/>
  <c r="BC15" i="1"/>
  <c r="BD15" i="1"/>
  <c r="AT16" i="1"/>
  <c r="AU16" i="1"/>
  <c r="AW16" i="1"/>
  <c r="AX16" i="1"/>
  <c r="AZ16" i="1"/>
  <c r="BA16" i="1"/>
  <c r="BC16" i="1"/>
  <c r="BD16" i="1"/>
  <c r="AT17" i="1"/>
  <c r="AU17" i="1"/>
  <c r="AW17" i="1"/>
  <c r="AX17" i="1"/>
  <c r="AZ17" i="1"/>
  <c r="BA17" i="1"/>
  <c r="BC17" i="1"/>
  <c r="BD17" i="1"/>
  <c r="AT18" i="1"/>
  <c r="AU18" i="1"/>
  <c r="AW18" i="1"/>
  <c r="AX18" i="1"/>
  <c r="AZ18" i="1"/>
  <c r="BA18" i="1"/>
  <c r="BC18" i="1"/>
  <c r="BD18" i="1"/>
  <c r="AT19" i="1"/>
  <c r="AU19" i="1"/>
  <c r="AW19" i="1"/>
  <c r="AX19" i="1"/>
  <c r="AZ19" i="1"/>
  <c r="BA19" i="1"/>
  <c r="BC19" i="1"/>
  <c r="BD19" i="1"/>
  <c r="AT20" i="1"/>
  <c r="AU20" i="1"/>
  <c r="AW20" i="1"/>
  <c r="AX20" i="1"/>
  <c r="AZ20" i="1"/>
  <c r="BA20" i="1"/>
  <c r="BC20" i="1"/>
  <c r="BD20" i="1"/>
  <c r="AT21" i="1"/>
  <c r="AU21" i="1"/>
  <c r="AW21" i="1"/>
  <c r="AX21" i="1"/>
  <c r="AZ21" i="1"/>
  <c r="BA21" i="1"/>
  <c r="BC21" i="1"/>
  <c r="BD21" i="1"/>
  <c r="AT22" i="1"/>
  <c r="AU22" i="1"/>
  <c r="AW22" i="1"/>
  <c r="AX22" i="1"/>
  <c r="AZ22" i="1"/>
  <c r="BA22" i="1"/>
  <c r="BC22" i="1"/>
  <c r="BD22" i="1"/>
  <c r="AT23" i="1"/>
  <c r="AU23" i="1"/>
  <c r="AW23" i="1"/>
  <c r="AX23" i="1"/>
  <c r="AZ23" i="1"/>
  <c r="BA23" i="1"/>
  <c r="BC23" i="1"/>
  <c r="BD23" i="1"/>
  <c r="AT24" i="1"/>
  <c r="AU24" i="1"/>
  <c r="AW24" i="1"/>
  <c r="AX24" i="1"/>
  <c r="AZ24" i="1"/>
  <c r="BA24" i="1"/>
  <c r="BC24" i="1"/>
  <c r="BD24" i="1"/>
  <c r="AT25" i="1"/>
  <c r="AU25" i="1"/>
  <c r="AW25" i="1"/>
  <c r="AX25" i="1"/>
  <c r="AZ25" i="1"/>
  <c r="BA25" i="1"/>
  <c r="BC25" i="1"/>
  <c r="BD25" i="1"/>
  <c r="AT26" i="1"/>
  <c r="AU26" i="1"/>
  <c r="AW26" i="1"/>
  <c r="AX26" i="1"/>
  <c r="AZ26" i="1"/>
  <c r="BA26" i="1"/>
  <c r="BC26" i="1"/>
  <c r="BD26" i="1"/>
  <c r="AT27" i="1"/>
  <c r="AU27" i="1"/>
  <c r="AW27" i="1"/>
  <c r="AX27" i="1"/>
  <c r="AZ27" i="1"/>
  <c r="BA27" i="1"/>
  <c r="BC27" i="1"/>
  <c r="BD27" i="1"/>
  <c r="AT28" i="1"/>
  <c r="AU28" i="1"/>
  <c r="AW28" i="1"/>
  <c r="AX28" i="1"/>
  <c r="AZ28" i="1"/>
  <c r="BA28" i="1"/>
  <c r="BC28" i="1"/>
  <c r="BD28" i="1"/>
  <c r="AT29" i="1"/>
  <c r="AU29" i="1"/>
  <c r="AW29" i="1"/>
  <c r="AX29" i="1"/>
  <c r="AZ29" i="1"/>
  <c r="BA29" i="1"/>
  <c r="BC29" i="1"/>
  <c r="BD29" i="1"/>
  <c r="AT30" i="1"/>
  <c r="AU30" i="1"/>
  <c r="AW30" i="1"/>
  <c r="AX30" i="1"/>
  <c r="AZ30" i="1"/>
  <c r="BA30" i="1"/>
  <c r="BC30" i="1"/>
  <c r="BD30" i="1"/>
  <c r="AT31" i="1"/>
  <c r="AU31" i="1"/>
  <c r="AW31" i="1"/>
  <c r="AX31" i="1"/>
  <c r="AZ31" i="1"/>
  <c r="BA31" i="1"/>
  <c r="BC31" i="1"/>
  <c r="BD31" i="1"/>
  <c r="AT32" i="1"/>
  <c r="AU32" i="1"/>
  <c r="AW32" i="1"/>
  <c r="AX32" i="1"/>
  <c r="AZ32" i="1"/>
  <c r="BA32" i="1"/>
  <c r="BC32" i="1"/>
  <c r="BD32" i="1"/>
  <c r="AT33" i="1"/>
  <c r="AU33" i="1"/>
  <c r="AW33" i="1"/>
  <c r="AX33" i="1"/>
  <c r="AZ33" i="1"/>
  <c r="BA33" i="1"/>
  <c r="BC33" i="1"/>
  <c r="BD33" i="1"/>
  <c r="AT34" i="1"/>
  <c r="AU34" i="1"/>
  <c r="AW34" i="1"/>
  <c r="AX34" i="1"/>
  <c r="AZ34" i="1"/>
  <c r="BA34" i="1"/>
  <c r="BC34" i="1"/>
  <c r="BD34" i="1"/>
  <c r="AT35" i="1"/>
  <c r="AU35" i="1"/>
  <c r="AW35" i="1"/>
  <c r="AX35" i="1"/>
  <c r="AZ35" i="1"/>
  <c r="BA35" i="1"/>
  <c r="BC35" i="1"/>
  <c r="BD35" i="1"/>
  <c r="AT36" i="1"/>
  <c r="AU36" i="1"/>
  <c r="AW36" i="1"/>
  <c r="AX36" i="1"/>
  <c r="AZ36" i="1"/>
  <c r="BA36" i="1"/>
  <c r="BC36" i="1"/>
  <c r="BD36" i="1"/>
  <c r="AT37" i="1"/>
  <c r="AU37" i="1"/>
  <c r="AW37" i="1"/>
  <c r="AX37" i="1"/>
  <c r="AZ37" i="1"/>
  <c r="BA37" i="1"/>
  <c r="BC37" i="1"/>
  <c r="BD37" i="1"/>
  <c r="AT38" i="1"/>
  <c r="AU38" i="1"/>
  <c r="AW38" i="1"/>
  <c r="AX38" i="1"/>
  <c r="AZ38" i="1"/>
  <c r="BA38" i="1"/>
  <c r="BC38" i="1"/>
  <c r="BD38" i="1"/>
  <c r="AT39" i="1"/>
  <c r="AU39" i="1"/>
  <c r="AW39" i="1"/>
  <c r="AX39" i="1"/>
  <c r="AZ39" i="1"/>
  <c r="BA39" i="1"/>
  <c r="BC39" i="1"/>
  <c r="BD39" i="1"/>
  <c r="AT40" i="1"/>
  <c r="AU40" i="1"/>
  <c r="AW40" i="1"/>
  <c r="AX40" i="1"/>
  <c r="AZ40" i="1"/>
  <c r="BA40" i="1"/>
  <c r="BC40" i="1"/>
  <c r="BD40" i="1"/>
</calcChain>
</file>

<file path=xl/sharedStrings.xml><?xml version="1.0" encoding="utf-8"?>
<sst xmlns="http://schemas.openxmlformats.org/spreadsheetml/2006/main" count="936" uniqueCount="70">
  <si>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</si>
  <si>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</si>
  <si>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</si>
  <si>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</si>
  <si>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</si>
  <si>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</si>
  <si>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</si>
  <si>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</si>
  <si>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</si>
  <si>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</si>
  <si>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</si>
  <si>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</si>
  <si>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</si>
  <si>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</si>
  <si>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</si>
  <si>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</si>
  <si>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</si>
  <si>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</si>
  <si>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</si>
  <si>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</si>
  <si>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</si>
  <si>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</si>
  <si>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</si>
  <si>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</si>
  <si>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</si>
  <si>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</si>
  <si>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</si>
  <si>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</si>
  <si>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</si>
  <si>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</si>
  <si>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</si>
  <si>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</si>
  <si>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</si>
  <si>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BRN15aug23_001.gcd</t>
  </si>
  <si>
    <t>BRN15aug23_002.gcd</t>
  </si>
  <si>
    <t>spiked air</t>
  </si>
  <si>
    <t>BRN15aug23_003.gcd</t>
  </si>
  <si>
    <t>yellow</t>
  </si>
  <si>
    <t>BRN15aug23_004.gcd</t>
  </si>
  <si>
    <t>069 big bubble</t>
  </si>
  <si>
    <t>BRN15aug23_005.gcd</t>
  </si>
  <si>
    <t>BRN15aug23_006.gcd</t>
  </si>
  <si>
    <t>BRN15aug23_007.gcd</t>
  </si>
  <si>
    <t>BRN15aug23_008.gcd</t>
  </si>
  <si>
    <t>BRN15aug23_009.gcd</t>
  </si>
  <si>
    <t>BRN16aug23_009.gcd</t>
  </si>
  <si>
    <t>072 2nd try</t>
  </si>
  <si>
    <t>BRN16aug23_010.gcd</t>
  </si>
  <si>
    <t>BRN16aug23_011.gcd</t>
  </si>
  <si>
    <t>BRN16aug23_012.gcd</t>
  </si>
  <si>
    <t>BRN16aug23_013.gcd</t>
  </si>
  <si>
    <t>BRN16aug23_014.gcd</t>
  </si>
  <si>
    <t>BRN16aug23_015.gcd</t>
  </si>
  <si>
    <t>BRN16aug23_016.gcd</t>
  </si>
  <si>
    <t>BRN16aug23_017.gcd</t>
  </si>
  <si>
    <t>BRN16aug23_018.gcd</t>
  </si>
  <si>
    <t>BRN16aug23_019.gcd</t>
  </si>
  <si>
    <t>BRN16aug23_020.gcd</t>
  </si>
  <si>
    <t>BRN16aug23_021.gcd</t>
  </si>
  <si>
    <t>BRN16aug23_022.gcd</t>
  </si>
  <si>
    <t>BRN16aug23_023.gcd</t>
  </si>
  <si>
    <t>BRN16aug23_024.gcd</t>
  </si>
  <si>
    <t>BRN16aug23_025.gcd</t>
  </si>
  <si>
    <t>BRN16aug23_026.gcd</t>
  </si>
  <si>
    <t>BRN16aug23_027.gcd</t>
  </si>
  <si>
    <t>BRN16aug23_028.gcd</t>
  </si>
  <si>
    <t>BRN16aug23_029.gcd</t>
  </si>
  <si>
    <t>BRN16aug23_030.gcd</t>
  </si>
  <si>
    <t>BRN16aug23_031.gcd</t>
  </si>
  <si>
    <t>not spiked?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</si>
</sst>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40"/>
  <sheetViews>
    <sheetView tabSelected="1" workbookViewId="0">
      <selection activeCell="AP30" sqref="AP30"/>
    </sheetView>
  </sheetViews>
  <sheetFormatPr defaultRowHeight="14.5" x14ac:dyDescent="0.35"/>
  <cols>
    <col min="2" max="2" width="23.54296875" customWidth="1"/>
    <col min="3" max="3" width="17.81640625" customWidth="1"/>
    <col min="7" max="7" width="8.453125" customWidth="1"/>
    <col min="8" max="8" width="11" customWidth="1"/>
    <col min="17" max="17" width="11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26</v>
      </c>
      <c r="AU8" s="5" t="s">
        <v>21</v>
      </c>
      <c r="AV8" s="5"/>
      <c r="AW8" s="5" t="s">
        <v>29</v>
      </c>
      <c r="AX8" s="5" t="s">
        <v>30</v>
      </c>
      <c r="AZ8" s="5" t="s">
        <v>31</v>
      </c>
      <c r="BA8" s="5" t="s">
        <v>32</v>
      </c>
      <c r="BC8" s="5" t="s">
        <v>27</v>
      </c>
      <c r="BD8" s="5" t="s">
        <v>28</v>
      </c>
      <c r="BF8" s="5" t="s">
        <v>24</v>
      </c>
      <c r="BG8" s="5" t="s">
        <v>25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49</v>
      </c>
      <c r="B9" t="s">
        <v>33</v>
      </c>
      <c r="C9" s="2">
        <v>45153.456655092596</v>
      </c>
      <c r="D9" t="s">
        <v>23</v>
      </c>
      <c r="E9" t="s">
        <v>13</v>
      </c>
      <c r="F9">
        <v>0</v>
      </c>
      <c r="G9">
        <v>6.0960000000000001</v>
      </c>
      <c r="H9" s="3">
        <v>2275</v>
      </c>
      <c r="I9">
        <v>-3.0000000000000001E-3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33</v>
      </c>
      <c r="Q9" s="2">
        <v>45153.456655092596</v>
      </c>
      <c r="R9" t="s">
        <v>23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33</v>
      </c>
      <c r="AE9" s="2">
        <v>45153.456655092596</v>
      </c>
      <c r="AF9" t="s">
        <v>23</v>
      </c>
      <c r="AG9" t="s">
        <v>13</v>
      </c>
      <c r="AH9">
        <v>0</v>
      </c>
      <c r="AI9">
        <v>12.215</v>
      </c>
      <c r="AJ9" s="3">
        <v>2862</v>
      </c>
      <c r="AK9">
        <v>0.54600000000000004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49</v>
      </c>
      <c r="AT9" s="12">
        <f t="shared" ref="AT9:AT33" si="0">IF(H9&lt;10000,((H9^2*0.00000054)+(H9*-0.004765)+(12.72)),(IF(H9&lt;200000,((H9^2*-0.000000001577)+(H9*0.003043)+(-10.42)),(IF(H9&lt;8000000,((H9^2*-0.0000000000186)+(H9*0.00194)+(154.1)),((V9^2*-0.00000002)+(V9*0.2565)+(-1032)))))))</f>
        <v>4.6744625000000006</v>
      </c>
      <c r="AU9" s="13">
        <f t="shared" ref="AU9:AU33" si="1">IF(AJ9&lt;45000,((-0.0000004561*AJ9^2)+(0.244*AJ9)+(-21.72)),((-0.0000000409*AJ9^2)+(0.2477*AJ9)+(-1777)))</f>
        <v>672.87206483159991</v>
      </c>
      <c r="AW9" s="6">
        <f t="shared" ref="AW9:AW30" si="2">IF(H9&lt;15000,((0.00000002125*H9^2)+(0.002705*H9)+(-4.371)),(IF(H9&lt;700000,((-0.0000000008162*H9^2)+(0.003141*H9)+(0.4702)), ((0.000000003285*V9^2)+(0.1899*V9)+(559.5)))))</f>
        <v>1.8928570312500002</v>
      </c>
      <c r="AX9" s="15">
        <f t="shared" ref="AX9:AX30" si="3">((-0.00000006277*AJ9^2)+(0.1854*AJ9)+(34.83))</f>
        <v>564.93064816812011</v>
      </c>
      <c r="AZ9" s="14">
        <f t="shared" ref="AZ9:AZ30" si="4">IF(H9&lt;10000,((-0.00000005795*H9^2)+(0.003823*H9)+(-6.715)),(IF(H9&lt;700000,((-0.0000000001209*H9^2)+(0.002635*H9)+(-0.4111)), ((-0.00000002007*V9^2)+(0.2564*V9)+(286.1)))))</f>
        <v>1.6823975312500004</v>
      </c>
      <c r="BA9" s="16">
        <f t="shared" ref="BA9:BA30" si="5">(-0.00000001626*AJ9^2)+(0.1912*AJ9)+(-3.858)</f>
        <v>543.22321362456012</v>
      </c>
      <c r="BC9" s="7">
        <f t="shared" ref="BC9:BC30" si="6">IF(H9&lt;10000,((0.0000001453*H9^2)+(0.0008349*H9)+(-1.805)),(IF(H9&lt;700000,((-0.00000000008054*H9^2)+(0.002348*H9)+(-2.47)), ((-0.00000001938*V9^2)+(0.2471*V9)+(226.8)))))</f>
        <v>0.84641581249999986</v>
      </c>
      <c r="BD9" s="8">
        <f t="shared" ref="BD9:BD30" si="7">(-0.00000002552*AJ9^2)+(0.2067*AJ9)+(-103.7)</f>
        <v>487.66636455711995</v>
      </c>
      <c r="BI9">
        <v>49</v>
      </c>
      <c r="BJ9" t="s">
        <v>33</v>
      </c>
      <c r="BK9" s="2">
        <v>45153.456655092596</v>
      </c>
      <c r="BL9" t="s">
        <v>23</v>
      </c>
      <c r="BM9" t="s">
        <v>13</v>
      </c>
      <c r="BN9">
        <v>0</v>
      </c>
      <c r="BO9">
        <v>2.7</v>
      </c>
      <c r="BP9" s="3">
        <v>5266470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50</v>
      </c>
      <c r="B10" t="s">
        <v>34</v>
      </c>
      <c r="C10" s="2">
        <v>45153.47792824074</v>
      </c>
      <c r="D10" t="s">
        <v>35</v>
      </c>
      <c r="E10" t="s">
        <v>13</v>
      </c>
      <c r="F10">
        <v>0</v>
      </c>
      <c r="G10">
        <v>6.0890000000000004</v>
      </c>
      <c r="H10" s="3">
        <v>2349</v>
      </c>
      <c r="I10">
        <v>-2E-3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34</v>
      </c>
      <c r="Q10" s="2">
        <v>45153.47792824074</v>
      </c>
      <c r="R10" t="s">
        <v>35</v>
      </c>
      <c r="S10" t="s">
        <v>13</v>
      </c>
      <c r="T10">
        <v>0</v>
      </c>
      <c r="U10" t="s">
        <v>14</v>
      </c>
      <c r="V10" t="s">
        <v>14</v>
      </c>
      <c r="W10" t="s">
        <v>14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34</v>
      </c>
      <c r="AE10" s="2">
        <v>45153.47792824074</v>
      </c>
      <c r="AF10" t="s">
        <v>35</v>
      </c>
      <c r="AG10" t="s">
        <v>13</v>
      </c>
      <c r="AH10">
        <v>0</v>
      </c>
      <c r="AI10">
        <v>12.19</v>
      </c>
      <c r="AJ10" s="3">
        <v>1893</v>
      </c>
      <c r="AK10">
        <v>0.27600000000000002</v>
      </c>
      <c r="AL10" t="s">
        <v>14</v>
      </c>
      <c r="AM10" t="s">
        <v>14</v>
      </c>
      <c r="AN10" t="s">
        <v>14</v>
      </c>
      <c r="AO10" t="s">
        <v>14</v>
      </c>
      <c r="AQ10">
        <v>3</v>
      </c>
      <c r="AR10" t="s">
        <v>69</v>
      </c>
      <c r="AS10" s="11">
        <v>50</v>
      </c>
      <c r="AT10" s="12">
        <f t="shared" si="0"/>
        <v>4.5066275400000002</v>
      </c>
      <c r="AU10" s="13">
        <f t="shared" si="1"/>
        <v>438.53758891109999</v>
      </c>
      <c r="AW10" s="6">
        <f t="shared" si="2"/>
        <v>2.1002982712499998</v>
      </c>
      <c r="AX10" s="15">
        <f t="shared" si="3"/>
        <v>385.56726690626999</v>
      </c>
      <c r="AZ10" s="14">
        <f t="shared" si="4"/>
        <v>1.9454704320499996</v>
      </c>
      <c r="BA10" s="16">
        <f t="shared" si="5"/>
        <v>358.02533311925998</v>
      </c>
      <c r="BC10" s="7">
        <f t="shared" si="6"/>
        <v>0.95791658530000023</v>
      </c>
      <c r="BD10" s="8">
        <f t="shared" si="7"/>
        <v>287.49165038152</v>
      </c>
      <c r="BI10">
        <v>50</v>
      </c>
      <c r="BJ10" t="s">
        <v>34</v>
      </c>
      <c r="BK10" s="2">
        <v>45153.47792824074</v>
      </c>
      <c r="BL10" t="s">
        <v>35</v>
      </c>
      <c r="BM10" t="s">
        <v>13</v>
      </c>
      <c r="BN10">
        <v>0</v>
      </c>
      <c r="BO10">
        <v>2.7189999999999999</v>
      </c>
      <c r="BP10" s="3">
        <v>4998136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51</v>
      </c>
      <c r="B11" t="s">
        <v>36</v>
      </c>
      <c r="C11" s="2">
        <v>45153.499224537038</v>
      </c>
      <c r="D11" t="s">
        <v>37</v>
      </c>
      <c r="E11" t="s">
        <v>13</v>
      </c>
      <c r="F11">
        <v>0</v>
      </c>
      <c r="G11">
        <v>6.0860000000000003</v>
      </c>
      <c r="H11" s="3">
        <v>2353</v>
      </c>
      <c r="I11">
        <v>-2E-3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36</v>
      </c>
      <c r="Q11" s="2">
        <v>45153.499224537038</v>
      </c>
      <c r="R11" t="s">
        <v>37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36</v>
      </c>
      <c r="AE11" s="2">
        <v>45153.499224537038</v>
      </c>
      <c r="AF11" t="s">
        <v>37</v>
      </c>
      <c r="AG11" t="s">
        <v>13</v>
      </c>
      <c r="AH11">
        <v>0</v>
      </c>
      <c r="AI11">
        <v>12.224</v>
      </c>
      <c r="AJ11" s="3">
        <v>2284</v>
      </c>
      <c r="AK11">
        <v>0.38500000000000001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51</v>
      </c>
      <c r="AT11" s="12">
        <f t="shared" si="0"/>
        <v>4.4977238600000007</v>
      </c>
      <c r="AU11" s="13">
        <f t="shared" si="1"/>
        <v>533.19668319839991</v>
      </c>
      <c r="AW11" s="6">
        <f t="shared" si="2"/>
        <v>2.1115179412499998</v>
      </c>
      <c r="AX11" s="15">
        <f t="shared" si="3"/>
        <v>457.95615050287995</v>
      </c>
      <c r="AZ11" s="14">
        <f t="shared" si="4"/>
        <v>1.9596725084499997</v>
      </c>
      <c r="BA11" s="16">
        <f t="shared" si="5"/>
        <v>432.75797717344</v>
      </c>
      <c r="BC11" s="7">
        <f t="shared" si="6"/>
        <v>0.96398898769999986</v>
      </c>
      <c r="BD11" s="8">
        <f t="shared" si="7"/>
        <v>368.26967093888004</v>
      </c>
      <c r="BI11">
        <v>51</v>
      </c>
      <c r="BJ11" t="s">
        <v>36</v>
      </c>
      <c r="BK11" s="2">
        <v>45153.499224537038</v>
      </c>
      <c r="BL11" t="s">
        <v>37</v>
      </c>
      <c r="BM11" t="s">
        <v>13</v>
      </c>
      <c r="BN11">
        <v>0</v>
      </c>
      <c r="BO11">
        <v>2.72</v>
      </c>
      <c r="BP11" s="3">
        <v>5076838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52</v>
      </c>
      <c r="B12" t="s">
        <v>38</v>
      </c>
      <c r="C12" s="2">
        <v>45153.520520833335</v>
      </c>
      <c r="D12" t="s">
        <v>39</v>
      </c>
      <c r="E12" t="s">
        <v>13</v>
      </c>
      <c r="F12">
        <v>0</v>
      </c>
      <c r="G12">
        <v>6.0069999999999997</v>
      </c>
      <c r="H12" s="3">
        <v>10154</v>
      </c>
      <c r="I12">
        <v>1.4E-2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38</v>
      </c>
      <c r="Q12" s="2">
        <v>45153.520520833335</v>
      </c>
      <c r="R12" t="s">
        <v>39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38</v>
      </c>
      <c r="AE12" s="2">
        <v>45153.520520833335</v>
      </c>
      <c r="AF12" t="s">
        <v>39</v>
      </c>
      <c r="AG12" t="s">
        <v>13</v>
      </c>
      <c r="AH12">
        <v>0</v>
      </c>
      <c r="AI12">
        <v>12.143000000000001</v>
      </c>
      <c r="AJ12" s="3">
        <v>10860</v>
      </c>
      <c r="AK12">
        <v>2.7650000000000001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52</v>
      </c>
      <c r="AT12" s="12">
        <f t="shared" si="0"/>
        <v>20.316027439868002</v>
      </c>
      <c r="AU12" s="13">
        <f t="shared" si="1"/>
        <v>2574.3277484400005</v>
      </c>
      <c r="AW12" s="6">
        <f t="shared" si="2"/>
        <v>25.286523965000001</v>
      </c>
      <c r="AX12" s="15">
        <f t="shared" si="3"/>
        <v>2040.8709313080001</v>
      </c>
      <c r="AZ12" s="14">
        <f t="shared" si="4"/>
        <v>26.332224760735599</v>
      </c>
      <c r="BA12" s="16">
        <f t="shared" si="5"/>
        <v>2070.6563021040001</v>
      </c>
      <c r="BC12" s="7">
        <f t="shared" si="6"/>
        <v>21.363288026713359</v>
      </c>
      <c r="BD12" s="8">
        <f t="shared" si="7"/>
        <v>2138.0521814080003</v>
      </c>
      <c r="BI12">
        <v>52</v>
      </c>
      <c r="BJ12" t="s">
        <v>38</v>
      </c>
      <c r="BK12" s="2">
        <v>45153.520520833335</v>
      </c>
      <c r="BL12" t="s">
        <v>39</v>
      </c>
      <c r="BM12" t="s">
        <v>13</v>
      </c>
      <c r="BN12">
        <v>0</v>
      </c>
      <c r="BO12">
        <v>2.8</v>
      </c>
      <c r="BP12" s="3">
        <v>1973295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53</v>
      </c>
      <c r="B13" t="s">
        <v>40</v>
      </c>
      <c r="C13" s="2">
        <v>45153.541851851849</v>
      </c>
      <c r="D13">
        <v>104</v>
      </c>
      <c r="E13" t="s">
        <v>13</v>
      </c>
      <c r="F13">
        <v>0</v>
      </c>
      <c r="G13">
        <v>5.891</v>
      </c>
      <c r="H13" s="3">
        <v>25866633</v>
      </c>
      <c r="I13">
        <v>58.46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40</v>
      </c>
      <c r="Q13" s="2">
        <v>45153.541851851849</v>
      </c>
      <c r="R13">
        <v>104</v>
      </c>
      <c r="S13" t="s">
        <v>13</v>
      </c>
      <c r="T13">
        <v>0</v>
      </c>
      <c r="U13">
        <v>5.8639999999999999</v>
      </c>
      <c r="V13" s="3">
        <v>266451</v>
      </c>
      <c r="W13">
        <v>66.635000000000005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40</v>
      </c>
      <c r="AE13" s="2">
        <v>45153.541851851849</v>
      </c>
      <c r="AF13">
        <v>104</v>
      </c>
      <c r="AG13" t="s">
        <v>13</v>
      </c>
      <c r="AH13">
        <v>0</v>
      </c>
      <c r="AI13">
        <v>12.05</v>
      </c>
      <c r="AJ13" s="3">
        <v>100756</v>
      </c>
      <c r="AK13">
        <v>26.376999999999999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53</v>
      </c>
      <c r="AT13" s="12">
        <f t="shared" si="0"/>
        <v>65892.758791979999</v>
      </c>
      <c r="AU13" s="13">
        <f t="shared" si="1"/>
        <v>22765.0537441776</v>
      </c>
      <c r="AW13" s="6">
        <f t="shared" si="2"/>
        <v>51391.767204792282</v>
      </c>
      <c r="AX13" s="15">
        <f t="shared" si="3"/>
        <v>18077.765700685282</v>
      </c>
      <c r="AZ13" s="14">
        <f t="shared" si="4"/>
        <v>67179.243962501932</v>
      </c>
      <c r="BA13" s="16">
        <f t="shared" si="5"/>
        <v>19095.62139482464</v>
      </c>
      <c r="BC13" s="7">
        <f t="shared" si="6"/>
        <v>64690.936995928612</v>
      </c>
      <c r="BD13" s="8">
        <f t="shared" si="7"/>
        <v>20463.491990401279</v>
      </c>
      <c r="BI13">
        <v>53</v>
      </c>
      <c r="BJ13" t="s">
        <v>40</v>
      </c>
      <c r="BK13" s="2">
        <v>45153.541851851849</v>
      </c>
      <c r="BL13">
        <v>104</v>
      </c>
      <c r="BM13" t="s">
        <v>13</v>
      </c>
      <c r="BN13">
        <v>0</v>
      </c>
      <c r="BO13">
        <v>2.8540000000000001</v>
      </c>
      <c r="BP13" s="3">
        <v>742093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54</v>
      </c>
      <c r="B14" t="s">
        <v>41</v>
      </c>
      <c r="C14" s="2">
        <v>45153.563159722224</v>
      </c>
      <c r="D14">
        <v>147</v>
      </c>
      <c r="E14" t="s">
        <v>13</v>
      </c>
      <c r="F14">
        <v>0</v>
      </c>
      <c r="G14">
        <v>6.0119999999999996</v>
      </c>
      <c r="H14" s="3">
        <v>342138</v>
      </c>
      <c r="I14">
        <v>0.72699999999999998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41</v>
      </c>
      <c r="Q14" s="2">
        <v>45153.563159722224</v>
      </c>
      <c r="R14">
        <v>147</v>
      </c>
      <c r="S14" t="s">
        <v>13</v>
      </c>
      <c r="T14">
        <v>0</v>
      </c>
      <c r="U14">
        <v>5.9649999999999999</v>
      </c>
      <c r="V14" s="3">
        <v>2590</v>
      </c>
      <c r="W14">
        <v>0.63400000000000001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41</v>
      </c>
      <c r="AE14" s="2">
        <v>45153.563159722224</v>
      </c>
      <c r="AF14">
        <v>147</v>
      </c>
      <c r="AG14" t="s">
        <v>13</v>
      </c>
      <c r="AH14">
        <v>0</v>
      </c>
      <c r="AI14">
        <v>12.186999999999999</v>
      </c>
      <c r="AJ14" s="3">
        <v>4063</v>
      </c>
      <c r="AK14">
        <v>0.88100000000000001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54</v>
      </c>
      <c r="AT14" s="12">
        <f t="shared" si="0"/>
        <v>815.67043355458168</v>
      </c>
      <c r="AU14" s="13">
        <f t="shared" si="1"/>
        <v>962.12271533909995</v>
      </c>
      <c r="AW14" s="6">
        <f t="shared" si="2"/>
        <v>979.58258290588708</v>
      </c>
      <c r="AX14" s="15">
        <f t="shared" si="3"/>
        <v>787.07399478587013</v>
      </c>
      <c r="AZ14" s="14">
        <f t="shared" si="4"/>
        <v>886.97016810478044</v>
      </c>
      <c r="BA14" s="16">
        <f t="shared" si="5"/>
        <v>772.71918042406003</v>
      </c>
      <c r="BC14" s="7">
        <f t="shared" si="6"/>
        <v>791.4421395745162</v>
      </c>
      <c r="BD14" s="8">
        <f t="shared" si="7"/>
        <v>735.70081663111989</v>
      </c>
      <c r="BI14">
        <v>54</v>
      </c>
      <c r="BJ14" t="s">
        <v>41</v>
      </c>
      <c r="BK14" s="2">
        <v>45153.563159722224</v>
      </c>
      <c r="BL14">
        <v>147</v>
      </c>
      <c r="BM14" t="s">
        <v>13</v>
      </c>
      <c r="BN14">
        <v>0</v>
      </c>
      <c r="BO14">
        <v>2.871</v>
      </c>
      <c r="BP14" s="3">
        <v>841653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55</v>
      </c>
      <c r="B15" t="s">
        <v>42</v>
      </c>
      <c r="C15" s="2">
        <v>45153.584513888891</v>
      </c>
      <c r="D15">
        <v>240</v>
      </c>
      <c r="E15" t="s">
        <v>13</v>
      </c>
      <c r="F15">
        <v>0</v>
      </c>
      <c r="G15">
        <v>6.0449999999999999</v>
      </c>
      <c r="H15" s="3">
        <v>3172</v>
      </c>
      <c r="I15">
        <v>-1E-3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42</v>
      </c>
      <c r="Q15" s="2">
        <v>45153.584513888891</v>
      </c>
      <c r="R15">
        <v>240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42</v>
      </c>
      <c r="AE15" s="2">
        <v>45153.584513888891</v>
      </c>
      <c r="AF15">
        <v>240</v>
      </c>
      <c r="AG15" t="s">
        <v>13</v>
      </c>
      <c r="AH15">
        <v>0</v>
      </c>
      <c r="AI15">
        <v>11.999000000000001</v>
      </c>
      <c r="AJ15" s="3">
        <v>161032</v>
      </c>
      <c r="AK15">
        <v>41.051000000000002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55</v>
      </c>
      <c r="AT15" s="12">
        <f t="shared" si="0"/>
        <v>3.0386753600000009</v>
      </c>
      <c r="AU15" s="13">
        <f t="shared" si="1"/>
        <v>37050.036024518398</v>
      </c>
      <c r="AW15" s="6">
        <f t="shared" si="2"/>
        <v>4.4230686599999984</v>
      </c>
      <c r="AX15" s="15">
        <f t="shared" si="3"/>
        <v>28262.454783643523</v>
      </c>
      <c r="AZ15" s="14">
        <f t="shared" si="4"/>
        <v>4.8284872072000002</v>
      </c>
      <c r="BA15" s="16">
        <f t="shared" si="5"/>
        <v>30363.81738030976</v>
      </c>
      <c r="BC15" s="7">
        <f t="shared" si="6"/>
        <v>2.3052509552</v>
      </c>
      <c r="BD15" s="8">
        <f t="shared" si="7"/>
        <v>32519.847495787515</v>
      </c>
      <c r="BI15">
        <v>55</v>
      </c>
      <c r="BJ15" t="s">
        <v>42</v>
      </c>
      <c r="BK15" s="2">
        <v>45153.584513888891</v>
      </c>
      <c r="BL15">
        <v>240</v>
      </c>
      <c r="BM15" t="s">
        <v>13</v>
      </c>
      <c r="BN15">
        <v>0</v>
      </c>
      <c r="BO15">
        <v>2.8479999999999999</v>
      </c>
      <c r="BP15" s="3">
        <v>898564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56</v>
      </c>
      <c r="B16" t="s">
        <v>43</v>
      </c>
      <c r="C16" s="2">
        <v>45153.605856481481</v>
      </c>
      <c r="D16">
        <v>273</v>
      </c>
      <c r="E16" t="s">
        <v>13</v>
      </c>
      <c r="F16">
        <v>0</v>
      </c>
      <c r="G16">
        <v>6.016</v>
      </c>
      <c r="H16" s="3">
        <v>31395</v>
      </c>
      <c r="I16">
        <v>0.06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43</v>
      </c>
      <c r="Q16" s="2">
        <v>45153.605856481481</v>
      </c>
      <c r="R16">
        <v>273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43</v>
      </c>
      <c r="AE16" s="2">
        <v>45153.605856481481</v>
      </c>
      <c r="AF16">
        <v>273</v>
      </c>
      <c r="AG16" t="s">
        <v>13</v>
      </c>
      <c r="AH16">
        <v>0</v>
      </c>
      <c r="AI16">
        <v>12.175000000000001</v>
      </c>
      <c r="AJ16">
        <v>894</v>
      </c>
      <c r="AK16">
        <v>-3.0000000000000001E-3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56</v>
      </c>
      <c r="AT16" s="12">
        <f t="shared" si="0"/>
        <v>83.560621218575008</v>
      </c>
      <c r="AU16" s="13">
        <f t="shared" si="1"/>
        <v>196.0514684604</v>
      </c>
      <c r="AW16" s="6">
        <f t="shared" si="2"/>
        <v>98.277410714395003</v>
      </c>
      <c r="AX16" s="15">
        <f t="shared" si="3"/>
        <v>200.52743195628</v>
      </c>
      <c r="AZ16" s="14">
        <f t="shared" si="4"/>
        <v>82.195560395577502</v>
      </c>
      <c r="BA16" s="16">
        <f t="shared" si="5"/>
        <v>167.06180442264002</v>
      </c>
      <c r="BC16" s="7">
        <f t="shared" si="6"/>
        <v>71.166076069146499</v>
      </c>
      <c r="BD16" s="8">
        <f t="shared" si="7"/>
        <v>81.069403497279993</v>
      </c>
      <c r="BI16">
        <v>56</v>
      </c>
      <c r="BJ16" t="s">
        <v>43</v>
      </c>
      <c r="BK16" s="2">
        <v>45153.605856481481</v>
      </c>
      <c r="BL16">
        <v>273</v>
      </c>
      <c r="BM16" t="s">
        <v>13</v>
      </c>
      <c r="BN16">
        <v>0</v>
      </c>
      <c r="BO16">
        <v>2.8639999999999999</v>
      </c>
      <c r="BP16" s="3">
        <v>959695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57</v>
      </c>
      <c r="B17" t="s">
        <v>44</v>
      </c>
      <c r="C17" s="2">
        <v>45153.627152777779</v>
      </c>
      <c r="D17">
        <v>72</v>
      </c>
      <c r="E17" t="s">
        <v>13</v>
      </c>
      <c r="F17">
        <v>0</v>
      </c>
      <c r="G17">
        <v>6.0170000000000003</v>
      </c>
      <c r="H17" s="3">
        <v>29062</v>
      </c>
      <c r="I17">
        <v>5.5E-2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44</v>
      </c>
      <c r="Q17" s="2">
        <v>45153.627152777779</v>
      </c>
      <c r="R17">
        <v>72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44</v>
      </c>
      <c r="AE17" s="2">
        <v>45153.627152777779</v>
      </c>
      <c r="AF17">
        <v>72</v>
      </c>
      <c r="AG17" t="s">
        <v>13</v>
      </c>
      <c r="AH17">
        <v>0</v>
      </c>
      <c r="AI17" t="s">
        <v>14</v>
      </c>
      <c r="AJ17" t="s">
        <v>14</v>
      </c>
      <c r="AK17" t="s">
        <v>14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57</v>
      </c>
      <c r="AT17" s="12">
        <f t="shared" si="0"/>
        <v>76.683732046011997</v>
      </c>
      <c r="AU17" s="13" t="e">
        <f t="shared" si="1"/>
        <v>#VALUE!</v>
      </c>
      <c r="AW17" s="6">
        <f t="shared" si="2"/>
        <v>91.064579607327204</v>
      </c>
      <c r="AX17" s="15" t="e">
        <f t="shared" si="3"/>
        <v>#VALUE!</v>
      </c>
      <c r="AZ17" s="14">
        <f t="shared" si="4"/>
        <v>76.065157878860404</v>
      </c>
      <c r="BA17" s="16" t="e">
        <f t="shared" si="5"/>
        <v>#VALUE!</v>
      </c>
      <c r="BC17" s="7">
        <f t="shared" si="6"/>
        <v>65.699551928564233</v>
      </c>
      <c r="BD17" s="8" t="e">
        <f t="shared" si="7"/>
        <v>#VALUE!</v>
      </c>
      <c r="BI17">
        <v>57</v>
      </c>
      <c r="BJ17" t="s">
        <v>44</v>
      </c>
      <c r="BK17" s="2">
        <v>45153.627152777779</v>
      </c>
      <c r="BL17">
        <v>72</v>
      </c>
      <c r="BM17" t="s">
        <v>13</v>
      </c>
      <c r="BN17">
        <v>0</v>
      </c>
      <c r="BO17">
        <v>2.847</v>
      </c>
      <c r="BP17" s="3">
        <v>1306705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58</v>
      </c>
      <c r="B18" t="s">
        <v>45</v>
      </c>
      <c r="C18" s="2">
        <v>45154.409386574072</v>
      </c>
      <c r="D18" t="s">
        <v>46</v>
      </c>
      <c r="E18" t="s">
        <v>13</v>
      </c>
      <c r="F18">
        <v>0</v>
      </c>
      <c r="G18">
        <v>6.0250000000000004</v>
      </c>
      <c r="H18" s="3">
        <v>27971</v>
      </c>
      <c r="I18">
        <v>5.2999999999999999E-2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45</v>
      </c>
      <c r="Q18" s="2">
        <v>45154.409386574072</v>
      </c>
      <c r="R18" t="s">
        <v>46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45</v>
      </c>
      <c r="AE18" s="2">
        <v>45154.409386574072</v>
      </c>
      <c r="AF18" t="s">
        <v>46</v>
      </c>
      <c r="AG18" t="s">
        <v>13</v>
      </c>
      <c r="AH18">
        <v>0</v>
      </c>
      <c r="AI18">
        <v>12.218</v>
      </c>
      <c r="AJ18" s="3">
        <v>2281</v>
      </c>
      <c r="AK18">
        <v>0.38400000000000001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58</v>
      </c>
      <c r="AT18" s="12">
        <f t="shared" si="0"/>
        <v>73.461944721742995</v>
      </c>
      <c r="AU18" s="13">
        <f t="shared" si="1"/>
        <v>532.47092948789998</v>
      </c>
      <c r="AW18" s="6">
        <f t="shared" si="2"/>
        <v>87.688535022375802</v>
      </c>
      <c r="AX18" s="15">
        <f t="shared" si="3"/>
        <v>457.40081013803001</v>
      </c>
      <c r="AZ18" s="14">
        <f t="shared" si="4"/>
        <v>73.197895639923104</v>
      </c>
      <c r="BA18" s="16">
        <f t="shared" si="5"/>
        <v>432.18459985414</v>
      </c>
      <c r="BC18" s="7">
        <f t="shared" si="6"/>
        <v>63.142895369225855</v>
      </c>
      <c r="BD18" s="8">
        <f t="shared" si="7"/>
        <v>367.64992043527997</v>
      </c>
      <c r="BI18">
        <v>58</v>
      </c>
      <c r="BJ18" t="s">
        <v>45</v>
      </c>
      <c r="BK18" s="2">
        <v>45154.409386574072</v>
      </c>
      <c r="BL18" t="s">
        <v>46</v>
      </c>
      <c r="BM18" t="s">
        <v>13</v>
      </c>
      <c r="BN18">
        <v>0</v>
      </c>
      <c r="BO18">
        <v>2.81</v>
      </c>
      <c r="BP18" s="3">
        <v>2060774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59</v>
      </c>
      <c r="B19" t="s">
        <v>47</v>
      </c>
      <c r="C19" s="2">
        <v>45154.43068287037</v>
      </c>
      <c r="D19">
        <v>314</v>
      </c>
      <c r="E19" t="s">
        <v>13</v>
      </c>
      <c r="F19">
        <v>0</v>
      </c>
      <c r="G19">
        <v>6.008</v>
      </c>
      <c r="H19" s="3">
        <v>9918</v>
      </c>
      <c r="I19">
        <v>1.4E-2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47</v>
      </c>
      <c r="Q19" s="2">
        <v>45154.43068287037</v>
      </c>
      <c r="R19">
        <v>314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47</v>
      </c>
      <c r="AE19" s="2">
        <v>45154.43068287037</v>
      </c>
      <c r="AF19">
        <v>314</v>
      </c>
      <c r="AG19" t="s">
        <v>13</v>
      </c>
      <c r="AH19">
        <v>0</v>
      </c>
      <c r="AI19">
        <v>12</v>
      </c>
      <c r="AJ19" s="3">
        <v>158438</v>
      </c>
      <c r="AK19">
        <v>40.436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59</v>
      </c>
      <c r="AT19" s="12">
        <f t="shared" si="0"/>
        <v>18.578760959999997</v>
      </c>
      <c r="AU19" s="13">
        <f t="shared" si="1"/>
        <v>36441.396266380405</v>
      </c>
      <c r="AW19" s="6">
        <f t="shared" si="2"/>
        <v>24.547482885000001</v>
      </c>
      <c r="AX19" s="15">
        <f t="shared" si="3"/>
        <v>27833.545007792123</v>
      </c>
      <c r="AZ19" s="14">
        <f t="shared" si="4"/>
        <v>25.501162344200001</v>
      </c>
      <c r="BA19" s="16">
        <f t="shared" si="5"/>
        <v>29881.319326536559</v>
      </c>
      <c r="BC19" s="7">
        <f t="shared" si="6"/>
        <v>20.768223197200001</v>
      </c>
      <c r="BD19" s="8">
        <f t="shared" si="7"/>
        <v>32004.816251981116</v>
      </c>
      <c r="BI19">
        <v>59</v>
      </c>
      <c r="BJ19" t="s">
        <v>47</v>
      </c>
      <c r="BK19" s="2">
        <v>45154.43068287037</v>
      </c>
      <c r="BL19">
        <v>314</v>
      </c>
      <c r="BM19" t="s">
        <v>13</v>
      </c>
      <c r="BN19">
        <v>0</v>
      </c>
      <c r="BO19">
        <v>2.8130000000000002</v>
      </c>
      <c r="BP19" s="3">
        <v>1712435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60</v>
      </c>
      <c r="B20" t="s">
        <v>48</v>
      </c>
      <c r="C20" s="2">
        <v>45154.451990740738</v>
      </c>
      <c r="D20">
        <v>62</v>
      </c>
      <c r="E20" t="s">
        <v>13</v>
      </c>
      <c r="F20">
        <v>0</v>
      </c>
      <c r="G20">
        <v>6.0019999999999998</v>
      </c>
      <c r="H20" s="3">
        <v>18463</v>
      </c>
      <c r="I20">
        <v>3.2000000000000001E-2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48</v>
      </c>
      <c r="Q20" s="2">
        <v>45154.451990740738</v>
      </c>
      <c r="R20">
        <v>62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48</v>
      </c>
      <c r="AE20" s="2">
        <v>45154.451990740738</v>
      </c>
      <c r="AF20">
        <v>62</v>
      </c>
      <c r="AG20" t="s">
        <v>13</v>
      </c>
      <c r="AH20">
        <v>0</v>
      </c>
      <c r="AI20">
        <v>12.163</v>
      </c>
      <c r="AJ20" s="3">
        <v>2446</v>
      </c>
      <c r="AK20">
        <v>0.43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60</v>
      </c>
      <c r="AT20" s="12">
        <f t="shared" si="0"/>
        <v>45.225337504087001</v>
      </c>
      <c r="AU20" s="13">
        <f t="shared" si="1"/>
        <v>572.37519201239991</v>
      </c>
      <c r="AW20" s="6">
        <f t="shared" si="2"/>
        <v>58.184254810422196</v>
      </c>
      <c r="AX20" s="15">
        <f t="shared" si="3"/>
        <v>487.94285236268001</v>
      </c>
      <c r="AZ20" s="14">
        <f t="shared" si="4"/>
        <v>48.197692321587901</v>
      </c>
      <c r="BA20" s="16">
        <f t="shared" si="5"/>
        <v>463.71991778584004</v>
      </c>
      <c r="BC20" s="7">
        <f t="shared" si="6"/>
        <v>40.853669334000742</v>
      </c>
      <c r="BD20" s="8">
        <f t="shared" si="7"/>
        <v>401.73551598367999</v>
      </c>
      <c r="BI20">
        <v>60</v>
      </c>
      <c r="BJ20" t="s">
        <v>48</v>
      </c>
      <c r="BK20" s="2">
        <v>45154.451990740738</v>
      </c>
      <c r="BL20">
        <v>62</v>
      </c>
      <c r="BM20" t="s">
        <v>13</v>
      </c>
      <c r="BN20">
        <v>0</v>
      </c>
      <c r="BO20">
        <v>2.8069999999999999</v>
      </c>
      <c r="BP20" s="3">
        <v>1834391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61</v>
      </c>
      <c r="B21" t="s">
        <v>49</v>
      </c>
      <c r="C21" s="2">
        <v>45154.473368055558</v>
      </c>
      <c r="D21">
        <v>364</v>
      </c>
      <c r="E21" t="s">
        <v>13</v>
      </c>
      <c r="F21">
        <v>0</v>
      </c>
      <c r="G21">
        <v>6.0810000000000004</v>
      </c>
      <c r="H21" s="3">
        <v>2320</v>
      </c>
      <c r="I21">
        <v>-2E-3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49</v>
      </c>
      <c r="Q21" s="2">
        <v>45154.473368055558</v>
      </c>
      <c r="R21">
        <v>364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49</v>
      </c>
      <c r="AE21" s="2">
        <v>45154.473368055558</v>
      </c>
      <c r="AF21">
        <v>364</v>
      </c>
      <c r="AG21" t="s">
        <v>13</v>
      </c>
      <c r="AH21">
        <v>0</v>
      </c>
      <c r="AI21">
        <v>12.026</v>
      </c>
      <c r="AJ21" s="3">
        <v>160815</v>
      </c>
      <c r="AK21">
        <v>40.999000000000002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61</v>
      </c>
      <c r="AT21" s="12">
        <f t="shared" si="0"/>
        <v>4.5716960000000011</v>
      </c>
      <c r="AU21" s="13">
        <f t="shared" si="1"/>
        <v>36999.141613197498</v>
      </c>
      <c r="AW21" s="6">
        <f t="shared" si="2"/>
        <v>2.0189759999999994</v>
      </c>
      <c r="AX21" s="15">
        <f t="shared" si="3"/>
        <v>28226.606890596755</v>
      </c>
      <c r="AZ21" s="14">
        <f t="shared" si="4"/>
        <v>1.84244992</v>
      </c>
      <c r="BA21" s="16">
        <f t="shared" si="5"/>
        <v>30323.4625917015</v>
      </c>
      <c r="BC21" s="7">
        <f t="shared" si="6"/>
        <v>0.91403072000000019</v>
      </c>
      <c r="BD21" s="8">
        <f t="shared" si="7"/>
        <v>32476.775932978002</v>
      </c>
      <c r="BI21">
        <v>61</v>
      </c>
      <c r="BJ21" t="s">
        <v>49</v>
      </c>
      <c r="BK21" s="2">
        <v>45154.473368055558</v>
      </c>
      <c r="BL21">
        <v>364</v>
      </c>
      <c r="BM21" t="s">
        <v>13</v>
      </c>
      <c r="BN21">
        <v>0</v>
      </c>
      <c r="BO21">
        <v>2.8380000000000001</v>
      </c>
      <c r="BP21" s="3">
        <v>1567454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62</v>
      </c>
      <c r="B22" t="s">
        <v>50</v>
      </c>
      <c r="C22" s="2">
        <v>45154.494652777779</v>
      </c>
      <c r="D22">
        <v>349</v>
      </c>
      <c r="E22" t="s">
        <v>13</v>
      </c>
      <c r="F22">
        <v>0</v>
      </c>
      <c r="G22">
        <v>6.0030000000000001</v>
      </c>
      <c r="H22" s="3">
        <v>18969</v>
      </c>
      <c r="I22">
        <v>3.3000000000000002E-2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50</v>
      </c>
      <c r="Q22" s="2">
        <v>45154.494652777779</v>
      </c>
      <c r="R22">
        <v>349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50</v>
      </c>
      <c r="AE22" s="2">
        <v>45154.494652777779</v>
      </c>
      <c r="AF22">
        <v>349</v>
      </c>
      <c r="AG22" t="s">
        <v>13</v>
      </c>
      <c r="AH22">
        <v>0</v>
      </c>
      <c r="AI22">
        <v>12.162000000000001</v>
      </c>
      <c r="AJ22" s="3">
        <v>1739</v>
      </c>
      <c r="AK22">
        <v>0.23300000000000001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62</v>
      </c>
      <c r="AT22" s="12">
        <f t="shared" si="0"/>
        <v>46.735226190502999</v>
      </c>
      <c r="AU22" s="13">
        <f t="shared" si="1"/>
        <v>401.21669841189998</v>
      </c>
      <c r="AW22" s="6">
        <f t="shared" si="2"/>
        <v>59.758141499231797</v>
      </c>
      <c r="AX22" s="15">
        <f t="shared" si="3"/>
        <v>357.05077592482996</v>
      </c>
      <c r="AZ22" s="14">
        <f t="shared" si="4"/>
        <v>49.52871240401511</v>
      </c>
      <c r="BA22" s="16">
        <f t="shared" si="5"/>
        <v>328.58962779254</v>
      </c>
      <c r="BC22" s="7">
        <f t="shared" si="6"/>
        <v>42.040231858721057</v>
      </c>
      <c r="BD22" s="8">
        <f t="shared" si="7"/>
        <v>255.67412443208002</v>
      </c>
      <c r="BI22">
        <v>62</v>
      </c>
      <c r="BJ22" t="s">
        <v>50</v>
      </c>
      <c r="BK22" s="2">
        <v>45154.494652777779</v>
      </c>
      <c r="BL22">
        <v>349</v>
      </c>
      <c r="BM22" t="s">
        <v>13</v>
      </c>
      <c r="BN22">
        <v>0</v>
      </c>
      <c r="BO22">
        <v>2.8109999999999999</v>
      </c>
      <c r="BP22" s="3">
        <v>1763426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63</v>
      </c>
      <c r="B23" t="s">
        <v>51</v>
      </c>
      <c r="C23" s="2">
        <v>45154.515972222223</v>
      </c>
      <c r="D23">
        <v>243</v>
      </c>
      <c r="E23" t="s">
        <v>13</v>
      </c>
      <c r="F23">
        <v>0</v>
      </c>
      <c r="G23">
        <v>6.0170000000000003</v>
      </c>
      <c r="H23" s="3">
        <v>157222</v>
      </c>
      <c r="I23">
        <v>0.33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51</v>
      </c>
      <c r="Q23" s="2">
        <v>45154.515972222223</v>
      </c>
      <c r="R23">
        <v>243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51</v>
      </c>
      <c r="AE23" s="2">
        <v>45154.515972222223</v>
      </c>
      <c r="AF23">
        <v>243</v>
      </c>
      <c r="AG23" t="s">
        <v>13</v>
      </c>
      <c r="AH23">
        <v>0</v>
      </c>
      <c r="AI23">
        <v>12.112</v>
      </c>
      <c r="AJ23" s="3">
        <v>69757</v>
      </c>
      <c r="AK23">
        <v>18.489999999999998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63</v>
      </c>
      <c r="AT23" s="12">
        <f t="shared" si="0"/>
        <v>429.02506576313203</v>
      </c>
      <c r="AU23" s="13">
        <f t="shared" si="1"/>
        <v>15302.7879028959</v>
      </c>
      <c r="AW23" s="6">
        <f t="shared" si="2"/>
        <v>474.12905230479919</v>
      </c>
      <c r="AX23" s="15">
        <f t="shared" si="3"/>
        <v>12662.33652889427</v>
      </c>
      <c r="AZ23" s="14">
        <f t="shared" si="4"/>
        <v>410.88037224436448</v>
      </c>
      <c r="BA23" s="16">
        <f t="shared" si="5"/>
        <v>13254.558605063261</v>
      </c>
      <c r="BC23" s="7">
        <f t="shared" si="6"/>
        <v>364.69640728834656</v>
      </c>
      <c r="BD23" s="8">
        <f t="shared" si="7"/>
        <v>14190.89058346952</v>
      </c>
      <c r="BI23">
        <v>63</v>
      </c>
      <c r="BJ23" t="s">
        <v>51</v>
      </c>
      <c r="BK23" s="2">
        <v>45154.515972222223</v>
      </c>
      <c r="BL23">
        <v>243</v>
      </c>
      <c r="BM23" t="s">
        <v>13</v>
      </c>
      <c r="BN23">
        <v>0</v>
      </c>
      <c r="BO23">
        <v>2.8340000000000001</v>
      </c>
      <c r="BP23" s="3">
        <v>1634308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64</v>
      </c>
      <c r="B24" t="s">
        <v>52</v>
      </c>
      <c r="C24" s="2">
        <v>45154.537256944444</v>
      </c>
      <c r="D24">
        <v>259</v>
      </c>
      <c r="E24" t="s">
        <v>13</v>
      </c>
      <c r="F24">
        <v>0</v>
      </c>
      <c r="G24">
        <v>6.016</v>
      </c>
      <c r="H24" s="3">
        <v>339060</v>
      </c>
      <c r="I24">
        <v>0.72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52</v>
      </c>
      <c r="Q24" s="2">
        <v>45154.537256944444</v>
      </c>
      <c r="R24">
        <v>259</v>
      </c>
      <c r="S24" t="s">
        <v>13</v>
      </c>
      <c r="T24">
        <v>0</v>
      </c>
      <c r="U24">
        <v>5.9669999999999996</v>
      </c>
      <c r="V24" s="3">
        <v>3272</v>
      </c>
      <c r="W24">
        <v>0.80900000000000005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52</v>
      </c>
      <c r="AE24" s="2">
        <v>45154.537256944444</v>
      </c>
      <c r="AF24">
        <v>259</v>
      </c>
      <c r="AG24" t="s">
        <v>13</v>
      </c>
      <c r="AH24">
        <v>0</v>
      </c>
      <c r="AI24">
        <v>12.19</v>
      </c>
      <c r="AJ24" s="3">
        <v>6772</v>
      </c>
      <c r="AK24">
        <v>1.6339999999999999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64</v>
      </c>
      <c r="AT24" s="12">
        <f t="shared" si="0"/>
        <v>809.73811268504005</v>
      </c>
      <c r="AU24" s="13">
        <f t="shared" si="1"/>
        <v>1609.7312612976</v>
      </c>
      <c r="AW24" s="6">
        <f t="shared" si="2"/>
        <v>971.62593384568004</v>
      </c>
      <c r="AX24" s="15">
        <f t="shared" si="3"/>
        <v>1287.4801688043199</v>
      </c>
      <c r="AZ24" s="14">
        <f t="shared" si="4"/>
        <v>879.11313245276006</v>
      </c>
      <c r="BA24" s="16">
        <f t="shared" si="5"/>
        <v>1290.2027166601601</v>
      </c>
      <c r="BC24" s="7">
        <f t="shared" si="6"/>
        <v>784.38386600285583</v>
      </c>
      <c r="BD24" s="8">
        <f t="shared" si="7"/>
        <v>1294.90205320832</v>
      </c>
      <c r="BI24">
        <v>64</v>
      </c>
      <c r="BJ24" t="s">
        <v>52</v>
      </c>
      <c r="BK24" s="2">
        <v>45154.537256944444</v>
      </c>
      <c r="BL24">
        <v>259</v>
      </c>
      <c r="BM24" t="s">
        <v>13</v>
      </c>
      <c r="BN24">
        <v>0</v>
      </c>
      <c r="BO24">
        <v>2.8330000000000002</v>
      </c>
      <c r="BP24" s="3">
        <v>1695001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65</v>
      </c>
      <c r="B25" t="s">
        <v>53</v>
      </c>
      <c r="C25" s="2">
        <v>45154.558553240742</v>
      </c>
      <c r="D25">
        <v>410</v>
      </c>
      <c r="E25" t="s">
        <v>13</v>
      </c>
      <c r="F25">
        <v>0</v>
      </c>
      <c r="G25">
        <v>6.0170000000000003</v>
      </c>
      <c r="H25" s="3">
        <v>323955</v>
      </c>
      <c r="I25">
        <v>0.68799999999999994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53</v>
      </c>
      <c r="Q25" s="2">
        <v>45154.558553240742</v>
      </c>
      <c r="R25">
        <v>410</v>
      </c>
      <c r="S25" t="s">
        <v>13</v>
      </c>
      <c r="T25">
        <v>0</v>
      </c>
      <c r="U25">
        <v>5.9660000000000002</v>
      </c>
      <c r="V25" s="3">
        <v>2937</v>
      </c>
      <c r="W25">
        <v>0.72299999999999998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53</v>
      </c>
      <c r="AE25" s="2">
        <v>45154.558553240742</v>
      </c>
      <c r="AF25">
        <v>410</v>
      </c>
      <c r="AG25" t="s">
        <v>13</v>
      </c>
      <c r="AH25">
        <v>0</v>
      </c>
      <c r="AI25">
        <v>12.132</v>
      </c>
      <c r="AJ25" s="3">
        <v>55828</v>
      </c>
      <c r="AK25">
        <v>14.863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65</v>
      </c>
      <c r="AT25" s="12">
        <f t="shared" si="0"/>
        <v>780.62068873833505</v>
      </c>
      <c r="AU25" s="13">
        <f t="shared" si="1"/>
        <v>11924.119887614401</v>
      </c>
      <c r="AW25" s="6">
        <f t="shared" si="2"/>
        <v>932.35524253919505</v>
      </c>
      <c r="AX25" s="15">
        <f t="shared" si="3"/>
        <v>10189.70182429232</v>
      </c>
      <c r="AZ25" s="14">
        <f t="shared" si="4"/>
        <v>840.52225179917752</v>
      </c>
      <c r="BA25" s="16">
        <f t="shared" si="5"/>
        <v>10619.776991604162</v>
      </c>
      <c r="BC25" s="7">
        <f t="shared" si="6"/>
        <v>749.72392134330642</v>
      </c>
      <c r="BD25" s="8">
        <f t="shared" si="7"/>
        <v>11356.40774229632</v>
      </c>
      <c r="BI25">
        <v>65</v>
      </c>
      <c r="BJ25" t="s">
        <v>53</v>
      </c>
      <c r="BK25" s="2">
        <v>45154.558553240742</v>
      </c>
      <c r="BL25">
        <v>410</v>
      </c>
      <c r="BM25" t="s">
        <v>13</v>
      </c>
      <c r="BN25">
        <v>0</v>
      </c>
      <c r="BO25">
        <v>2.831</v>
      </c>
      <c r="BP25" s="3">
        <v>1711792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66</v>
      </c>
      <c r="B26" t="s">
        <v>54</v>
      </c>
      <c r="C26" s="2">
        <v>45154.579837962963</v>
      </c>
      <c r="D26">
        <v>291</v>
      </c>
      <c r="E26" t="s">
        <v>13</v>
      </c>
      <c r="F26">
        <v>0</v>
      </c>
      <c r="G26">
        <v>6.06</v>
      </c>
      <c r="H26" s="3">
        <v>2905</v>
      </c>
      <c r="I26">
        <v>-1E-3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54</v>
      </c>
      <c r="Q26" s="2">
        <v>45154.579837962963</v>
      </c>
      <c r="R26">
        <v>291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54</v>
      </c>
      <c r="AE26" s="2">
        <v>45154.579837962963</v>
      </c>
      <c r="AF26">
        <v>291</v>
      </c>
      <c r="AG26" t="s">
        <v>13</v>
      </c>
      <c r="AH26">
        <v>0</v>
      </c>
      <c r="AI26">
        <v>12.013999999999999</v>
      </c>
      <c r="AJ26" s="3">
        <v>153729</v>
      </c>
      <c r="AK26">
        <v>39.316000000000003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66</v>
      </c>
      <c r="AT26" s="12">
        <f t="shared" si="0"/>
        <v>3.4347484999999995</v>
      </c>
      <c r="AU26" s="13">
        <f t="shared" si="1"/>
        <v>35335.099737463104</v>
      </c>
      <c r="AW26" s="6">
        <f t="shared" si="2"/>
        <v>3.6663542812499994</v>
      </c>
      <c r="AX26" s="15">
        <f t="shared" si="3"/>
        <v>27052.767956468433</v>
      </c>
      <c r="AZ26" s="14">
        <f t="shared" si="4"/>
        <v>3.9017735012500001</v>
      </c>
      <c r="BA26" s="16">
        <f t="shared" si="5"/>
        <v>29004.860635529341</v>
      </c>
      <c r="BC26" s="7">
        <f t="shared" si="6"/>
        <v>1.8465748324999998</v>
      </c>
      <c r="BD26" s="8">
        <f t="shared" si="7"/>
        <v>31068.980209145677</v>
      </c>
      <c r="BI26">
        <v>66</v>
      </c>
      <c r="BJ26" t="s">
        <v>54</v>
      </c>
      <c r="BK26" s="2">
        <v>45154.579837962963</v>
      </c>
      <c r="BL26">
        <v>291</v>
      </c>
      <c r="BM26" t="s">
        <v>13</v>
      </c>
      <c r="BN26">
        <v>0</v>
      </c>
      <c r="BO26">
        <v>2.8149999999999999</v>
      </c>
      <c r="BP26" s="3">
        <v>1669553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67</v>
      </c>
      <c r="B27" t="s">
        <v>55</v>
      </c>
      <c r="C27" s="2">
        <v>45154.601157407407</v>
      </c>
      <c r="D27">
        <v>367</v>
      </c>
      <c r="E27" t="s">
        <v>13</v>
      </c>
      <c r="F27">
        <v>0</v>
      </c>
      <c r="G27">
        <v>6.1079999999999997</v>
      </c>
      <c r="H27" s="3">
        <v>2207</v>
      </c>
      <c r="I27">
        <v>-3.0000000000000001E-3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55</v>
      </c>
      <c r="Q27" s="2">
        <v>45154.601157407407</v>
      </c>
      <c r="R27">
        <v>367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55</v>
      </c>
      <c r="AE27" s="2">
        <v>45154.601157407407</v>
      </c>
      <c r="AF27">
        <v>367</v>
      </c>
      <c r="AG27" t="s">
        <v>13</v>
      </c>
      <c r="AH27">
        <v>0</v>
      </c>
      <c r="AI27">
        <v>12.026999999999999</v>
      </c>
      <c r="AJ27" s="3">
        <v>162614</v>
      </c>
      <c r="AK27">
        <v>41.424999999999997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67</v>
      </c>
      <c r="AT27" s="12">
        <f t="shared" si="0"/>
        <v>4.8339034600000002</v>
      </c>
      <c r="AU27" s="13">
        <f t="shared" si="1"/>
        <v>37420.9562984636</v>
      </c>
      <c r="AW27" s="6">
        <f t="shared" si="2"/>
        <v>1.7024405412499988</v>
      </c>
      <c r="AX27" s="15">
        <f t="shared" si="3"/>
        <v>28523.618843241082</v>
      </c>
      <c r="AZ27" s="14">
        <f t="shared" si="4"/>
        <v>1.4400953004499986</v>
      </c>
      <c r="BA27" s="16">
        <f t="shared" si="5"/>
        <v>30657.970530685041</v>
      </c>
      <c r="BC27" s="7">
        <f t="shared" si="6"/>
        <v>0.74535865970000015</v>
      </c>
      <c r="BD27" s="8">
        <f t="shared" si="7"/>
        <v>32833.780452342078</v>
      </c>
      <c r="BI27">
        <v>67</v>
      </c>
      <c r="BJ27" t="s">
        <v>55</v>
      </c>
      <c r="BK27" s="2">
        <v>45154.601157407407</v>
      </c>
      <c r="BL27">
        <v>367</v>
      </c>
      <c r="BM27" t="s">
        <v>13</v>
      </c>
      <c r="BN27">
        <v>0</v>
      </c>
      <c r="BO27">
        <v>2.84</v>
      </c>
      <c r="BP27" s="3">
        <v>1535917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68</v>
      </c>
      <c r="B28" t="s">
        <v>56</v>
      </c>
      <c r="C28" s="2">
        <v>45154.622476851851</v>
      </c>
      <c r="D28">
        <v>285</v>
      </c>
      <c r="E28" t="s">
        <v>13</v>
      </c>
      <c r="F28">
        <v>0</v>
      </c>
      <c r="G28">
        <v>6.0279999999999996</v>
      </c>
      <c r="H28" s="3">
        <v>12624</v>
      </c>
      <c r="I28">
        <v>0.02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56</v>
      </c>
      <c r="Q28" s="2">
        <v>45154.622476851851</v>
      </c>
      <c r="R28">
        <v>285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56</v>
      </c>
      <c r="AE28" s="2">
        <v>45154.622476851851</v>
      </c>
      <c r="AF28">
        <v>285</v>
      </c>
      <c r="AG28" t="s">
        <v>13</v>
      </c>
      <c r="AH28">
        <v>0</v>
      </c>
      <c r="AI28">
        <v>12.173999999999999</v>
      </c>
      <c r="AJ28" s="3">
        <v>12598</v>
      </c>
      <c r="AK28">
        <v>3.2440000000000002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68</v>
      </c>
      <c r="AT28" s="12">
        <f t="shared" si="0"/>
        <v>27.743512802048002</v>
      </c>
      <c r="AU28" s="13">
        <f t="shared" si="1"/>
        <v>2979.8045496156001</v>
      </c>
      <c r="AW28" s="6">
        <f t="shared" si="2"/>
        <v>33.163434239999994</v>
      </c>
      <c r="AX28" s="15">
        <f t="shared" si="3"/>
        <v>2360.5369981569202</v>
      </c>
      <c r="AZ28" s="14">
        <f t="shared" si="4"/>
        <v>32.833872726041605</v>
      </c>
      <c r="BA28" s="16">
        <f t="shared" si="5"/>
        <v>2402.2989818389597</v>
      </c>
      <c r="BC28" s="7">
        <f t="shared" si="6"/>
        <v>27.158316712616958</v>
      </c>
      <c r="BD28" s="8">
        <f t="shared" si="7"/>
        <v>2496.2563309059205</v>
      </c>
      <c r="BI28">
        <v>68</v>
      </c>
      <c r="BJ28" t="s">
        <v>56</v>
      </c>
      <c r="BK28" s="2">
        <v>45154.622476851851</v>
      </c>
      <c r="BL28">
        <v>285</v>
      </c>
      <c r="BM28" t="s">
        <v>13</v>
      </c>
      <c r="BN28">
        <v>0</v>
      </c>
      <c r="BO28">
        <v>2.8330000000000002</v>
      </c>
      <c r="BP28" s="3">
        <v>1710689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69</v>
      </c>
      <c r="B29" t="s">
        <v>57</v>
      </c>
      <c r="C29" s="2">
        <v>45154.643819444442</v>
      </c>
      <c r="D29">
        <v>89</v>
      </c>
      <c r="E29" t="s">
        <v>13</v>
      </c>
      <c r="F29">
        <v>0</v>
      </c>
      <c r="G29">
        <v>6</v>
      </c>
      <c r="H29" s="3">
        <v>113773</v>
      </c>
      <c r="I29">
        <v>0.23699999999999999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57</v>
      </c>
      <c r="Q29" s="2">
        <v>45154.643819444442</v>
      </c>
      <c r="R29">
        <v>89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57</v>
      </c>
      <c r="AE29" s="2">
        <v>45154.643819444442</v>
      </c>
      <c r="AF29">
        <v>89</v>
      </c>
      <c r="AG29" t="s">
        <v>13</v>
      </c>
      <c r="AH29">
        <v>0</v>
      </c>
      <c r="AI29">
        <v>12.073</v>
      </c>
      <c r="AJ29" s="3">
        <v>87334</v>
      </c>
      <c r="AK29">
        <v>22.992000000000001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69</v>
      </c>
      <c r="AT29" s="12">
        <f t="shared" si="0"/>
        <v>315.378084950767</v>
      </c>
      <c r="AU29" s="13">
        <f t="shared" si="1"/>
        <v>19543.6781929596</v>
      </c>
      <c r="AW29" s="6">
        <f t="shared" si="2"/>
        <v>347.2660589892302</v>
      </c>
      <c r="AX29" s="15">
        <f t="shared" si="3"/>
        <v>15747.79252630988</v>
      </c>
      <c r="AZ29" s="14">
        <f t="shared" si="4"/>
        <v>297.81578967054395</v>
      </c>
      <c r="BA29" s="16">
        <f t="shared" si="5"/>
        <v>16570.384079939438</v>
      </c>
      <c r="BC29" s="7">
        <f t="shared" si="6"/>
        <v>263.62647043809432</v>
      </c>
      <c r="BD29" s="8">
        <f t="shared" si="7"/>
        <v>17753.590952770879</v>
      </c>
      <c r="BI29">
        <v>69</v>
      </c>
      <c r="BJ29" t="s">
        <v>57</v>
      </c>
      <c r="BK29" s="2">
        <v>45154.643819444442</v>
      </c>
      <c r="BL29">
        <v>89</v>
      </c>
      <c r="BM29" t="s">
        <v>13</v>
      </c>
      <c r="BN29">
        <v>0</v>
      </c>
      <c r="BO29">
        <v>2.8090000000000002</v>
      </c>
      <c r="BP29" s="3">
        <v>1836417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70</v>
      </c>
      <c r="B30" t="s">
        <v>58</v>
      </c>
      <c r="C30" s="2">
        <v>45154.665127314816</v>
      </c>
      <c r="D30">
        <v>204</v>
      </c>
      <c r="E30" t="s">
        <v>13</v>
      </c>
      <c r="F30">
        <v>0</v>
      </c>
      <c r="G30">
        <v>6.01</v>
      </c>
      <c r="H30" s="3">
        <v>8604</v>
      </c>
      <c r="I30">
        <v>1.0999999999999999E-2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58</v>
      </c>
      <c r="Q30" s="2">
        <v>45154.665127314816</v>
      </c>
      <c r="R30">
        <v>204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58</v>
      </c>
      <c r="AE30" s="2">
        <v>45154.665127314816</v>
      </c>
      <c r="AF30">
        <v>204</v>
      </c>
      <c r="AG30" t="s">
        <v>13</v>
      </c>
      <c r="AH30">
        <v>0</v>
      </c>
      <c r="AI30">
        <v>12.002000000000001</v>
      </c>
      <c r="AJ30" s="3">
        <v>160379</v>
      </c>
      <c r="AK30">
        <v>40.896000000000001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70</v>
      </c>
      <c r="AT30" s="12">
        <f t="shared" si="0"/>
        <v>11.697500640000003</v>
      </c>
      <c r="AU30" s="13">
        <f t="shared" si="1"/>
        <v>36896.872073083105</v>
      </c>
      <c r="AW30" s="6">
        <f t="shared" si="2"/>
        <v>20.47593234</v>
      </c>
      <c r="AX30" s="15">
        <f t="shared" si="3"/>
        <v>28154.562838054433</v>
      </c>
      <c r="AZ30" s="14">
        <f t="shared" si="4"/>
        <v>21.888122112800001</v>
      </c>
      <c r="BA30" s="16">
        <f t="shared" si="5"/>
        <v>30242.376451597342</v>
      </c>
      <c r="BC30" s="7">
        <f t="shared" si="6"/>
        <v>16.134866564799999</v>
      </c>
      <c r="BD30" s="8">
        <f t="shared" si="7"/>
        <v>32390.228568681679</v>
      </c>
      <c r="BI30">
        <v>70</v>
      </c>
      <c r="BJ30" t="s">
        <v>58</v>
      </c>
      <c r="BK30" s="2">
        <v>45154.665127314816</v>
      </c>
      <c r="BL30">
        <v>204</v>
      </c>
      <c r="BM30" t="s">
        <v>13</v>
      </c>
      <c r="BN30">
        <v>0</v>
      </c>
      <c r="BO30">
        <v>2.8119999999999998</v>
      </c>
      <c r="BP30" s="3">
        <v>1696165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71</v>
      </c>
      <c r="B31" t="s">
        <v>59</v>
      </c>
      <c r="C31" s="2">
        <v>45154.68645833333</v>
      </c>
      <c r="D31">
        <v>374</v>
      </c>
      <c r="E31" t="s">
        <v>13</v>
      </c>
      <c r="F31">
        <v>0</v>
      </c>
      <c r="G31">
        <v>6.0039999999999996</v>
      </c>
      <c r="H31" s="3">
        <v>24187</v>
      </c>
      <c r="I31">
        <v>4.3999999999999997E-2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59</v>
      </c>
      <c r="Q31" s="2">
        <v>45154.68645833333</v>
      </c>
      <c r="R31">
        <v>374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59</v>
      </c>
      <c r="AE31" s="2">
        <v>45154.68645833333</v>
      </c>
      <c r="AF31">
        <v>374</v>
      </c>
      <c r="AG31" t="s">
        <v>13</v>
      </c>
      <c r="AH31">
        <v>0</v>
      </c>
      <c r="AI31">
        <v>12.164999999999999</v>
      </c>
      <c r="AJ31" s="3">
        <v>6027</v>
      </c>
      <c r="AK31">
        <v>1.427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71</v>
      </c>
      <c r="AT31" s="12">
        <f t="shared" si="0"/>
        <v>62.258478701887014</v>
      </c>
      <c r="AU31" s="13">
        <f t="shared" si="1"/>
        <v>1432.3002911030999</v>
      </c>
      <c r="AW31" s="6">
        <f t="shared" ref="AW31:AW40" si="8">IF(H31&lt;15000,((0.00000002125*H31^2)+(0.002705*H31)+(-4.371)),(IF(H31&lt;700000,((-0.0000000008162*H31^2)+(0.003141*H31)+(0.4702)), ((0.000000003285*V31^2)+(0.1899*V31)+(559.5)))))</f>
        <v>75.964081047102212</v>
      </c>
      <c r="AX31" s="15">
        <f t="shared" ref="AX31:AX40" si="9">((-0.00000006277*AJ31^2)+(0.1854*AJ31)+(34.83))</f>
        <v>1149.95569676067</v>
      </c>
      <c r="AZ31" s="14">
        <f t="shared" ref="AZ31:AZ40" si="10">IF(H31&lt;10000,((-0.00000005795*H31^2)+(0.003823*H31)+(-6.715)),(IF(H31&lt;700000,((-0.0000000001209*H31^2)+(0.002635*H31)+(-0.4111)), ((-0.00000002007*V31^2)+(0.2564*V31)+(286.1)))))</f>
        <v>63.250917173847903</v>
      </c>
      <c r="BA31" s="16">
        <f t="shared" ref="BA31:BA40" si="11">(-0.00000001626*AJ31^2)+(0.1912*AJ31)+(-3.858)</f>
        <v>1147.91375990646</v>
      </c>
      <c r="BC31" s="7">
        <f t="shared" ref="BC31:BC40" si="12">IF(H31&lt;10000,((0.0000001453*H31^2)+(0.0008349*H31)+(-1.805)),(IF(H31&lt;700000,((-0.00000000008054*H31^2)+(0.002348*H31)+(-2.47)), ((-0.00000001938*V31^2)+(0.2471*V31)+(226.8)))))</f>
        <v>54.27395921655674</v>
      </c>
      <c r="BD31" s="8">
        <f t="shared" ref="BD31:BD40" si="13">(-0.00000002552*AJ31^2)+(0.2067*AJ31)+(-103.7)</f>
        <v>1141.1538929159199</v>
      </c>
      <c r="BI31">
        <v>71</v>
      </c>
      <c r="BJ31" t="s">
        <v>59</v>
      </c>
      <c r="BK31" s="2">
        <v>45154.68645833333</v>
      </c>
      <c r="BL31">
        <v>374</v>
      </c>
      <c r="BM31" t="s">
        <v>13</v>
      </c>
      <c r="BN31">
        <v>0</v>
      </c>
      <c r="BO31">
        <v>2.8079999999999998</v>
      </c>
      <c r="BP31" s="3">
        <v>1866847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72</v>
      </c>
      <c r="B32" t="s">
        <v>60</v>
      </c>
      <c r="C32" s="2">
        <v>45154.707731481481</v>
      </c>
      <c r="D32">
        <v>301</v>
      </c>
      <c r="E32" t="s">
        <v>13</v>
      </c>
      <c r="F32">
        <v>0</v>
      </c>
      <c r="G32">
        <v>5.9290000000000003</v>
      </c>
      <c r="H32" s="3">
        <v>23683689</v>
      </c>
      <c r="I32">
        <v>53.27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60</v>
      </c>
      <c r="Q32" s="2">
        <v>45154.707731481481</v>
      </c>
      <c r="R32">
        <v>301</v>
      </c>
      <c r="S32" t="s">
        <v>13</v>
      </c>
      <c r="T32">
        <v>0</v>
      </c>
      <c r="U32">
        <v>5.899</v>
      </c>
      <c r="V32" s="3">
        <v>221985</v>
      </c>
      <c r="W32">
        <v>55.767000000000003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60</v>
      </c>
      <c r="AE32" s="2">
        <v>45154.707731481481</v>
      </c>
      <c r="AF32">
        <v>301</v>
      </c>
      <c r="AG32" t="s">
        <v>13</v>
      </c>
      <c r="AH32">
        <v>0</v>
      </c>
      <c r="AI32">
        <v>12.029</v>
      </c>
      <c r="AJ32" s="3">
        <v>156762</v>
      </c>
      <c r="AK32">
        <v>40.037999999999997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72</v>
      </c>
      <c r="AT32" s="12">
        <f t="shared" si="0"/>
        <v>54921.605695500002</v>
      </c>
      <c r="AU32" s="13">
        <f t="shared" si="1"/>
        <v>36047.857522060396</v>
      </c>
      <c r="AW32" s="6">
        <f t="shared" si="8"/>
        <v>42876.327562639126</v>
      </c>
      <c r="AX32" s="15">
        <f t="shared" si="9"/>
        <v>27555.974442096121</v>
      </c>
      <c r="AZ32" s="14">
        <f t="shared" si="10"/>
        <v>56214.057781684256</v>
      </c>
      <c r="BA32" s="16">
        <f t="shared" si="11"/>
        <v>29569.457881288559</v>
      </c>
      <c r="BC32" s="7">
        <f t="shared" si="12"/>
        <v>54124.2986464395</v>
      </c>
      <c r="BD32" s="8">
        <f t="shared" si="13"/>
        <v>31671.868635085117</v>
      </c>
      <c r="BI32">
        <v>72</v>
      </c>
      <c r="BJ32" t="s">
        <v>60</v>
      </c>
      <c r="BK32" s="2">
        <v>45154.707731481481</v>
      </c>
      <c r="BL32">
        <v>301</v>
      </c>
      <c r="BM32" t="s">
        <v>13</v>
      </c>
      <c r="BN32">
        <v>0</v>
      </c>
      <c r="BO32">
        <v>2.8380000000000001</v>
      </c>
      <c r="BP32" s="3">
        <v>1524691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73</v>
      </c>
      <c r="B33" t="s">
        <v>61</v>
      </c>
      <c r="C33" s="2">
        <v>45154.729039351849</v>
      </c>
      <c r="D33">
        <v>168</v>
      </c>
      <c r="E33" t="s">
        <v>13</v>
      </c>
      <c r="F33">
        <v>0</v>
      </c>
      <c r="G33">
        <v>6.02</v>
      </c>
      <c r="H33" s="3">
        <v>204087</v>
      </c>
      <c r="I33">
        <v>0.43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61</v>
      </c>
      <c r="Q33" s="2">
        <v>45154.729039351849</v>
      </c>
      <c r="R33">
        <v>168</v>
      </c>
      <c r="S33" t="s">
        <v>13</v>
      </c>
      <c r="T33">
        <v>0</v>
      </c>
      <c r="U33">
        <v>5.968</v>
      </c>
      <c r="V33" s="3">
        <v>1755</v>
      </c>
      <c r="W33">
        <v>0.41899999999999998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61</v>
      </c>
      <c r="AE33" s="2">
        <v>45154.729039351849</v>
      </c>
      <c r="AF33">
        <v>168</v>
      </c>
      <c r="AG33" t="s">
        <v>13</v>
      </c>
      <c r="AH33">
        <v>0</v>
      </c>
      <c r="AI33">
        <v>12.131</v>
      </c>
      <c r="AJ33" s="3">
        <v>56633</v>
      </c>
      <c r="AK33">
        <v>15.074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73</v>
      </c>
      <c r="AT33" s="12">
        <f t="shared" si="0"/>
        <v>549.25406203361661</v>
      </c>
      <c r="AU33" s="13">
        <f t="shared" si="1"/>
        <v>12119.815665419899</v>
      </c>
      <c r="AW33" s="6">
        <f t="shared" si="8"/>
        <v>607.51150978698217</v>
      </c>
      <c r="AX33" s="15">
        <f t="shared" si="9"/>
        <v>10333.26618683147</v>
      </c>
      <c r="AZ33" s="14">
        <f t="shared" si="10"/>
        <v>532.32247821850797</v>
      </c>
      <c r="BA33" s="16">
        <f t="shared" si="11"/>
        <v>10772.22095583686</v>
      </c>
      <c r="BC33" s="7">
        <f t="shared" si="12"/>
        <v>473.37166390255265</v>
      </c>
      <c r="BD33" s="8">
        <f t="shared" si="13"/>
        <v>11520.490888496719</v>
      </c>
      <c r="BI33">
        <v>73</v>
      </c>
      <c r="BJ33" t="s">
        <v>61</v>
      </c>
      <c r="BK33" s="2">
        <v>45154.729039351849</v>
      </c>
      <c r="BL33">
        <v>168</v>
      </c>
      <c r="BM33" t="s">
        <v>13</v>
      </c>
      <c r="BN33">
        <v>0</v>
      </c>
      <c r="BO33">
        <v>2.8260000000000001</v>
      </c>
      <c r="BP33" s="3">
        <v>1886956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74</v>
      </c>
      <c r="B34" t="s">
        <v>62</v>
      </c>
      <c r="C34" s="2">
        <v>45154.750347222223</v>
      </c>
      <c r="D34">
        <v>234</v>
      </c>
      <c r="E34" t="s">
        <v>13</v>
      </c>
      <c r="F34">
        <v>0</v>
      </c>
      <c r="G34">
        <v>6.0940000000000003</v>
      </c>
      <c r="H34" s="3">
        <v>2311</v>
      </c>
      <c r="I34">
        <v>-3.0000000000000001E-3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62</v>
      </c>
      <c r="Q34" s="2">
        <v>45154.750347222223</v>
      </c>
      <c r="R34">
        <v>234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62</v>
      </c>
      <c r="AE34" s="2">
        <v>45154.750347222223</v>
      </c>
      <c r="AF34">
        <v>234</v>
      </c>
      <c r="AG34" t="s">
        <v>13</v>
      </c>
      <c r="AH34">
        <v>0</v>
      </c>
      <c r="AI34">
        <v>12.032</v>
      </c>
      <c r="AJ34" s="3">
        <v>151676</v>
      </c>
      <c r="AK34">
        <v>38.826000000000001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74</v>
      </c>
      <c r="AT34" s="12">
        <f t="shared" ref="AT34:AT40" si="14">IF(H34&lt;10000,((H34^2*0.00000054)+(H34*-0.004765)+(12.72)),(IF(H34&lt;200000,((H34^2*-0.000000001577)+(H34*0.003043)+(-10.42)),(IF(H34&lt;8000000,((H34^2*-0.0000000000186)+(H34*0.00194)+(154.1)),((V34^2*-0.00000002)+(V34*0.2565)+(-1032)))))))</f>
        <v>4.5920743400000017</v>
      </c>
      <c r="AU34" s="13">
        <f t="shared" ref="AU34:AU40" si="15">IF(AJ34&lt;45000,((-0.0000004561*AJ34^2)+(0.244*AJ34)+(-21.72)),((-0.0000000409*AJ34^2)+(0.2477*AJ34)+(-1777)))</f>
        <v>34852.215792881601</v>
      </c>
      <c r="AW34" s="6">
        <f t="shared" si="8"/>
        <v>1.9937453212499987</v>
      </c>
      <c r="AX34" s="15">
        <f t="shared" si="9"/>
        <v>26711.498324576482</v>
      </c>
      <c r="AZ34" s="14">
        <f t="shared" si="10"/>
        <v>1.81045821805</v>
      </c>
      <c r="BA34" s="16">
        <f t="shared" si="11"/>
        <v>28622.521998050244</v>
      </c>
      <c r="BC34" s="7">
        <f t="shared" si="12"/>
        <v>0.90046066130000013</v>
      </c>
      <c r="BD34" s="8">
        <f t="shared" si="13"/>
        <v>30660.626058932477</v>
      </c>
      <c r="BI34">
        <v>74</v>
      </c>
      <c r="BJ34" t="s">
        <v>62</v>
      </c>
      <c r="BK34" s="2">
        <v>45154.750347222223</v>
      </c>
      <c r="BL34">
        <v>234</v>
      </c>
      <c r="BM34" t="s">
        <v>13</v>
      </c>
      <c r="BN34">
        <v>0</v>
      </c>
      <c r="BO34">
        <v>2.84</v>
      </c>
      <c r="BP34" s="3">
        <v>1532027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75</v>
      </c>
      <c r="B35" t="s">
        <v>63</v>
      </c>
      <c r="C35" s="2">
        <v>45154.771666666667</v>
      </c>
      <c r="D35">
        <v>188</v>
      </c>
      <c r="E35" t="s">
        <v>13</v>
      </c>
      <c r="F35">
        <v>0</v>
      </c>
      <c r="G35">
        <v>6.0209999999999999</v>
      </c>
      <c r="H35" s="3">
        <v>119539</v>
      </c>
      <c r="I35">
        <v>0.249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63</v>
      </c>
      <c r="Q35" s="2">
        <v>45154.771666666667</v>
      </c>
      <c r="R35">
        <v>188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63</v>
      </c>
      <c r="AE35" s="2">
        <v>45154.771666666667</v>
      </c>
      <c r="AF35">
        <v>188</v>
      </c>
      <c r="AG35" t="s">
        <v>13</v>
      </c>
      <c r="AH35">
        <v>0</v>
      </c>
      <c r="AI35">
        <v>12.112</v>
      </c>
      <c r="AJ35" s="3">
        <v>74525</v>
      </c>
      <c r="AK35">
        <v>19.72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1">
        <v>75</v>
      </c>
      <c r="AT35" s="12">
        <f t="shared" si="14"/>
        <v>330.80252113438297</v>
      </c>
      <c r="AU35" s="13">
        <f t="shared" si="15"/>
        <v>16455.684896937499</v>
      </c>
      <c r="AW35" s="6">
        <f t="shared" si="8"/>
        <v>364.27904990835981</v>
      </c>
      <c r="AX35" s="15">
        <f t="shared" si="9"/>
        <v>13503.141950018751</v>
      </c>
      <c r="AZ35" s="14">
        <f t="shared" si="10"/>
        <v>312.84655568221115</v>
      </c>
      <c r="BA35" s="16">
        <f t="shared" si="11"/>
        <v>14155.0143563375</v>
      </c>
      <c r="BC35" s="7">
        <f t="shared" si="12"/>
        <v>277.05668982915864</v>
      </c>
      <c r="BD35" s="8">
        <f t="shared" si="13"/>
        <v>15158.880042049999</v>
      </c>
      <c r="BI35">
        <v>75</v>
      </c>
      <c r="BJ35" t="s">
        <v>63</v>
      </c>
      <c r="BK35" s="2">
        <v>45154.771666666667</v>
      </c>
      <c r="BL35">
        <v>188</v>
      </c>
      <c r="BM35" t="s">
        <v>13</v>
      </c>
      <c r="BN35">
        <v>0</v>
      </c>
      <c r="BO35">
        <v>2.839</v>
      </c>
      <c r="BP35" s="3">
        <v>1618230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76</v>
      </c>
      <c r="B36" t="s">
        <v>64</v>
      </c>
      <c r="C36" s="2">
        <v>45154.792986111112</v>
      </c>
      <c r="D36">
        <v>395</v>
      </c>
      <c r="E36" t="s">
        <v>13</v>
      </c>
      <c r="F36">
        <v>0</v>
      </c>
      <c r="G36">
        <v>6.0220000000000002</v>
      </c>
      <c r="H36" s="3">
        <v>121238</v>
      </c>
      <c r="I36">
        <v>0.253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64</v>
      </c>
      <c r="Q36" s="2">
        <v>45154.792986111112</v>
      </c>
      <c r="R36">
        <v>395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64</v>
      </c>
      <c r="AE36" s="2">
        <v>45154.792986111112</v>
      </c>
      <c r="AF36">
        <v>395</v>
      </c>
      <c r="AG36" t="s">
        <v>13</v>
      </c>
      <c r="AH36">
        <v>0</v>
      </c>
      <c r="AI36">
        <v>12.1</v>
      </c>
      <c r="AJ36" s="3">
        <v>91660</v>
      </c>
      <c r="AK36">
        <v>24.088000000000001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1">
        <v>76</v>
      </c>
      <c r="AT36" s="12">
        <f t="shared" si="14"/>
        <v>335.32745878041197</v>
      </c>
      <c r="AU36" s="13">
        <f t="shared" si="15"/>
        <v>20583.558375960001</v>
      </c>
      <c r="AW36" s="6">
        <f t="shared" si="8"/>
        <v>369.28171771196719</v>
      </c>
      <c r="AX36" s="15">
        <f t="shared" si="9"/>
        <v>16501.228354988001</v>
      </c>
      <c r="AZ36" s="14">
        <f t="shared" si="10"/>
        <v>317.27396289534045</v>
      </c>
      <c r="BA36" s="16">
        <f t="shared" si="11"/>
        <v>17384.924705943999</v>
      </c>
      <c r="BC36" s="7">
        <f t="shared" si="12"/>
        <v>281.01299451605217</v>
      </c>
      <c r="BD36" s="8">
        <f t="shared" si="13"/>
        <v>18628.014301087998</v>
      </c>
      <c r="BI36">
        <v>76</v>
      </c>
      <c r="BJ36" t="s">
        <v>64</v>
      </c>
      <c r="BK36" s="2">
        <v>45154.792986111112</v>
      </c>
      <c r="BL36">
        <v>395</v>
      </c>
      <c r="BM36" t="s">
        <v>13</v>
      </c>
      <c r="BN36">
        <v>0</v>
      </c>
      <c r="BO36">
        <v>2.8330000000000002</v>
      </c>
      <c r="BP36" s="3">
        <v>1786526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77</v>
      </c>
      <c r="B37" t="s">
        <v>65</v>
      </c>
      <c r="C37" s="2">
        <v>45154.814317129632</v>
      </c>
      <c r="D37">
        <v>347</v>
      </c>
      <c r="E37" t="s">
        <v>13</v>
      </c>
      <c r="F37">
        <v>0</v>
      </c>
      <c r="G37">
        <v>6.0309999999999997</v>
      </c>
      <c r="H37" s="3">
        <v>7933</v>
      </c>
      <c r="I37">
        <v>0.01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65</v>
      </c>
      <c r="Q37" s="2">
        <v>45154.814317129632</v>
      </c>
      <c r="R37">
        <v>347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65</v>
      </c>
      <c r="AE37" s="2">
        <v>45154.814317129632</v>
      </c>
      <c r="AF37">
        <v>347</v>
      </c>
      <c r="AG37" t="s">
        <v>13</v>
      </c>
      <c r="AH37">
        <v>0</v>
      </c>
      <c r="AI37">
        <v>12.193</v>
      </c>
      <c r="AJ37" s="3">
        <v>1903</v>
      </c>
      <c r="AK37">
        <v>0.27900000000000003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1">
        <v>77</v>
      </c>
      <c r="AT37" s="12">
        <f t="shared" si="14"/>
        <v>8.9027990600000013</v>
      </c>
      <c r="AU37" s="13">
        <f t="shared" si="15"/>
        <v>440.96027535509995</v>
      </c>
      <c r="AW37" s="6">
        <f t="shared" si="8"/>
        <v>18.425080391249999</v>
      </c>
      <c r="AX37" s="15">
        <f t="shared" si="9"/>
        <v>387.41888415707001</v>
      </c>
      <c r="AZ37" s="14">
        <f t="shared" si="10"/>
        <v>19.965921262449999</v>
      </c>
      <c r="BA37" s="16">
        <f t="shared" si="11"/>
        <v>359.93671588966004</v>
      </c>
      <c r="BC37" s="7">
        <f t="shared" si="12"/>
        <v>13.962352351700002</v>
      </c>
      <c r="BD37" s="8">
        <f t="shared" si="13"/>
        <v>289.55768164232001</v>
      </c>
      <c r="BI37">
        <v>77</v>
      </c>
      <c r="BJ37" t="s">
        <v>65</v>
      </c>
      <c r="BK37" s="2">
        <v>45154.814317129632</v>
      </c>
      <c r="BL37">
        <v>347</v>
      </c>
      <c r="BM37" t="s">
        <v>13</v>
      </c>
      <c r="BN37">
        <v>0</v>
      </c>
      <c r="BO37">
        <v>2.8359999999999999</v>
      </c>
      <c r="BP37" s="3">
        <v>1698622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78</v>
      </c>
      <c r="B38" t="s">
        <v>66</v>
      </c>
      <c r="C38" s="2">
        <v>45154.835659722223</v>
      </c>
      <c r="D38">
        <v>167</v>
      </c>
      <c r="E38" t="s">
        <v>13</v>
      </c>
      <c r="F38">
        <v>0</v>
      </c>
      <c r="G38">
        <v>6.0229999999999997</v>
      </c>
      <c r="H38" s="3">
        <v>23350</v>
      </c>
      <c r="I38">
        <v>4.2999999999999997E-2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66</v>
      </c>
      <c r="Q38" s="2">
        <v>45154.835659722223</v>
      </c>
      <c r="R38">
        <v>167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66</v>
      </c>
      <c r="AE38" s="2">
        <v>45154.835659722223</v>
      </c>
      <c r="AF38">
        <v>167</v>
      </c>
      <c r="AG38" t="s">
        <v>13</v>
      </c>
      <c r="AH38">
        <v>0</v>
      </c>
      <c r="AI38">
        <v>12.19</v>
      </c>
      <c r="AJ38" s="3">
        <v>7831</v>
      </c>
      <c r="AK38">
        <v>1.927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1">
        <v>78</v>
      </c>
      <c r="AT38" s="12">
        <f t="shared" si="14"/>
        <v>59.774234117500001</v>
      </c>
      <c r="AU38" s="13">
        <f t="shared" si="15"/>
        <v>1861.0738677278998</v>
      </c>
      <c r="AW38" s="6">
        <f t="shared" si="8"/>
        <v>73.367539395500003</v>
      </c>
      <c r="AX38" s="15">
        <f t="shared" si="9"/>
        <v>1482.8480573060301</v>
      </c>
      <c r="AZ38" s="14">
        <f t="shared" si="10"/>
        <v>61.050232599750004</v>
      </c>
      <c r="BA38" s="16">
        <f t="shared" si="11"/>
        <v>1492.43206263814</v>
      </c>
      <c r="BC38" s="7">
        <f t="shared" si="12"/>
        <v>52.311887779849997</v>
      </c>
      <c r="BD38" s="8">
        <f t="shared" si="13"/>
        <v>1513.40269720328</v>
      </c>
      <c r="BI38">
        <v>78</v>
      </c>
      <c r="BJ38" t="s">
        <v>66</v>
      </c>
      <c r="BK38" s="2">
        <v>45154.835659722223</v>
      </c>
      <c r="BL38">
        <v>167</v>
      </c>
      <c r="BM38" t="s">
        <v>13</v>
      </c>
      <c r="BN38">
        <v>0</v>
      </c>
      <c r="BO38">
        <v>2.8340000000000001</v>
      </c>
      <c r="BP38" s="3">
        <v>1705385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79</v>
      </c>
      <c r="B39" t="s">
        <v>67</v>
      </c>
      <c r="C39" s="2">
        <v>45154.85701388889</v>
      </c>
      <c r="D39">
        <v>137</v>
      </c>
      <c r="E39" t="s">
        <v>13</v>
      </c>
      <c r="F39">
        <v>0</v>
      </c>
      <c r="G39">
        <v>6.0209999999999999</v>
      </c>
      <c r="H39" s="3">
        <v>345022</v>
      </c>
      <c r="I39">
        <v>0.73299999999999998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67</v>
      </c>
      <c r="Q39" s="2">
        <v>45154.85701388889</v>
      </c>
      <c r="R39">
        <v>137</v>
      </c>
      <c r="S39" t="s">
        <v>13</v>
      </c>
      <c r="T39">
        <v>0</v>
      </c>
      <c r="U39">
        <v>5.9710000000000001</v>
      </c>
      <c r="V39" s="3">
        <v>3123</v>
      </c>
      <c r="W39">
        <v>0.77100000000000002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67</v>
      </c>
      <c r="AE39" s="2">
        <v>45154.85701388889</v>
      </c>
      <c r="AF39">
        <v>137</v>
      </c>
      <c r="AG39" t="s">
        <v>13</v>
      </c>
      <c r="AH39">
        <v>0</v>
      </c>
      <c r="AI39">
        <v>12.102</v>
      </c>
      <c r="AJ39" s="3">
        <v>82061</v>
      </c>
      <c r="AK39">
        <v>21.65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1">
        <v>79</v>
      </c>
      <c r="AT39" s="12">
        <f t="shared" si="14"/>
        <v>821.22853264299772</v>
      </c>
      <c r="AU39" s="13">
        <f t="shared" si="15"/>
        <v>18274.088784211097</v>
      </c>
      <c r="AW39" s="6">
        <f t="shared" si="8"/>
        <v>987.02370668895935</v>
      </c>
      <c r="AX39" s="15">
        <f t="shared" si="9"/>
        <v>14826.245735352832</v>
      </c>
      <c r="AZ39" s="14">
        <f t="shared" si="10"/>
        <v>894.3299121794845</v>
      </c>
      <c r="BA39" s="16">
        <f t="shared" si="11"/>
        <v>15576.710234456541</v>
      </c>
      <c r="BC39" s="7">
        <f t="shared" si="12"/>
        <v>798.05415986381854</v>
      </c>
      <c r="BD39" s="8">
        <f t="shared" si="13"/>
        <v>16686.456822960077</v>
      </c>
      <c r="BI39">
        <v>79</v>
      </c>
      <c r="BJ39" t="s">
        <v>67</v>
      </c>
      <c r="BK39" s="2">
        <v>45154.85701388889</v>
      </c>
      <c r="BL39">
        <v>137</v>
      </c>
      <c r="BM39" t="s">
        <v>13</v>
      </c>
      <c r="BN39">
        <v>0</v>
      </c>
      <c r="BO39">
        <v>2.83</v>
      </c>
      <c r="BP39" s="3">
        <v>1908508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5">
      <c r="A40">
        <v>80</v>
      </c>
      <c r="B40" t="s">
        <v>68</v>
      </c>
      <c r="C40" s="2">
        <v>45154.878344907411</v>
      </c>
      <c r="D40">
        <v>255</v>
      </c>
      <c r="E40" t="s">
        <v>13</v>
      </c>
      <c r="F40">
        <v>0</v>
      </c>
      <c r="G40">
        <v>6.04</v>
      </c>
      <c r="H40" s="3">
        <v>2013</v>
      </c>
      <c r="I40">
        <v>-3.0000000000000001E-3</v>
      </c>
      <c r="J40" t="s">
        <v>14</v>
      </c>
      <c r="K40" t="s">
        <v>14</v>
      </c>
      <c r="L40" t="s">
        <v>14</v>
      </c>
      <c r="M40" t="s">
        <v>14</v>
      </c>
      <c r="O40">
        <v>80</v>
      </c>
      <c r="P40" t="s">
        <v>68</v>
      </c>
      <c r="Q40" s="2">
        <v>45154.878344907411</v>
      </c>
      <c r="R40">
        <v>255</v>
      </c>
      <c r="S40" t="s">
        <v>13</v>
      </c>
      <c r="T40">
        <v>0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80</v>
      </c>
      <c r="AD40" t="s">
        <v>68</v>
      </c>
      <c r="AE40" s="2">
        <v>45154.878344907411</v>
      </c>
      <c r="AF40">
        <v>255</v>
      </c>
      <c r="AG40" t="s">
        <v>13</v>
      </c>
      <c r="AH40">
        <v>0</v>
      </c>
      <c r="AI40">
        <v>12.010999999999999</v>
      </c>
      <c r="AJ40" s="3">
        <v>157913</v>
      </c>
      <c r="AK40">
        <v>40.311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S40" s="11">
        <v>80</v>
      </c>
      <c r="AT40" s="12">
        <f t="shared" si="14"/>
        <v>5.3162262600000005</v>
      </c>
      <c r="AU40" s="13">
        <f t="shared" si="15"/>
        <v>36318.146613227902</v>
      </c>
      <c r="AW40" s="6">
        <f t="shared" si="8"/>
        <v>1.1602735912500002</v>
      </c>
      <c r="AX40" s="15">
        <f t="shared" si="9"/>
        <v>27746.635117733873</v>
      </c>
      <c r="AZ40" s="14">
        <f t="shared" si="10"/>
        <v>0.74587580645000084</v>
      </c>
      <c r="BA40" s="16">
        <f t="shared" si="11"/>
        <v>29783.639856848062</v>
      </c>
      <c r="BC40" s="7">
        <f t="shared" si="12"/>
        <v>0.46443385570000006</v>
      </c>
      <c r="BD40" s="8">
        <f t="shared" si="13"/>
        <v>31900.537222679119</v>
      </c>
      <c r="BI40">
        <v>80</v>
      </c>
      <c r="BJ40" t="s">
        <v>68</v>
      </c>
      <c r="BK40" s="2">
        <v>45154.878344907411</v>
      </c>
      <c r="BL40">
        <v>255</v>
      </c>
      <c r="BM40" t="s">
        <v>13</v>
      </c>
      <c r="BN40">
        <v>0</v>
      </c>
      <c r="BO40">
        <v>2.82</v>
      </c>
      <c r="BP40" s="3">
        <v>1596597</v>
      </c>
      <c r="BQ40">
        <v>0</v>
      </c>
      <c r="BR40" t="s">
        <v>14</v>
      </c>
      <c r="BS40" t="s">
        <v>14</v>
      </c>
      <c r="BT40" t="s">
        <v>14</v>
      </c>
      <c r="BU40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2023-08-17T13:08:55Z</dcterms:modified>
</cp:coreProperties>
</file>