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82D18F08-7BE3-4641-8750-73AF23A6EB90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BF9" i="1" l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AT9" i="1"/>
  <c r="AU9" i="1"/>
  <c r="AW9" i="1"/>
  <c r="AX9" i="1"/>
  <c r="AZ9" i="1"/>
  <c r="BA9" i="1"/>
  <c r="BC9" i="1"/>
  <c r="BD9" i="1"/>
  <c r="AT10" i="1"/>
  <c r="AU10" i="1"/>
  <c r="AW10" i="1"/>
  <c r="AX10" i="1"/>
  <c r="AZ10" i="1"/>
  <c r="BA10" i="1"/>
  <c r="BC10" i="1"/>
  <c r="BD10" i="1"/>
  <c r="AT11" i="1"/>
  <c r="AU11" i="1"/>
  <c r="AW11" i="1"/>
  <c r="AX11" i="1"/>
  <c r="AZ11" i="1"/>
  <c r="BA11" i="1"/>
  <c r="BC11" i="1"/>
  <c r="BD11" i="1"/>
  <c r="AT12" i="1"/>
  <c r="AU12" i="1"/>
  <c r="AW12" i="1"/>
  <c r="AX12" i="1"/>
  <c r="AZ12" i="1"/>
  <c r="BA12" i="1"/>
  <c r="BC12" i="1"/>
  <c r="BD12" i="1"/>
  <c r="AT13" i="1"/>
  <c r="AU13" i="1"/>
  <c r="AW13" i="1"/>
  <c r="AX13" i="1"/>
  <c r="AZ13" i="1"/>
  <c r="BA13" i="1"/>
  <c r="BC13" i="1"/>
  <c r="BD13" i="1"/>
  <c r="AT14" i="1"/>
  <c r="AU14" i="1"/>
  <c r="AW14" i="1"/>
  <c r="AX14" i="1"/>
  <c r="AZ14" i="1"/>
  <c r="BA14" i="1"/>
  <c r="BC14" i="1"/>
  <c r="BD14" i="1"/>
  <c r="AT15" i="1"/>
  <c r="AU15" i="1"/>
  <c r="AW15" i="1"/>
  <c r="AX15" i="1"/>
  <c r="AZ15" i="1"/>
  <c r="BA15" i="1"/>
  <c r="BC15" i="1"/>
  <c r="BD15" i="1"/>
  <c r="AT16" i="1"/>
  <c r="AU16" i="1"/>
  <c r="AW16" i="1"/>
  <c r="AX16" i="1"/>
  <c r="AZ16" i="1"/>
  <c r="BA16" i="1"/>
  <c r="BC16" i="1"/>
  <c r="BD16" i="1"/>
  <c r="AT17" i="1"/>
  <c r="AU17" i="1"/>
  <c r="AW17" i="1"/>
  <c r="AX17" i="1"/>
  <c r="AZ17" i="1"/>
  <c r="BA17" i="1"/>
  <c r="BC17" i="1"/>
  <c r="BD17" i="1"/>
  <c r="AT18" i="1"/>
  <c r="AU18" i="1"/>
  <c r="AW18" i="1"/>
  <c r="AX18" i="1"/>
  <c r="AZ18" i="1"/>
  <c r="BA18" i="1"/>
  <c r="BC18" i="1"/>
  <c r="BD18" i="1"/>
  <c r="AT19" i="1"/>
  <c r="AU19" i="1"/>
  <c r="AW19" i="1"/>
  <c r="AX19" i="1"/>
  <c r="AZ19" i="1"/>
  <c r="BA19" i="1"/>
  <c r="BC19" i="1"/>
  <c r="BD19" i="1"/>
  <c r="AT20" i="1"/>
  <c r="AU20" i="1"/>
  <c r="AW20" i="1"/>
  <c r="AX20" i="1"/>
  <c r="AZ20" i="1"/>
  <c r="BA20" i="1"/>
  <c r="BC20" i="1"/>
  <c r="BD20" i="1"/>
  <c r="AT21" i="1"/>
  <c r="AW21" i="1"/>
  <c r="AX21" i="1"/>
  <c r="AZ21" i="1"/>
  <c r="BA21" i="1"/>
  <c r="BC21" i="1"/>
  <c r="BD21" i="1"/>
  <c r="AT22" i="1"/>
  <c r="AU22" i="1"/>
  <c r="AW22" i="1"/>
  <c r="AX22" i="1"/>
  <c r="AZ22" i="1"/>
  <c r="BA22" i="1"/>
  <c r="BC22" i="1"/>
  <c r="BD22" i="1"/>
  <c r="AT23" i="1"/>
  <c r="AU23" i="1"/>
  <c r="AW23" i="1"/>
  <c r="AX23" i="1"/>
  <c r="AZ23" i="1"/>
  <c r="BA23" i="1"/>
  <c r="BC23" i="1"/>
  <c r="BD23" i="1"/>
  <c r="AT24" i="1"/>
  <c r="AU24" i="1"/>
  <c r="AW24" i="1"/>
  <c r="AX24" i="1"/>
  <c r="AZ24" i="1"/>
  <c r="BA24" i="1"/>
  <c r="BC24" i="1"/>
  <c r="BD24" i="1"/>
  <c r="AT25" i="1"/>
  <c r="AU25" i="1"/>
  <c r="AW25" i="1"/>
  <c r="AX25" i="1"/>
  <c r="AZ25" i="1"/>
  <c r="BA25" i="1"/>
  <c r="BC25" i="1"/>
  <c r="BD25" i="1"/>
  <c r="AT26" i="1"/>
  <c r="AU26" i="1"/>
  <c r="AW26" i="1"/>
  <c r="AX26" i="1"/>
  <c r="AZ26" i="1"/>
  <c r="BA26" i="1"/>
  <c r="BC26" i="1"/>
  <c r="BD26" i="1"/>
  <c r="AT27" i="1"/>
  <c r="AU27" i="1"/>
  <c r="AW27" i="1"/>
  <c r="AX27" i="1"/>
  <c r="AZ27" i="1"/>
  <c r="BA27" i="1"/>
  <c r="BC27" i="1"/>
  <c r="BD27" i="1"/>
  <c r="AT28" i="1"/>
  <c r="AU28" i="1"/>
  <c r="AW28" i="1"/>
  <c r="AX28" i="1"/>
  <c r="AZ28" i="1"/>
  <c r="BA28" i="1"/>
  <c r="BC28" i="1"/>
  <c r="BD28" i="1"/>
  <c r="AT29" i="1"/>
  <c r="AU29" i="1"/>
  <c r="AW29" i="1"/>
  <c r="AX29" i="1"/>
  <c r="AZ29" i="1"/>
  <c r="BA29" i="1"/>
  <c r="BC29" i="1"/>
  <c r="BD29" i="1"/>
  <c r="AT30" i="1"/>
  <c r="AU30" i="1"/>
  <c r="AW30" i="1"/>
  <c r="AX30" i="1"/>
  <c r="AZ30" i="1"/>
  <c r="BA30" i="1"/>
  <c r="BC30" i="1"/>
  <c r="BD30" i="1"/>
  <c r="AT31" i="1"/>
  <c r="AU31" i="1"/>
  <c r="AW31" i="1"/>
  <c r="AX31" i="1"/>
  <c r="AZ31" i="1"/>
  <c r="BA31" i="1"/>
  <c r="BC31" i="1"/>
  <c r="BD31" i="1"/>
  <c r="AT32" i="1"/>
  <c r="AU32" i="1"/>
  <c r="AW32" i="1"/>
  <c r="AX32" i="1"/>
  <c r="AZ32" i="1"/>
  <c r="BA32" i="1"/>
  <c r="BC32" i="1"/>
  <c r="BD32" i="1"/>
  <c r="AT33" i="1"/>
  <c r="AU33" i="1"/>
  <c r="AW33" i="1"/>
  <c r="AX33" i="1"/>
  <c r="AZ33" i="1"/>
  <c r="BA33" i="1"/>
  <c r="BC33" i="1"/>
  <c r="BD33" i="1"/>
  <c r="AT34" i="1"/>
  <c r="AU34" i="1"/>
  <c r="AW34" i="1"/>
  <c r="AX34" i="1"/>
  <c r="AZ34" i="1"/>
  <c r="BA34" i="1"/>
  <c r="BC34" i="1"/>
  <c r="BD34" i="1"/>
  <c r="AT35" i="1"/>
  <c r="AU35" i="1"/>
  <c r="AW35" i="1"/>
  <c r="AX35" i="1"/>
  <c r="AZ35" i="1"/>
  <c r="BA35" i="1"/>
  <c r="BC35" i="1"/>
  <c r="BD35" i="1"/>
  <c r="AT36" i="1"/>
  <c r="AU36" i="1"/>
  <c r="AW36" i="1"/>
  <c r="AX36" i="1"/>
  <c r="AZ36" i="1"/>
  <c r="BA36" i="1"/>
  <c r="BC36" i="1"/>
  <c r="BD36" i="1"/>
  <c r="AT37" i="1"/>
  <c r="AU37" i="1"/>
  <c r="AW37" i="1"/>
  <c r="AX37" i="1"/>
  <c r="AZ37" i="1"/>
  <c r="BA37" i="1"/>
  <c r="BC37" i="1"/>
  <c r="BD37" i="1"/>
</calcChain>
</file>

<file path=xl/sharedStrings.xml><?xml version="1.0" encoding="utf-8"?>
<sst xmlns="http://schemas.openxmlformats.org/spreadsheetml/2006/main" count="831" uniqueCount="67">
  <si>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</si>
  <si>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</si>
  <si>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</si>
  <si>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</si>
  <si>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</si>
  <si>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</si>
  <si>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</si>
  <si>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</si>
  <si>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</si>
  <si>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</si>
  <si>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</si>
  <si>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</si>
  <si>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</si>
  <si>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</si>
  <si>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</si>
  <si>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</si>
  <si>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</si>
  <si>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</si>
  <si>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</si>
  <si>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</si>
  <si>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</si>
  <si>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</si>
  <si>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</si>
  <si>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</si>
  <si>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</si>
  <si>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</si>
  <si>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</si>
  <si>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</si>
  <si>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</si>
  <si>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</si>
  <si>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</si>
  <si>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</si>
  <si>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 xml:space="preserve">QC reference tank </t>
  </si>
  <si>
    <t>QC outside air</t>
  </si>
  <si>
    <t xml:space="preserve">QC spiked air </t>
  </si>
  <si>
    <t>BRN19sep23_001.gcd</t>
  </si>
  <si>
    <t>BRN19sep23_002.gcd</t>
  </si>
  <si>
    <t>BRN19sep23_003.gcd</t>
  </si>
  <si>
    <t>BRN19sep23_004.gcd</t>
  </si>
  <si>
    <t>BRN19sep23_005.gcd</t>
  </si>
  <si>
    <t>BRN19sep23_006.gcd</t>
  </si>
  <si>
    <t>BRN19sep23_007.gcd</t>
  </si>
  <si>
    <t>BRN19sep23_008.gcd</t>
  </si>
  <si>
    <t>BRN19sep23_009.gcd</t>
  </si>
  <si>
    <t>BRN19sep23_010.gcd</t>
  </si>
  <si>
    <t>BRN19sep23_011.gcd</t>
  </si>
  <si>
    <t>BRN19sep23_012.gcd</t>
  </si>
  <si>
    <t>BRN19sep23_013.gcd</t>
  </si>
  <si>
    <t>BRN19sep23_014.gcd</t>
  </si>
  <si>
    <t>BRN19sep23_015.gcd</t>
  </si>
  <si>
    <t>BRN19sep23_016.gcd</t>
  </si>
  <si>
    <t>BRN19sep23_017.gcd</t>
  </si>
  <si>
    <t>BRN19sep23_018.gcd</t>
  </si>
  <si>
    <t>BRN19sep23_019.gcd</t>
  </si>
  <si>
    <t>BRN19sep23_020.gcd</t>
  </si>
  <si>
    <t>BRN19sep23_021.gcd</t>
  </si>
  <si>
    <t>186 looks like 196</t>
  </si>
  <si>
    <t>BRN19sep23_022.gcd</t>
  </si>
  <si>
    <t>BRN19sep23_023.gcd</t>
  </si>
  <si>
    <t>BRN19sep23_024.gcd</t>
  </si>
  <si>
    <t>BRN19sep23_025.gcd</t>
  </si>
  <si>
    <t>BRN19sep23_026.gcd</t>
  </si>
  <si>
    <t>BRN19sep23_027.gcd</t>
  </si>
  <si>
    <t>BRN19sep23_028.gcd</t>
  </si>
  <si>
    <t>BRN19sep23_029.gcd</t>
  </si>
  <si>
    <t>CO2 pk swamped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</si>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</sst>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AG1" workbookViewId="0">
      <selection activeCell="AU22" sqref="AU2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45188.445138888892</v>
      </c>
      <c r="D9" t="s">
        <v>33</v>
      </c>
      <c r="E9" t="s">
        <v>13</v>
      </c>
      <c r="F9">
        <v>0</v>
      </c>
      <c r="G9">
        <v>6.1219999999999999</v>
      </c>
      <c r="H9" s="3">
        <v>2246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45188.445138888892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45188.445138888892</v>
      </c>
      <c r="AF9" t="s">
        <v>33</v>
      </c>
      <c r="AG9" t="s">
        <v>13</v>
      </c>
      <c r="AH9">
        <v>0</v>
      </c>
      <c r="AI9">
        <v>12.211</v>
      </c>
      <c r="AJ9" s="3">
        <v>3734</v>
      </c>
      <c r="AK9">
        <v>0.78900000000000003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6" si="0">IF(H9&lt;10000,((H9^2*0.00000054)+(H9*-0.004765)+(12.72)),(IF(H9&lt;200000,((H9^2*-0.000000001577)+(H9*0.003043)+(-10.42)),(IF(H9&lt;8000000,((H9^2*-0.0000000000186)+(H9*0.00194)+(154.1)),((V9^2*-0.00000002)+(V9*0.2565)+(-1032)))))))</f>
        <v>4.7418486400000006</v>
      </c>
      <c r="AU9" s="13">
        <f t="shared" ref="AU9:AU36" si="1">IF(AJ9&lt;45000,((-0.0000004561*AJ9^2)+(0.244*AJ9)+(-21.72)),((-0.0000000409*AJ9^2)+(0.2477*AJ9)+(-1777)))</f>
        <v>883.01670898839996</v>
      </c>
      <c r="AW9" s="6">
        <f t="shared" ref="AW9:AW34" si="2">IF(H9&lt;15000,((0.00000002125*H9^2)+(0.002705*H9)+(-4.371)),(IF(H9&lt;700000,((-0.0000000008162*H9^2)+(0.003141*H9)+(0.4702)), ((0.000000003285*V9^2)+(0.1899*V9)+(559.5)))))</f>
        <v>1.8116259649999993</v>
      </c>
      <c r="AX9" s="15">
        <f t="shared" ref="AX9:AX34" si="3">((-0.00000006277*AJ9^2)+(0.1854*AJ9)+(34.83))</f>
        <v>726.23841320587997</v>
      </c>
      <c r="AZ9" s="14">
        <f t="shared" ref="AZ9:AZ34" si="4">IF(H9&lt;10000,((-0.00000005795*H9^2)+(0.003823*H9)+(-6.715)),(IF(H9&lt;700000,((-0.0000000001209*H9^2)+(0.002635*H9)+(-0.4111)), ((-0.00000002007*V9^2)+(0.2564*V9)+(286.1)))))</f>
        <v>1.5791282978000005</v>
      </c>
      <c r="BA9" s="16">
        <f t="shared" ref="BA9:BA34" si="5">(-0.00000001626*AJ9^2)+(0.1912*AJ9)+(-3.858)</f>
        <v>709.85609078744017</v>
      </c>
      <c r="BC9" s="7">
        <f t="shared" ref="BC9:BC34" si="6">IF(H9&lt;10000,((0.0000001453*H9^2)+(0.0008349*H9)+(-1.805)),(IF(H9&lt;700000,((-0.00000000008054*H9^2)+(0.002348*H9)+(-2.47)), ((-0.00000001938*V9^2)+(0.2471*V9)+(226.8)))))</f>
        <v>0.80315357480000027</v>
      </c>
      <c r="BD9" s="8">
        <f t="shared" ref="BD9:BD34" si="7">(-0.00000002552*AJ9^2)+(0.2067*AJ9)+(-103.7)</f>
        <v>667.76198086687998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4.7418486400000006</v>
      </c>
      <c r="BG9" s="13">
        <f t="shared" ref="BG9:BG37" si="9">IF(AJ9&lt;45000,((-0.0000004561*AJ9^2)+(0.244*AJ9)+(-21.72)),((-0.0000000409*AJ9^2)+(0.2477*AJ9)+(-1777)))</f>
        <v>883.01670898839996</v>
      </c>
      <c r="BI9">
        <v>49</v>
      </c>
      <c r="BJ9" t="s">
        <v>35</v>
      </c>
      <c r="BK9" s="2">
        <v>45188.445138888892</v>
      </c>
      <c r="BL9" t="s">
        <v>33</v>
      </c>
      <c r="BM9" t="s">
        <v>13</v>
      </c>
      <c r="BN9">
        <v>0</v>
      </c>
      <c r="BO9">
        <v>2.7</v>
      </c>
      <c r="BP9" s="3">
        <v>5228504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45188.466423611113</v>
      </c>
      <c r="D10" t="s">
        <v>34</v>
      </c>
      <c r="E10" t="s">
        <v>13</v>
      </c>
      <c r="F10">
        <v>0</v>
      </c>
      <c r="G10">
        <v>6.0090000000000003</v>
      </c>
      <c r="H10" s="3">
        <v>1004915</v>
      </c>
      <c r="I10">
        <v>2.1509999999999998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45188.466423611113</v>
      </c>
      <c r="R10" t="s">
        <v>34</v>
      </c>
      <c r="S10" t="s">
        <v>13</v>
      </c>
      <c r="T10">
        <v>0</v>
      </c>
      <c r="U10">
        <v>5.9630000000000001</v>
      </c>
      <c r="V10" s="3">
        <v>9458</v>
      </c>
      <c r="W10">
        <v>2.4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45188.466423611113</v>
      </c>
      <c r="AF10" t="s">
        <v>34</v>
      </c>
      <c r="AG10" t="s">
        <v>13</v>
      </c>
      <c r="AH10">
        <v>0</v>
      </c>
      <c r="AI10">
        <v>12.178000000000001</v>
      </c>
      <c r="AJ10" s="3">
        <v>9080</v>
      </c>
      <c r="AK10">
        <v>2.2730000000000001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2084.8518126756153</v>
      </c>
      <c r="AU10" s="13">
        <f t="shared" si="1"/>
        <v>2156.1961969600002</v>
      </c>
      <c r="AW10" s="6">
        <f t="shared" si="2"/>
        <v>2355.8680556147401</v>
      </c>
      <c r="AX10" s="15">
        <f t="shared" si="3"/>
        <v>1713.0868394719998</v>
      </c>
      <c r="AZ10" s="14">
        <f t="shared" si="4"/>
        <v>2709.3358629565205</v>
      </c>
      <c r="BA10" s="16">
        <f t="shared" si="5"/>
        <v>1730.8974215360001</v>
      </c>
      <c r="BC10" s="7">
        <f t="shared" si="6"/>
        <v>2562.1381860536799</v>
      </c>
      <c r="BD10" s="8">
        <f t="shared" si="7"/>
        <v>1771.031967872</v>
      </c>
      <c r="BF10" s="12">
        <f t="shared" si="8"/>
        <v>2084.8518126756153</v>
      </c>
      <c r="BG10" s="13">
        <f t="shared" si="9"/>
        <v>2156.1961969600002</v>
      </c>
      <c r="BI10">
        <v>50</v>
      </c>
      <c r="BJ10" t="s">
        <v>36</v>
      </c>
      <c r="BK10" s="2">
        <v>45188.466423611113</v>
      </c>
      <c r="BL10" t="s">
        <v>34</v>
      </c>
      <c r="BM10" t="s">
        <v>13</v>
      </c>
      <c r="BN10">
        <v>0</v>
      </c>
      <c r="BO10">
        <v>2.726</v>
      </c>
      <c r="BP10" s="3">
        <v>4789744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45188.487708333334</v>
      </c>
      <c r="D11" t="s">
        <v>32</v>
      </c>
      <c r="E11" t="s">
        <v>13</v>
      </c>
      <c r="F11">
        <v>0</v>
      </c>
      <c r="G11">
        <v>6.069</v>
      </c>
      <c r="H11" s="3">
        <v>3565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45188.487708333334</v>
      </c>
      <c r="R11" t="s">
        <v>32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45188.487708333334</v>
      </c>
      <c r="AF11" t="s">
        <v>32</v>
      </c>
      <c r="AG11" t="s">
        <v>13</v>
      </c>
      <c r="AH11">
        <v>0</v>
      </c>
      <c r="AI11">
        <v>12.209</v>
      </c>
      <c r="AJ11" s="3">
        <v>1254</v>
      </c>
      <c r="AK11">
        <v>9.8000000000000004E-2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2.5957564999999985</v>
      </c>
      <c r="AU11" s="13">
        <f t="shared" si="1"/>
        <v>283.53877545240005</v>
      </c>
      <c r="AW11" s="6">
        <f t="shared" si="2"/>
        <v>5.5423960312499982</v>
      </c>
      <c r="AX11" s="15">
        <f t="shared" si="3"/>
        <v>267.22289317067998</v>
      </c>
      <c r="AZ11" s="14">
        <f t="shared" si="4"/>
        <v>6.1774954112499998</v>
      </c>
      <c r="BA11" s="16">
        <f t="shared" si="5"/>
        <v>235.88123088984</v>
      </c>
      <c r="BC11" s="7">
        <f t="shared" si="6"/>
        <v>3.0180688925000005</v>
      </c>
      <c r="BD11" s="8">
        <f t="shared" si="7"/>
        <v>155.46166939168</v>
      </c>
      <c r="BF11" s="12">
        <f t="shared" si="8"/>
        <v>2.5957564999999985</v>
      </c>
      <c r="BG11" s="13">
        <f t="shared" si="9"/>
        <v>283.53877545240005</v>
      </c>
      <c r="BI11">
        <v>51</v>
      </c>
      <c r="BJ11" t="s">
        <v>37</v>
      </c>
      <c r="BK11" s="2">
        <v>45188.487708333334</v>
      </c>
      <c r="BL11" t="s">
        <v>32</v>
      </c>
      <c r="BM11" t="s">
        <v>13</v>
      </c>
      <c r="BN11">
        <v>0</v>
      </c>
      <c r="BO11">
        <v>2.7280000000000002</v>
      </c>
      <c r="BP11" s="3">
        <v>4870574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45188.509074074071</v>
      </c>
      <c r="D12">
        <v>283</v>
      </c>
      <c r="E12" t="s">
        <v>13</v>
      </c>
      <c r="F12">
        <v>0</v>
      </c>
      <c r="G12">
        <v>6.0209999999999999</v>
      </c>
      <c r="H12" s="3">
        <v>609355</v>
      </c>
      <c r="I12">
        <v>1.3009999999999999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45188.509074074071</v>
      </c>
      <c r="R12">
        <v>283</v>
      </c>
      <c r="S12" t="s">
        <v>13</v>
      </c>
      <c r="T12">
        <v>0</v>
      </c>
      <c r="U12">
        <v>5.976</v>
      </c>
      <c r="V12" s="3">
        <v>5156</v>
      </c>
      <c r="W12">
        <v>1.294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45188.509074074071</v>
      </c>
      <c r="AF12">
        <v>283</v>
      </c>
      <c r="AG12" t="s">
        <v>13</v>
      </c>
      <c r="AH12">
        <v>0</v>
      </c>
      <c r="AI12">
        <v>12.175000000000001</v>
      </c>
      <c r="AJ12" s="3">
        <v>11649</v>
      </c>
      <c r="AK12">
        <v>2.9830000000000001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1329.3422686019348</v>
      </c>
      <c r="AU12" s="13">
        <f t="shared" si="1"/>
        <v>2758.7435944239</v>
      </c>
      <c r="AW12" s="6">
        <f t="shared" si="2"/>
        <v>1611.388163220395</v>
      </c>
      <c r="AX12" s="15">
        <f t="shared" si="3"/>
        <v>2186.0367611532301</v>
      </c>
      <c r="AZ12" s="14">
        <f t="shared" si="4"/>
        <v>1560.3475209125775</v>
      </c>
      <c r="BA12" s="16">
        <f t="shared" si="5"/>
        <v>2221.2243309917403</v>
      </c>
      <c r="BC12" s="7">
        <f t="shared" si="6"/>
        <v>1398.3899494193463</v>
      </c>
      <c r="BD12" s="8">
        <f t="shared" si="7"/>
        <v>2300.6852563904804</v>
      </c>
      <c r="BF12" s="12">
        <f t="shared" si="8"/>
        <v>1329.3422686019348</v>
      </c>
      <c r="BG12" s="13">
        <f t="shared" si="9"/>
        <v>2758.7435944239</v>
      </c>
      <c r="BI12">
        <v>52</v>
      </c>
      <c r="BJ12" t="s">
        <v>38</v>
      </c>
      <c r="BK12" s="2">
        <v>45188.509074074071</v>
      </c>
      <c r="BL12">
        <v>283</v>
      </c>
      <c r="BM12" t="s">
        <v>13</v>
      </c>
      <c r="BN12">
        <v>0</v>
      </c>
      <c r="BO12">
        <v>2.879</v>
      </c>
      <c r="BP12" s="3">
        <v>909346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45188.530358796299</v>
      </c>
      <c r="D13">
        <v>26</v>
      </c>
      <c r="E13" t="s">
        <v>13</v>
      </c>
      <c r="F13">
        <v>0</v>
      </c>
      <c r="G13">
        <v>5.9939999999999998</v>
      </c>
      <c r="H13" s="3">
        <v>84816</v>
      </c>
      <c r="I13">
        <v>0.17399999999999999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45188.530358796299</v>
      </c>
      <c r="R13">
        <v>26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45188.530358796299</v>
      </c>
      <c r="AF13">
        <v>26</v>
      </c>
      <c r="AG13" t="s">
        <v>13</v>
      </c>
      <c r="AH13">
        <v>0</v>
      </c>
      <c r="AI13">
        <v>12.058999999999999</v>
      </c>
      <c r="AJ13" s="3">
        <v>90857</v>
      </c>
      <c r="AK13">
        <v>23.885000000000002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236.33053816908804</v>
      </c>
      <c r="AU13" s="13">
        <f t="shared" si="1"/>
        <v>20390.649627035902</v>
      </c>
      <c r="AW13" s="6">
        <f t="shared" si="2"/>
        <v>261.00571410273278</v>
      </c>
      <c r="AX13" s="15">
        <f t="shared" si="3"/>
        <v>16361.55179843627</v>
      </c>
      <c r="AZ13" s="14">
        <f t="shared" si="4"/>
        <v>222.20933515880961</v>
      </c>
      <c r="BA13" s="16">
        <f t="shared" si="5"/>
        <v>17233.774190259261</v>
      </c>
      <c r="BC13" s="7">
        <f t="shared" si="6"/>
        <v>196.09858306443775</v>
      </c>
      <c r="BD13" s="8">
        <f t="shared" si="7"/>
        <v>18465.774441661517</v>
      </c>
      <c r="BF13" s="12">
        <f t="shared" si="8"/>
        <v>236.33053816908804</v>
      </c>
      <c r="BG13" s="13">
        <f t="shared" si="9"/>
        <v>20390.649627035902</v>
      </c>
      <c r="BI13">
        <v>53</v>
      </c>
      <c r="BJ13" t="s">
        <v>39</v>
      </c>
      <c r="BK13" s="2">
        <v>45188.530358796299</v>
      </c>
      <c r="BL13">
        <v>26</v>
      </c>
      <c r="BM13" t="s">
        <v>13</v>
      </c>
      <c r="BN13">
        <v>0</v>
      </c>
      <c r="BO13">
        <v>2.8570000000000002</v>
      </c>
      <c r="BP13" s="3">
        <v>720800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45188.551655092589</v>
      </c>
      <c r="D14">
        <v>113</v>
      </c>
      <c r="E14" t="s">
        <v>13</v>
      </c>
      <c r="F14">
        <v>0</v>
      </c>
      <c r="G14">
        <v>6.0119999999999996</v>
      </c>
      <c r="H14" s="3">
        <v>931004</v>
      </c>
      <c r="I14">
        <v>1.992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45188.551655092589</v>
      </c>
      <c r="R14">
        <v>113</v>
      </c>
      <c r="S14" t="s">
        <v>13</v>
      </c>
      <c r="T14">
        <v>0</v>
      </c>
      <c r="U14">
        <v>5.9649999999999999</v>
      </c>
      <c r="V14" s="3">
        <v>8489</v>
      </c>
      <c r="W14">
        <v>2.1509999999999998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45188.551655092589</v>
      </c>
      <c r="AF14">
        <v>113</v>
      </c>
      <c r="AG14" t="s">
        <v>13</v>
      </c>
      <c r="AH14">
        <v>0</v>
      </c>
      <c r="AI14">
        <v>12.12</v>
      </c>
      <c r="AJ14" s="3">
        <v>57293</v>
      </c>
      <c r="AK14">
        <v>15.247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1944.1258668669025</v>
      </c>
      <c r="AU14" s="13">
        <f t="shared" si="1"/>
        <v>12280.222346975899</v>
      </c>
      <c r="AW14" s="6">
        <f t="shared" si="2"/>
        <v>2171.797827352485</v>
      </c>
      <c r="AX14" s="15">
        <f t="shared" si="3"/>
        <v>10450.91043771827</v>
      </c>
      <c r="AZ14" s="14">
        <f t="shared" si="4"/>
        <v>2461.2332931615301</v>
      </c>
      <c r="BA14" s="16">
        <f t="shared" si="5"/>
        <v>10897.190347575259</v>
      </c>
      <c r="BC14" s="7">
        <f t="shared" si="6"/>
        <v>2323.0353167150201</v>
      </c>
      <c r="BD14" s="8">
        <f t="shared" si="7"/>
        <v>11654.994010093518</v>
      </c>
      <c r="BF14" s="12">
        <f t="shared" si="8"/>
        <v>1944.1258668669025</v>
      </c>
      <c r="BG14" s="13">
        <f t="shared" si="9"/>
        <v>12280.222346975899</v>
      </c>
      <c r="BI14">
        <v>54</v>
      </c>
      <c r="BJ14" t="s">
        <v>40</v>
      </c>
      <c r="BK14" s="2">
        <v>45188.551655092589</v>
      </c>
      <c r="BL14">
        <v>113</v>
      </c>
      <c r="BM14" t="s">
        <v>13</v>
      </c>
      <c r="BN14">
        <v>0</v>
      </c>
      <c r="BO14">
        <v>2.86</v>
      </c>
      <c r="BP14" s="3">
        <v>1104555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45188.572962962964</v>
      </c>
      <c r="D15">
        <v>251</v>
      </c>
      <c r="E15" t="s">
        <v>13</v>
      </c>
      <c r="F15">
        <v>0</v>
      </c>
      <c r="G15">
        <v>5.9939999999999998</v>
      </c>
      <c r="H15" s="3">
        <v>373619</v>
      </c>
      <c r="I15">
        <v>0.79400000000000004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45188.572962962964</v>
      </c>
      <c r="R15">
        <v>251</v>
      </c>
      <c r="S15" t="s">
        <v>13</v>
      </c>
      <c r="T15">
        <v>0</v>
      </c>
      <c r="U15">
        <v>5.9470000000000001</v>
      </c>
      <c r="V15" s="3">
        <v>4477</v>
      </c>
      <c r="W15">
        <v>1.119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45188.572962962964</v>
      </c>
      <c r="AF15">
        <v>251</v>
      </c>
      <c r="AG15" t="s">
        <v>13</v>
      </c>
      <c r="AH15">
        <v>0</v>
      </c>
      <c r="AI15">
        <v>11.971</v>
      </c>
      <c r="AJ15" s="3">
        <v>192677</v>
      </c>
      <c r="AK15">
        <v>48.442999999999998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876.32446447680547</v>
      </c>
      <c r="AU15" s="13">
        <f t="shared" si="1"/>
        <v>44430.703863143906</v>
      </c>
      <c r="AW15" s="6">
        <f t="shared" si="2"/>
        <v>1060.0731765251919</v>
      </c>
      <c r="AX15" s="15">
        <f t="shared" si="3"/>
        <v>33426.845559328678</v>
      </c>
      <c r="AZ15" s="14">
        <f t="shared" si="4"/>
        <v>967.19839409923509</v>
      </c>
      <c r="BA15" s="16">
        <f t="shared" si="5"/>
        <v>36232.341227890458</v>
      </c>
      <c r="BC15" s="7">
        <f t="shared" si="6"/>
        <v>863.54474020225291</v>
      </c>
      <c r="BD15" s="8">
        <f t="shared" si="7"/>
        <v>38775.220540083923</v>
      </c>
      <c r="BF15" s="12">
        <f t="shared" si="8"/>
        <v>876.32446447680547</v>
      </c>
      <c r="BG15" s="13">
        <f t="shared" si="9"/>
        <v>44430.703863143906</v>
      </c>
      <c r="BI15">
        <v>55</v>
      </c>
      <c r="BJ15" t="s">
        <v>41</v>
      </c>
      <c r="BK15" s="2">
        <v>45188.572962962964</v>
      </c>
      <c r="BL15">
        <v>251</v>
      </c>
      <c r="BM15" t="s">
        <v>13</v>
      </c>
      <c r="BN15">
        <v>0</v>
      </c>
      <c r="BO15">
        <v>2.8559999999999999</v>
      </c>
      <c r="BP15" s="3">
        <v>753735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45188.594293981485</v>
      </c>
      <c r="D16">
        <v>292</v>
      </c>
      <c r="E16" t="s">
        <v>13</v>
      </c>
      <c r="F16">
        <v>0</v>
      </c>
      <c r="G16">
        <v>5.9969999999999999</v>
      </c>
      <c r="H16" s="3">
        <v>389241</v>
      </c>
      <c r="I16">
        <v>0.82799999999999996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45188.594293981485</v>
      </c>
      <c r="R16">
        <v>292</v>
      </c>
      <c r="S16" t="s">
        <v>13</v>
      </c>
      <c r="T16">
        <v>0</v>
      </c>
      <c r="U16">
        <v>5.9550000000000001</v>
      </c>
      <c r="V16" s="3">
        <v>3649</v>
      </c>
      <c r="W16">
        <v>0.90600000000000003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45188.594293981485</v>
      </c>
      <c r="AF16">
        <v>292</v>
      </c>
      <c r="AG16" t="s">
        <v>13</v>
      </c>
      <c r="AH16">
        <v>0</v>
      </c>
      <c r="AI16">
        <v>11.973000000000001</v>
      </c>
      <c r="AJ16" s="3">
        <v>188465</v>
      </c>
      <c r="AK16">
        <v>47.47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906.40948085689354</v>
      </c>
      <c r="AU16" s="13">
        <f t="shared" si="1"/>
        <v>43453.051100397497</v>
      </c>
      <c r="AW16" s="6">
        <f t="shared" si="2"/>
        <v>1099.4148975266878</v>
      </c>
      <c r="AX16" s="15">
        <f t="shared" si="3"/>
        <v>32746.709840756754</v>
      </c>
      <c r="AZ16" s="14">
        <f t="shared" si="4"/>
        <v>1006.9215505698072</v>
      </c>
      <c r="BA16" s="16">
        <f t="shared" si="5"/>
        <v>35453.110145781502</v>
      </c>
      <c r="BC16" s="7">
        <f t="shared" si="6"/>
        <v>899.2653688932362</v>
      </c>
      <c r="BD16" s="8">
        <f t="shared" si="7"/>
        <v>37945.569185138003</v>
      </c>
      <c r="BF16" s="12">
        <f t="shared" si="8"/>
        <v>906.40948085689354</v>
      </c>
      <c r="BG16" s="13">
        <f t="shared" si="9"/>
        <v>43453.051100397497</v>
      </c>
      <c r="BI16">
        <v>56</v>
      </c>
      <c r="BJ16" t="s">
        <v>42</v>
      </c>
      <c r="BK16" s="2">
        <v>45188.594293981485</v>
      </c>
      <c r="BL16">
        <v>292</v>
      </c>
      <c r="BM16" t="s">
        <v>13</v>
      </c>
      <c r="BN16">
        <v>0</v>
      </c>
      <c r="BO16">
        <v>2.8620000000000001</v>
      </c>
      <c r="BP16" s="3">
        <v>700002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45188.615624999999</v>
      </c>
      <c r="D17">
        <v>252</v>
      </c>
      <c r="E17" t="s">
        <v>13</v>
      </c>
      <c r="F17">
        <v>0</v>
      </c>
      <c r="G17">
        <v>6.0019999999999998</v>
      </c>
      <c r="H17" s="3">
        <v>18646</v>
      </c>
      <c r="I17">
        <v>3.3000000000000002E-2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45188.615624999999</v>
      </c>
      <c r="R17">
        <v>252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45188.615624999999</v>
      </c>
      <c r="AF17">
        <v>252</v>
      </c>
      <c r="AG17" t="s">
        <v>13</v>
      </c>
      <c r="AH17">
        <v>0</v>
      </c>
      <c r="AI17">
        <v>12.151</v>
      </c>
      <c r="AJ17" s="3">
        <v>12964</v>
      </c>
      <c r="AK17">
        <v>3.3450000000000002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45.771497180668</v>
      </c>
      <c r="AU17" s="13">
        <f t="shared" si="1"/>
        <v>3064.8414184943999</v>
      </c>
      <c r="AW17" s="6">
        <f t="shared" si="2"/>
        <v>58.753515039480803</v>
      </c>
      <c r="AX17" s="15">
        <f t="shared" si="3"/>
        <v>2427.8061413700798</v>
      </c>
      <c r="AZ17" s="14">
        <f t="shared" si="4"/>
        <v>48.679076296095602</v>
      </c>
      <c r="BA17" s="16">
        <f t="shared" si="5"/>
        <v>2472.12605828704</v>
      </c>
      <c r="BC17" s="7">
        <f t="shared" si="6"/>
        <v>41.282806391129355</v>
      </c>
      <c r="BD17" s="8">
        <f t="shared" si="7"/>
        <v>2571.6697736460806</v>
      </c>
      <c r="BF17" s="12">
        <f t="shared" si="8"/>
        <v>45.771497180668</v>
      </c>
      <c r="BG17" s="13">
        <f t="shared" si="9"/>
        <v>3064.8414184943999</v>
      </c>
      <c r="BI17">
        <v>57</v>
      </c>
      <c r="BJ17" t="s">
        <v>43</v>
      </c>
      <c r="BK17" s="2">
        <v>45188.615624999999</v>
      </c>
      <c r="BL17">
        <v>252</v>
      </c>
      <c r="BM17" t="s">
        <v>13</v>
      </c>
      <c r="BN17">
        <v>0</v>
      </c>
      <c r="BO17">
        <v>2.8519999999999999</v>
      </c>
      <c r="BP17" s="3">
        <v>854379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45188.636921296296</v>
      </c>
      <c r="D18">
        <v>122</v>
      </c>
      <c r="E18" t="s">
        <v>13</v>
      </c>
      <c r="F18">
        <v>0</v>
      </c>
      <c r="G18">
        <v>6.0759999999999996</v>
      </c>
      <c r="H18" s="3">
        <v>2777</v>
      </c>
      <c r="I18">
        <v>-2E-3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45188.636921296296</v>
      </c>
      <c r="R18">
        <v>122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45188.636921296296</v>
      </c>
      <c r="AF18">
        <v>122</v>
      </c>
      <c r="AG18" t="s">
        <v>13</v>
      </c>
      <c r="AH18">
        <v>0</v>
      </c>
      <c r="AI18">
        <v>11.993</v>
      </c>
      <c r="AJ18" s="3">
        <v>202055</v>
      </c>
      <c r="AK18">
        <v>50.595999999999997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3.6519286600000012</v>
      </c>
      <c r="AU18" s="13">
        <f t="shared" si="1"/>
        <v>46602.230978277505</v>
      </c>
      <c r="AW18" s="6">
        <f t="shared" si="2"/>
        <v>3.3046592412499995</v>
      </c>
      <c r="AX18" s="15">
        <f t="shared" si="3"/>
        <v>34933.164980720758</v>
      </c>
      <c r="AZ18" s="14">
        <f t="shared" si="4"/>
        <v>3.4545763044500006</v>
      </c>
      <c r="BA18" s="16">
        <f t="shared" si="5"/>
        <v>37965.223613613503</v>
      </c>
      <c r="BC18" s="7">
        <f t="shared" si="6"/>
        <v>1.6340315236999998</v>
      </c>
      <c r="BD18" s="8">
        <f t="shared" si="7"/>
        <v>40619.183288402004</v>
      </c>
      <c r="BF18" s="12">
        <f t="shared" si="8"/>
        <v>3.6519286600000012</v>
      </c>
      <c r="BG18" s="13">
        <f t="shared" si="9"/>
        <v>46602.230978277505</v>
      </c>
      <c r="BI18">
        <v>58</v>
      </c>
      <c r="BJ18" t="s">
        <v>44</v>
      </c>
      <c r="BK18" s="2">
        <v>45188.636921296296</v>
      </c>
      <c r="BL18">
        <v>122</v>
      </c>
      <c r="BM18" t="s">
        <v>13</v>
      </c>
      <c r="BN18">
        <v>0</v>
      </c>
      <c r="BO18">
        <v>2.879</v>
      </c>
      <c r="BP18" s="3">
        <v>782081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45188.658194444448</v>
      </c>
      <c r="D19">
        <v>408</v>
      </c>
      <c r="E19" t="s">
        <v>13</v>
      </c>
      <c r="F19">
        <v>0</v>
      </c>
      <c r="G19">
        <v>6.024</v>
      </c>
      <c r="H19" s="3">
        <v>17683</v>
      </c>
      <c r="I19">
        <v>0.03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45188.658194444448</v>
      </c>
      <c r="R19">
        <v>408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45188.658194444448</v>
      </c>
      <c r="AF19">
        <v>408</v>
      </c>
      <c r="AG19" t="s">
        <v>13</v>
      </c>
      <c r="AH19">
        <v>0</v>
      </c>
      <c r="AI19">
        <v>12.178000000000001</v>
      </c>
      <c r="AJ19" s="3">
        <v>11766</v>
      </c>
      <c r="AK19">
        <v>3.0150000000000001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42.896259252847003</v>
      </c>
      <c r="AU19" s="13">
        <f t="shared" si="1"/>
        <v>2786.0420833884</v>
      </c>
      <c r="AW19" s="6">
        <f t="shared" si="2"/>
        <v>55.7572866552782</v>
      </c>
      <c r="AX19" s="15">
        <f t="shared" si="3"/>
        <v>2207.5565992858801</v>
      </c>
      <c r="AZ19" s="14">
        <f t="shared" si="4"/>
        <v>46.14580096167991</v>
      </c>
      <c r="BA19" s="16">
        <f t="shared" si="5"/>
        <v>2243.5501858274397</v>
      </c>
      <c r="BC19" s="7">
        <f t="shared" si="6"/>
        <v>39.024500069095936</v>
      </c>
      <c r="BD19" s="8">
        <f t="shared" si="7"/>
        <v>2324.7992429468804</v>
      </c>
      <c r="BF19" s="12">
        <f t="shared" si="8"/>
        <v>42.896259252847003</v>
      </c>
      <c r="BG19" s="13">
        <f t="shared" si="9"/>
        <v>2786.0420833884</v>
      </c>
      <c r="BI19">
        <v>59</v>
      </c>
      <c r="BJ19" t="s">
        <v>45</v>
      </c>
      <c r="BK19" s="2">
        <v>45188.658194444448</v>
      </c>
      <c r="BL19">
        <v>408</v>
      </c>
      <c r="BM19" t="s">
        <v>13</v>
      </c>
      <c r="BN19">
        <v>0</v>
      </c>
      <c r="BO19">
        <v>2.8780000000000001</v>
      </c>
      <c r="BP19" s="3">
        <v>785854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45188.679490740738</v>
      </c>
      <c r="D20">
        <v>180</v>
      </c>
      <c r="E20" t="s">
        <v>13</v>
      </c>
      <c r="F20">
        <v>0</v>
      </c>
      <c r="G20">
        <v>5.9969999999999999</v>
      </c>
      <c r="H20" s="3">
        <v>5851507</v>
      </c>
      <c r="I20">
        <v>12.680999999999999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45188.679490740738</v>
      </c>
      <c r="R20">
        <v>180</v>
      </c>
      <c r="S20" t="s">
        <v>13</v>
      </c>
      <c r="T20">
        <v>0</v>
      </c>
      <c r="U20">
        <v>5.9539999999999997</v>
      </c>
      <c r="V20" s="3">
        <v>48294</v>
      </c>
      <c r="W20">
        <v>12.336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45188.679490740738</v>
      </c>
      <c r="AF20">
        <v>180</v>
      </c>
      <c r="AG20" t="s">
        <v>13</v>
      </c>
      <c r="AH20">
        <v>0</v>
      </c>
      <c r="AI20">
        <v>12.109</v>
      </c>
      <c r="AJ20" s="3">
        <v>72320</v>
      </c>
      <c r="AK20">
        <v>19.152000000000001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10869.15708441849</v>
      </c>
      <c r="AU20" s="13">
        <f t="shared" si="1"/>
        <v>15922.749539840002</v>
      </c>
      <c r="AW20" s="6">
        <f t="shared" si="2"/>
        <v>9738.19223978226</v>
      </c>
      <c r="AX20" s="15">
        <f t="shared" si="3"/>
        <v>13114.659450752</v>
      </c>
      <c r="AZ20" s="14">
        <f t="shared" si="4"/>
        <v>12621.872129549482</v>
      </c>
      <c r="BA20" s="16">
        <f t="shared" si="5"/>
        <v>13738.683234176</v>
      </c>
      <c r="BC20" s="7">
        <f t="shared" si="6"/>
        <v>12115.047223750318</v>
      </c>
      <c r="BD20" s="8">
        <f t="shared" si="7"/>
        <v>14711.369745151998</v>
      </c>
      <c r="BF20" s="12">
        <f t="shared" si="8"/>
        <v>10869.15708441849</v>
      </c>
      <c r="BG20" s="13">
        <f t="shared" si="9"/>
        <v>15922.749539840002</v>
      </c>
      <c r="BI20">
        <v>60</v>
      </c>
      <c r="BJ20" t="s">
        <v>46</v>
      </c>
      <c r="BK20" s="2">
        <v>45188.679490740738</v>
      </c>
      <c r="BL20">
        <v>180</v>
      </c>
      <c r="BM20" t="s">
        <v>13</v>
      </c>
      <c r="BN20">
        <v>0</v>
      </c>
      <c r="BO20">
        <v>2.8860000000000001</v>
      </c>
      <c r="BP20" s="3">
        <v>616427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45188.700787037036</v>
      </c>
      <c r="D21">
        <v>217</v>
      </c>
      <c r="E21" t="s">
        <v>13</v>
      </c>
      <c r="F21">
        <v>0</v>
      </c>
      <c r="G21">
        <v>6.0259999999999998</v>
      </c>
      <c r="H21" s="3">
        <v>17562</v>
      </c>
      <c r="I21">
        <v>0.03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45188.700787037036</v>
      </c>
      <c r="R21">
        <v>217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45188.700787037036</v>
      </c>
      <c r="AF21">
        <v>217</v>
      </c>
      <c r="AG21" t="s">
        <v>13</v>
      </c>
      <c r="AH21">
        <v>0</v>
      </c>
      <c r="AI21">
        <v>12.2</v>
      </c>
      <c r="AJ21" s="3">
        <v>165803</v>
      </c>
      <c r="AK21">
        <v>42.177999999999997</v>
      </c>
      <c r="AL21" t="s">
        <v>14</v>
      </c>
      <c r="AM21" t="s">
        <v>14</v>
      </c>
      <c r="AN21" t="s">
        <v>14</v>
      </c>
      <c r="AO21" t="s">
        <v>14</v>
      </c>
      <c r="AQ21">
        <v>3</v>
      </c>
      <c r="AR21" t="s">
        <v>65</v>
      </c>
      <c r="AS21" s="11">
        <v>61</v>
      </c>
      <c r="AT21" s="12">
        <f t="shared" si="0"/>
        <v>42.534781598012003</v>
      </c>
      <c r="AU21" s="13" t="s">
        <v>66</v>
      </c>
      <c r="AW21" s="6">
        <f t="shared" si="2"/>
        <v>55.3807064585272</v>
      </c>
      <c r="AX21" s="15">
        <f t="shared" si="3"/>
        <v>29049.119053039074</v>
      </c>
      <c r="AZ21" s="14">
        <f t="shared" si="4"/>
        <v>45.827481557260406</v>
      </c>
      <c r="BA21" s="16">
        <f t="shared" si="5"/>
        <v>31250.677878005663</v>
      </c>
      <c r="BC21" s="7">
        <f t="shared" si="6"/>
        <v>38.740735543604238</v>
      </c>
      <c r="BD21" s="8">
        <f t="shared" si="7"/>
        <v>33466.219099674323</v>
      </c>
      <c r="BF21" s="12">
        <f t="shared" si="8"/>
        <v>42.534781598012003</v>
      </c>
      <c r="BG21" s="13">
        <f t="shared" si="9"/>
        <v>38168.036136311901</v>
      </c>
      <c r="BI21">
        <v>61</v>
      </c>
      <c r="BJ21" t="s">
        <v>47</v>
      </c>
      <c r="BK21" s="2">
        <v>45188.700787037036</v>
      </c>
      <c r="BL21">
        <v>217</v>
      </c>
      <c r="BM21" t="s">
        <v>13</v>
      </c>
      <c r="BN21">
        <v>0</v>
      </c>
      <c r="BO21">
        <v>2.8820000000000001</v>
      </c>
      <c r="BP21" s="3">
        <v>766486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45188.722083333334</v>
      </c>
      <c r="D22">
        <v>368</v>
      </c>
      <c r="E22" t="s">
        <v>13</v>
      </c>
      <c r="F22">
        <v>0</v>
      </c>
      <c r="G22">
        <v>6.1230000000000002</v>
      </c>
      <c r="H22" s="3">
        <v>2312</v>
      </c>
      <c r="I22">
        <v>-3.0000000000000001E-3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45188.722083333334</v>
      </c>
      <c r="R22">
        <v>368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45188.722083333334</v>
      </c>
      <c r="AF22">
        <v>368</v>
      </c>
      <c r="AG22" t="s">
        <v>13</v>
      </c>
      <c r="AH22">
        <v>0</v>
      </c>
      <c r="AI22">
        <v>11.965</v>
      </c>
      <c r="AJ22" s="3">
        <v>204572</v>
      </c>
      <c r="AK22">
        <v>51.170999999999999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4.5898057599999991</v>
      </c>
      <c r="AU22" s="13">
        <f t="shared" si="1"/>
        <v>47183.831539774401</v>
      </c>
      <c r="AW22" s="6">
        <f t="shared" si="2"/>
        <v>1.9965485599999999</v>
      </c>
      <c r="AX22" s="15">
        <f t="shared" si="3"/>
        <v>35335.572931140327</v>
      </c>
      <c r="AZ22" s="14">
        <f t="shared" si="4"/>
        <v>1.8140133151999986</v>
      </c>
      <c r="BA22" s="16">
        <f t="shared" si="5"/>
        <v>38429.832226228158</v>
      </c>
      <c r="BC22" s="7">
        <f t="shared" si="6"/>
        <v>0.90196728320000008</v>
      </c>
      <c r="BD22" s="8">
        <f t="shared" si="7"/>
        <v>41113.327974744316</v>
      </c>
      <c r="BF22" s="12">
        <f t="shared" si="8"/>
        <v>4.5898057599999991</v>
      </c>
      <c r="BG22" s="13">
        <f t="shared" si="9"/>
        <v>47183.831539774401</v>
      </c>
      <c r="BI22">
        <v>62</v>
      </c>
      <c r="BJ22" t="s">
        <v>48</v>
      </c>
      <c r="BK22" s="2">
        <v>45188.722083333334</v>
      </c>
      <c r="BL22">
        <v>368</v>
      </c>
      <c r="BM22" t="s">
        <v>13</v>
      </c>
      <c r="BN22">
        <v>0</v>
      </c>
      <c r="BO22">
        <v>2.851</v>
      </c>
      <c r="BP22" s="3">
        <v>904159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45188.743391203701</v>
      </c>
      <c r="D23">
        <v>362</v>
      </c>
      <c r="E23" t="s">
        <v>13</v>
      </c>
      <c r="F23">
        <v>0</v>
      </c>
      <c r="G23">
        <v>6.02</v>
      </c>
      <c r="H23" s="3">
        <v>162946</v>
      </c>
      <c r="I23">
        <v>0.34200000000000003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45188.743391203701</v>
      </c>
      <c r="R23">
        <v>362</v>
      </c>
      <c r="S23" t="s">
        <v>13</v>
      </c>
      <c r="T23">
        <v>0</v>
      </c>
      <c r="U23">
        <v>5.9740000000000002</v>
      </c>
      <c r="V23" s="3">
        <v>1097</v>
      </c>
      <c r="W23">
        <v>0.249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45188.743391203701</v>
      </c>
      <c r="AF23">
        <v>362</v>
      </c>
      <c r="AG23" t="s">
        <v>13</v>
      </c>
      <c r="AH23">
        <v>0</v>
      </c>
      <c r="AI23">
        <v>12.019</v>
      </c>
      <c r="AJ23" s="3">
        <v>167940</v>
      </c>
      <c r="AK23">
        <v>42.682000000000002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443.55312190946802</v>
      </c>
      <c r="AU23" s="13">
        <f t="shared" si="1"/>
        <v>38668.20079676</v>
      </c>
      <c r="AW23" s="6">
        <f t="shared" si="2"/>
        <v>490.61233420476083</v>
      </c>
      <c r="AX23" s="15">
        <f t="shared" si="3"/>
        <v>29400.550737228004</v>
      </c>
      <c r="AZ23" s="14">
        <f t="shared" si="4"/>
        <v>425.74154587105568</v>
      </c>
      <c r="BA23" s="16">
        <f t="shared" si="5"/>
        <v>31647.675503064002</v>
      </c>
      <c r="BC23" s="7">
        <f t="shared" si="6"/>
        <v>377.98875833130529</v>
      </c>
      <c r="BD23" s="8">
        <f t="shared" si="7"/>
        <v>33889.735911327996</v>
      </c>
      <c r="BF23" s="12">
        <f t="shared" si="8"/>
        <v>443.55312190946802</v>
      </c>
      <c r="BG23" s="13">
        <f t="shared" si="9"/>
        <v>38668.20079676</v>
      </c>
      <c r="BI23">
        <v>63</v>
      </c>
      <c r="BJ23" t="s">
        <v>49</v>
      </c>
      <c r="BK23" s="2">
        <v>45188.743391203701</v>
      </c>
      <c r="BL23">
        <v>362</v>
      </c>
      <c r="BM23" t="s">
        <v>13</v>
      </c>
      <c r="BN23">
        <v>0</v>
      </c>
      <c r="BO23">
        <v>2.8769999999999998</v>
      </c>
      <c r="BP23" s="3">
        <v>847465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45188.764664351853</v>
      </c>
      <c r="D24">
        <v>415</v>
      </c>
      <c r="E24" t="s">
        <v>13</v>
      </c>
      <c r="F24">
        <v>0</v>
      </c>
      <c r="G24">
        <v>6.02</v>
      </c>
      <c r="H24" s="3">
        <v>56299</v>
      </c>
      <c r="I24">
        <v>0.113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45188.764664351853</v>
      </c>
      <c r="R24">
        <v>415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45188.764664351853</v>
      </c>
      <c r="AF24">
        <v>415</v>
      </c>
      <c r="AG24" t="s">
        <v>13</v>
      </c>
      <c r="AH24">
        <v>0</v>
      </c>
      <c r="AI24">
        <v>12.177</v>
      </c>
      <c r="AJ24" s="3">
        <v>10047</v>
      </c>
      <c r="AK24">
        <v>2.54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155.89943343862302</v>
      </c>
      <c r="AU24" s="13">
        <f t="shared" si="1"/>
        <v>2383.7082584751001</v>
      </c>
      <c r="AW24" s="6">
        <f t="shared" si="2"/>
        <v>174.71834992530381</v>
      </c>
      <c r="AX24" s="15">
        <f t="shared" si="3"/>
        <v>1891.2076575410699</v>
      </c>
      <c r="AZ24" s="14">
        <f t="shared" si="4"/>
        <v>147.55356309221912</v>
      </c>
      <c r="BA24" s="16">
        <f t="shared" si="5"/>
        <v>1915.4870796816601</v>
      </c>
      <c r="BC24" s="7">
        <f t="shared" si="6"/>
        <v>129.46477423612345</v>
      </c>
      <c r="BD24" s="8">
        <f t="shared" si="7"/>
        <v>1970.4388548263198</v>
      </c>
      <c r="BF24" s="12">
        <f t="shared" si="8"/>
        <v>155.89943343862302</v>
      </c>
      <c r="BG24" s="13">
        <f t="shared" si="9"/>
        <v>2383.7082584751001</v>
      </c>
      <c r="BI24">
        <v>64</v>
      </c>
      <c r="BJ24" t="s">
        <v>50</v>
      </c>
      <c r="BK24" s="2">
        <v>45188.764664351853</v>
      </c>
      <c r="BL24">
        <v>415</v>
      </c>
      <c r="BM24" t="s">
        <v>13</v>
      </c>
      <c r="BN24">
        <v>0</v>
      </c>
      <c r="BO24">
        <v>2.8780000000000001</v>
      </c>
      <c r="BP24" s="3">
        <v>811457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45188.785983796297</v>
      </c>
      <c r="D25">
        <v>253</v>
      </c>
      <c r="E25" t="s">
        <v>13</v>
      </c>
      <c r="F25">
        <v>0</v>
      </c>
      <c r="G25">
        <v>5.9770000000000003</v>
      </c>
      <c r="H25" s="3">
        <v>6174758</v>
      </c>
      <c r="I25">
        <v>13.391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45188.785983796297</v>
      </c>
      <c r="R25">
        <v>253</v>
      </c>
      <c r="S25" t="s">
        <v>13</v>
      </c>
      <c r="T25">
        <v>0</v>
      </c>
      <c r="U25">
        <v>5.9340000000000002</v>
      </c>
      <c r="V25" s="3">
        <v>49106</v>
      </c>
      <c r="W25">
        <v>12.542999999999999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45188.785983796297</v>
      </c>
      <c r="AF25">
        <v>253</v>
      </c>
      <c r="AG25" t="s">
        <v>13</v>
      </c>
      <c r="AH25">
        <v>0</v>
      </c>
      <c r="AI25">
        <v>12.081</v>
      </c>
      <c r="AJ25" s="3">
        <v>72181</v>
      </c>
      <c r="AK25">
        <v>19.116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11423.95648373071</v>
      </c>
      <c r="AU25" s="13">
        <f t="shared" si="1"/>
        <v>15889.140742475101</v>
      </c>
      <c r="AW25" s="6">
        <f t="shared" si="2"/>
        <v>9892.6508464902599</v>
      </c>
      <c r="AX25" s="15">
        <f t="shared" si="3"/>
        <v>13090.14962631203</v>
      </c>
      <c r="AZ25" s="14">
        <f t="shared" si="4"/>
        <v>12828.481617333482</v>
      </c>
      <c r="BA25" s="16">
        <f t="shared" si="5"/>
        <v>13712.43302666614</v>
      </c>
      <c r="BC25" s="7">
        <f t="shared" si="6"/>
        <v>12314.159682806319</v>
      </c>
      <c r="BD25" s="8">
        <f t="shared" si="7"/>
        <v>14683.151030659279</v>
      </c>
      <c r="BF25" s="12">
        <f t="shared" si="8"/>
        <v>11423.95648373071</v>
      </c>
      <c r="BG25" s="13">
        <f t="shared" si="9"/>
        <v>15889.140742475101</v>
      </c>
      <c r="BI25">
        <v>65</v>
      </c>
      <c r="BJ25" t="s">
        <v>51</v>
      </c>
      <c r="BK25" s="2">
        <v>45188.785983796297</v>
      </c>
      <c r="BL25">
        <v>253</v>
      </c>
      <c r="BM25" t="s">
        <v>13</v>
      </c>
      <c r="BN25">
        <v>0</v>
      </c>
      <c r="BO25">
        <v>2.86</v>
      </c>
      <c r="BP25" s="3">
        <v>721334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45188.807314814818</v>
      </c>
      <c r="D26">
        <v>288</v>
      </c>
      <c r="E26" t="s">
        <v>13</v>
      </c>
      <c r="F26">
        <v>0</v>
      </c>
      <c r="G26">
        <v>6.0039999999999996</v>
      </c>
      <c r="H26" s="3">
        <v>16717</v>
      </c>
      <c r="I26">
        <v>2.8000000000000001E-2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45188.807314814818</v>
      </c>
      <c r="R26">
        <v>288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45188.807314814818</v>
      </c>
      <c r="AF26">
        <v>288</v>
      </c>
      <c r="AG26" t="s">
        <v>13</v>
      </c>
      <c r="AH26">
        <v>0</v>
      </c>
      <c r="AI26">
        <v>12.143000000000001</v>
      </c>
      <c r="AJ26" s="3">
        <v>12722</v>
      </c>
      <c r="AK26">
        <v>3.278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40.009125593647006</v>
      </c>
      <c r="AU26" s="13">
        <f t="shared" si="1"/>
        <v>3008.6285415676002</v>
      </c>
      <c r="AW26" s="6">
        <f t="shared" si="2"/>
        <v>52.750203307758198</v>
      </c>
      <c r="AX26" s="15">
        <f t="shared" si="3"/>
        <v>2383.3295204433202</v>
      </c>
      <c r="AZ26" s="14">
        <f t="shared" si="4"/>
        <v>43.6044085170399</v>
      </c>
      <c r="BA26" s="16">
        <f t="shared" si="5"/>
        <v>2425.95673064216</v>
      </c>
      <c r="BC26" s="7">
        <f t="shared" si="6"/>
        <v>36.759008445511938</v>
      </c>
      <c r="BD26" s="8">
        <f t="shared" si="7"/>
        <v>2521.8070062723205</v>
      </c>
      <c r="BF26" s="12">
        <f t="shared" si="8"/>
        <v>40.009125593647006</v>
      </c>
      <c r="BG26" s="13">
        <f t="shared" si="9"/>
        <v>3008.6285415676002</v>
      </c>
      <c r="BI26">
        <v>66</v>
      </c>
      <c r="BJ26" t="s">
        <v>52</v>
      </c>
      <c r="BK26" s="2">
        <v>45188.807314814818</v>
      </c>
      <c r="BL26">
        <v>288</v>
      </c>
      <c r="BM26" t="s">
        <v>13</v>
      </c>
      <c r="BN26">
        <v>0</v>
      </c>
      <c r="BO26">
        <v>2.8519999999999999</v>
      </c>
      <c r="BP26" s="3">
        <v>890843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45188.828622685185</v>
      </c>
      <c r="D27">
        <v>384</v>
      </c>
      <c r="E27" t="s">
        <v>13</v>
      </c>
      <c r="F27">
        <v>0</v>
      </c>
      <c r="G27">
        <v>6.024</v>
      </c>
      <c r="H27" s="3">
        <v>24830</v>
      </c>
      <c r="I27">
        <v>4.5999999999999999E-2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45188.828622685185</v>
      </c>
      <c r="R27">
        <v>384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45188.828622685185</v>
      </c>
      <c r="AF27">
        <v>384</v>
      </c>
      <c r="AG27" t="s">
        <v>13</v>
      </c>
      <c r="AH27">
        <v>0</v>
      </c>
      <c r="AI27">
        <v>11.994999999999999</v>
      </c>
      <c r="AJ27" s="3">
        <v>201056</v>
      </c>
      <c r="AK27">
        <v>50.366999999999997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64.165423924700008</v>
      </c>
      <c r="AU27" s="13">
        <f t="shared" si="1"/>
        <v>46371.249430937598</v>
      </c>
      <c r="AW27" s="6">
        <f t="shared" si="2"/>
        <v>77.958019111820008</v>
      </c>
      <c r="AX27" s="15">
        <f t="shared" si="3"/>
        <v>34773.228354913284</v>
      </c>
      <c r="AZ27" s="14">
        <f t="shared" si="4"/>
        <v>64.941411655990009</v>
      </c>
      <c r="BA27" s="16">
        <f t="shared" si="5"/>
        <v>37780.762843888639</v>
      </c>
      <c r="BC27" s="7">
        <f t="shared" si="6"/>
        <v>55.781184762393998</v>
      </c>
      <c r="BD27" s="8">
        <f t="shared" si="7"/>
        <v>40422.967093729283</v>
      </c>
      <c r="BF27" s="12">
        <f t="shared" si="8"/>
        <v>64.165423924700008</v>
      </c>
      <c r="BG27" s="13">
        <f t="shared" si="9"/>
        <v>46371.249430937598</v>
      </c>
      <c r="BI27">
        <v>67</v>
      </c>
      <c r="BJ27" t="s">
        <v>53</v>
      </c>
      <c r="BK27" s="2">
        <v>45188.828622685185</v>
      </c>
      <c r="BL27">
        <v>384</v>
      </c>
      <c r="BM27" t="s">
        <v>13</v>
      </c>
      <c r="BN27">
        <v>0</v>
      </c>
      <c r="BO27">
        <v>2.879</v>
      </c>
      <c r="BP27" s="3">
        <v>812102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45188.849918981483</v>
      </c>
      <c r="D28">
        <v>39</v>
      </c>
      <c r="E28" t="s">
        <v>13</v>
      </c>
      <c r="F28">
        <v>0</v>
      </c>
      <c r="G28">
        <v>6.0890000000000004</v>
      </c>
      <c r="H28" s="3">
        <v>2568</v>
      </c>
      <c r="I28">
        <v>-2E-3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45188.849918981483</v>
      </c>
      <c r="R28">
        <v>39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45188.849918981483</v>
      </c>
      <c r="AF28">
        <v>39</v>
      </c>
      <c r="AG28" t="s">
        <v>13</v>
      </c>
      <c r="AH28">
        <v>0</v>
      </c>
      <c r="AI28">
        <v>12.000999999999999</v>
      </c>
      <c r="AJ28" s="3">
        <v>197774</v>
      </c>
      <c r="AK28">
        <v>49.615000000000002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4.0445769600000006</v>
      </c>
      <c r="AU28" s="13">
        <f t="shared" si="1"/>
        <v>45611.834497391603</v>
      </c>
      <c r="AW28" s="6">
        <f t="shared" si="2"/>
        <v>2.7155757599999992</v>
      </c>
      <c r="AX28" s="15">
        <f t="shared" si="3"/>
        <v>34246.908977879481</v>
      </c>
      <c r="AZ28" s="14">
        <f t="shared" si="4"/>
        <v>2.7203055392</v>
      </c>
      <c r="BA28" s="16">
        <f t="shared" si="5"/>
        <v>37174.528134464243</v>
      </c>
      <c r="BC28" s="7">
        <f t="shared" si="6"/>
        <v>1.2972220672000001</v>
      </c>
      <c r="BD28" s="8">
        <f t="shared" si="7"/>
        <v>39777.982354460481</v>
      </c>
      <c r="BF28" s="12">
        <f t="shared" si="8"/>
        <v>4.0445769600000006</v>
      </c>
      <c r="BG28" s="13">
        <f t="shared" si="9"/>
        <v>45611.834497391603</v>
      </c>
      <c r="BI28">
        <v>68</v>
      </c>
      <c r="BJ28" t="s">
        <v>54</v>
      </c>
      <c r="BK28" s="2">
        <v>45188.849918981483</v>
      </c>
      <c r="BL28">
        <v>39</v>
      </c>
      <c r="BM28" t="s">
        <v>13</v>
      </c>
      <c r="BN28">
        <v>0</v>
      </c>
      <c r="BO28">
        <v>2.8780000000000001</v>
      </c>
      <c r="BP28" s="3">
        <v>827855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45188.871192129627</v>
      </c>
      <c r="D29" t="s">
        <v>56</v>
      </c>
      <c r="E29" t="s">
        <v>13</v>
      </c>
      <c r="F29">
        <v>0</v>
      </c>
      <c r="G29">
        <v>6.0190000000000001</v>
      </c>
      <c r="H29" s="3">
        <v>797792</v>
      </c>
      <c r="I29">
        <v>1.706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45188.871192129627</v>
      </c>
      <c r="R29" t="s">
        <v>56</v>
      </c>
      <c r="S29" t="s">
        <v>13</v>
      </c>
      <c r="T29">
        <v>0</v>
      </c>
      <c r="U29">
        <v>5.9729999999999999</v>
      </c>
      <c r="V29" s="3">
        <v>6988</v>
      </c>
      <c r="W29">
        <v>1.7649999999999999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45188.871192129627</v>
      </c>
      <c r="AF29" t="s">
        <v>56</v>
      </c>
      <c r="AG29" t="s">
        <v>13</v>
      </c>
      <c r="AH29">
        <v>0</v>
      </c>
      <c r="AI29">
        <v>12.131</v>
      </c>
      <c r="AJ29" s="3">
        <v>56448</v>
      </c>
      <c r="AK29">
        <v>15.026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1689.9780994000896</v>
      </c>
      <c r="AU29" s="13">
        <f t="shared" si="1"/>
        <v>12074.846792806402</v>
      </c>
      <c r="AW29" s="6">
        <f t="shared" si="2"/>
        <v>1886.6816135930401</v>
      </c>
      <c r="AX29" s="15">
        <f t="shared" si="3"/>
        <v>10300.280334289921</v>
      </c>
      <c r="AZ29" s="14">
        <f t="shared" si="4"/>
        <v>2076.84313886992</v>
      </c>
      <c r="BA29" s="16">
        <f t="shared" si="5"/>
        <v>10737.189114792962</v>
      </c>
      <c r="BC29" s="7">
        <f t="shared" si="6"/>
        <v>1952.58843304928</v>
      </c>
      <c r="BD29" s="8">
        <f t="shared" si="7"/>
        <v>11482.785266513918</v>
      </c>
      <c r="BF29" s="12">
        <f t="shared" si="8"/>
        <v>1689.9780994000896</v>
      </c>
      <c r="BG29" s="13">
        <f t="shared" si="9"/>
        <v>12074.846792806402</v>
      </c>
      <c r="BI29">
        <v>69</v>
      </c>
      <c r="BJ29" t="s">
        <v>55</v>
      </c>
      <c r="BK29" s="2">
        <v>45188.871192129627</v>
      </c>
      <c r="BL29" t="s">
        <v>56</v>
      </c>
      <c r="BM29" t="s">
        <v>13</v>
      </c>
      <c r="BN29">
        <v>0</v>
      </c>
      <c r="BO29">
        <v>2.88</v>
      </c>
      <c r="BP29" s="3">
        <v>797746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45188.892523148148</v>
      </c>
      <c r="D30">
        <v>138</v>
      </c>
      <c r="E30" t="s">
        <v>13</v>
      </c>
      <c r="F30">
        <v>0</v>
      </c>
      <c r="G30">
        <v>5.8680000000000003</v>
      </c>
      <c r="H30" s="3">
        <v>35645753</v>
      </c>
      <c r="I30">
        <v>82.39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45188.892523148148</v>
      </c>
      <c r="R30">
        <v>138</v>
      </c>
      <c r="S30" t="s">
        <v>13</v>
      </c>
      <c r="T30">
        <v>0</v>
      </c>
      <c r="U30">
        <v>5.8479999999999999</v>
      </c>
      <c r="V30" s="3">
        <v>413349</v>
      </c>
      <c r="W30">
        <v>101.864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45188.892523148148</v>
      </c>
      <c r="AF30">
        <v>138</v>
      </c>
      <c r="AG30" t="s">
        <v>13</v>
      </c>
      <c r="AH30">
        <v>0</v>
      </c>
      <c r="AI30">
        <v>12.113</v>
      </c>
      <c r="AJ30" s="3">
        <v>68124</v>
      </c>
      <c r="AK30">
        <v>18.068000000000001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101574.87058398001</v>
      </c>
      <c r="AU30" s="13">
        <f t="shared" si="1"/>
        <v>14907.502833521601</v>
      </c>
      <c r="AW30" s="6">
        <f t="shared" si="2"/>
        <v>79615.74164520629</v>
      </c>
      <c r="AX30" s="15">
        <f t="shared" si="3"/>
        <v>12373.711601568482</v>
      </c>
      <c r="AZ30" s="14">
        <f t="shared" si="4"/>
        <v>102839.67566627394</v>
      </c>
      <c r="BA30" s="16">
        <f t="shared" si="5"/>
        <v>12945.99010134624</v>
      </c>
      <c r="BC30" s="7">
        <f t="shared" si="6"/>
        <v>99054.121569376613</v>
      </c>
      <c r="BD30" s="8">
        <f t="shared" si="7"/>
        <v>13859.095558324479</v>
      </c>
      <c r="BF30" s="12">
        <f t="shared" si="8"/>
        <v>101574.87058398001</v>
      </c>
      <c r="BG30" s="13">
        <f t="shared" si="9"/>
        <v>14907.502833521601</v>
      </c>
      <c r="BI30">
        <v>70</v>
      </c>
      <c r="BJ30" t="s">
        <v>57</v>
      </c>
      <c r="BK30" s="2">
        <v>45188.892523148148</v>
      </c>
      <c r="BL30">
        <v>138</v>
      </c>
      <c r="BM30" t="s">
        <v>13</v>
      </c>
      <c r="BN30">
        <v>0</v>
      </c>
      <c r="BO30">
        <v>2.8860000000000001</v>
      </c>
      <c r="BP30" s="3">
        <v>642946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45188.913807870369</v>
      </c>
      <c r="D31">
        <v>381</v>
      </c>
      <c r="E31" t="s">
        <v>13</v>
      </c>
      <c r="F31">
        <v>0</v>
      </c>
      <c r="G31">
        <v>6.0250000000000004</v>
      </c>
      <c r="H31" s="3">
        <v>45463</v>
      </c>
      <c r="I31">
        <v>0.09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45188.913807870369</v>
      </c>
      <c r="R31">
        <v>381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45188.913807870369</v>
      </c>
      <c r="AF31">
        <v>381</v>
      </c>
      <c r="AG31" t="s">
        <v>13</v>
      </c>
      <c r="AH31">
        <v>0</v>
      </c>
      <c r="AI31">
        <v>12.183</v>
      </c>
      <c r="AJ31" s="3">
        <v>9633</v>
      </c>
      <c r="AK31">
        <v>2.4260000000000002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124.66443235008698</v>
      </c>
      <c r="AU31" s="13">
        <f t="shared" si="1"/>
        <v>2286.4083423471002</v>
      </c>
      <c r="AW31" s="6">
        <f t="shared" si="2"/>
        <v>141.5824919780222</v>
      </c>
      <c r="AX31" s="15">
        <f t="shared" si="3"/>
        <v>1814.9634773714699</v>
      </c>
      <c r="AZ31" s="14">
        <f t="shared" si="4"/>
        <v>119.1340186797879</v>
      </c>
      <c r="BA31" s="16">
        <f t="shared" si="5"/>
        <v>1836.4627583568601</v>
      </c>
      <c r="BC31" s="7">
        <f t="shared" si="6"/>
        <v>104.11065713292072</v>
      </c>
      <c r="BD31" s="8">
        <f t="shared" si="7"/>
        <v>1885.0729795367199</v>
      </c>
      <c r="BF31" s="12">
        <f t="shared" si="8"/>
        <v>124.66443235008698</v>
      </c>
      <c r="BG31" s="13">
        <f t="shared" si="9"/>
        <v>2286.4083423471002</v>
      </c>
      <c r="BI31">
        <v>71</v>
      </c>
      <c r="BJ31" t="s">
        <v>58</v>
      </c>
      <c r="BK31" s="2">
        <v>45188.913807870369</v>
      </c>
      <c r="BL31">
        <v>381</v>
      </c>
      <c r="BM31" t="s">
        <v>13</v>
      </c>
      <c r="BN31">
        <v>0</v>
      </c>
      <c r="BO31">
        <v>2.879</v>
      </c>
      <c r="BP31" s="3">
        <v>874961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45188.93513888889</v>
      </c>
      <c r="D32">
        <v>373</v>
      </c>
      <c r="E32" t="s">
        <v>13</v>
      </c>
      <c r="F32">
        <v>0</v>
      </c>
      <c r="G32">
        <v>6.02</v>
      </c>
      <c r="H32" s="3">
        <v>375696</v>
      </c>
      <c r="I32">
        <v>0.79900000000000004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45188.93513888889</v>
      </c>
      <c r="R32">
        <v>373</v>
      </c>
      <c r="S32" t="s">
        <v>13</v>
      </c>
      <c r="T32">
        <v>0</v>
      </c>
      <c r="U32">
        <v>5.968</v>
      </c>
      <c r="V32" s="3">
        <v>3514</v>
      </c>
      <c r="W32">
        <v>0.871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45188.93513888889</v>
      </c>
      <c r="AF32">
        <v>373</v>
      </c>
      <c r="AG32" t="s">
        <v>13</v>
      </c>
      <c r="AH32">
        <v>0</v>
      </c>
      <c r="AI32">
        <v>12.019</v>
      </c>
      <c r="AJ32" s="3">
        <v>167009</v>
      </c>
      <c r="AK32">
        <v>42.462000000000003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880.32489678986246</v>
      </c>
      <c r="AU32" s="13">
        <f t="shared" si="1"/>
        <v>38450.346251287097</v>
      </c>
      <c r="AW32" s="6">
        <f t="shared" si="2"/>
        <v>1065.3267592196607</v>
      </c>
      <c r="AX32" s="15">
        <f t="shared" si="3"/>
        <v>29247.517378295634</v>
      </c>
      <c r="AZ32" s="14">
        <f t="shared" si="4"/>
        <v>972.48312913410564</v>
      </c>
      <c r="BA32" s="16">
        <f t="shared" si="5"/>
        <v>31474.738781122942</v>
      </c>
      <c r="BC32" s="7">
        <f t="shared" si="6"/>
        <v>868.29618960513528</v>
      </c>
      <c r="BD32" s="8">
        <f t="shared" si="7"/>
        <v>33705.256304812887</v>
      </c>
      <c r="BF32" s="12">
        <f t="shared" si="8"/>
        <v>880.32489678986246</v>
      </c>
      <c r="BG32" s="13">
        <f t="shared" si="9"/>
        <v>38450.346251287097</v>
      </c>
      <c r="BI32">
        <v>72</v>
      </c>
      <c r="BJ32" t="s">
        <v>59</v>
      </c>
      <c r="BK32" s="2">
        <v>45188.93513888889</v>
      </c>
      <c r="BL32">
        <v>373</v>
      </c>
      <c r="BM32" t="s">
        <v>13</v>
      </c>
      <c r="BN32">
        <v>0</v>
      </c>
      <c r="BO32">
        <v>2.879</v>
      </c>
      <c r="BP32" s="3">
        <v>832637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45188.956458333334</v>
      </c>
      <c r="D33">
        <v>45</v>
      </c>
      <c r="E33" t="s">
        <v>13</v>
      </c>
      <c r="F33">
        <v>0</v>
      </c>
      <c r="G33">
        <v>5.9980000000000002</v>
      </c>
      <c r="H33" s="3">
        <v>114225</v>
      </c>
      <c r="I33">
        <v>0.23799999999999999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45188.956458333334</v>
      </c>
      <c r="R33">
        <v>45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45188.956458333334</v>
      </c>
      <c r="AF33">
        <v>45</v>
      </c>
      <c r="AG33" t="s">
        <v>13</v>
      </c>
      <c r="AH33">
        <v>0</v>
      </c>
      <c r="AI33">
        <v>12.057</v>
      </c>
      <c r="AJ33" s="3">
        <v>97780</v>
      </c>
      <c r="AK33">
        <v>25.63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316.591003064375</v>
      </c>
      <c r="AU33" s="13">
        <f t="shared" si="1"/>
        <v>22052.06402844</v>
      </c>
      <c r="AW33" s="6">
        <f t="shared" si="2"/>
        <v>348.60167741987499</v>
      </c>
      <c r="AX33" s="15">
        <f t="shared" si="3"/>
        <v>17563.102524332004</v>
      </c>
      <c r="AZ33" s="14">
        <f t="shared" si="4"/>
        <v>298.99435030943755</v>
      </c>
      <c r="BA33" s="16">
        <f t="shared" si="5"/>
        <v>18536.217304215999</v>
      </c>
      <c r="BC33" s="7">
        <f t="shared" si="6"/>
        <v>264.67946638066246</v>
      </c>
      <c r="BD33" s="8">
        <f t="shared" si="7"/>
        <v>19863.431107231998</v>
      </c>
      <c r="BF33" s="12">
        <f t="shared" si="8"/>
        <v>316.591003064375</v>
      </c>
      <c r="BG33" s="13">
        <f t="shared" si="9"/>
        <v>22052.06402844</v>
      </c>
      <c r="BI33">
        <v>73</v>
      </c>
      <c r="BJ33" t="s">
        <v>60</v>
      </c>
      <c r="BK33" s="2">
        <v>45188.956458333334</v>
      </c>
      <c r="BL33">
        <v>45</v>
      </c>
      <c r="BM33" t="s">
        <v>13</v>
      </c>
      <c r="BN33">
        <v>0</v>
      </c>
      <c r="BO33">
        <v>2.8530000000000002</v>
      </c>
      <c r="BP33" s="3">
        <v>891375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45188.977777777778</v>
      </c>
      <c r="D34">
        <v>326</v>
      </c>
      <c r="E34" t="s">
        <v>13</v>
      </c>
      <c r="F34">
        <v>0</v>
      </c>
      <c r="G34">
        <v>5.9969999999999999</v>
      </c>
      <c r="H34" s="3">
        <v>695562</v>
      </c>
      <c r="I34">
        <v>1.486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45188.977777777778</v>
      </c>
      <c r="R34">
        <v>326</v>
      </c>
      <c r="S34" t="s">
        <v>13</v>
      </c>
      <c r="T34">
        <v>0</v>
      </c>
      <c r="U34">
        <v>5.9489999999999998</v>
      </c>
      <c r="V34" s="3">
        <v>7435</v>
      </c>
      <c r="W34">
        <v>1.88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45188.977777777778</v>
      </c>
      <c r="AF34">
        <v>326</v>
      </c>
      <c r="AG34" t="s">
        <v>13</v>
      </c>
      <c r="AH34">
        <v>0</v>
      </c>
      <c r="AI34">
        <v>12.145</v>
      </c>
      <c r="AJ34" s="3">
        <v>11882</v>
      </c>
      <c r="AK34">
        <v>3.0470000000000002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1494.4914791773017</v>
      </c>
      <c r="AU34" s="13">
        <f t="shared" si="1"/>
        <v>2813.0949244636004</v>
      </c>
      <c r="AW34" s="6">
        <f t="shared" si="2"/>
        <v>1790.3475800921274</v>
      </c>
      <c r="AX34" s="15">
        <f t="shared" si="3"/>
        <v>2228.8908106305203</v>
      </c>
      <c r="AZ34" s="14">
        <f t="shared" si="4"/>
        <v>1773.9025646524606</v>
      </c>
      <c r="BA34" s="16">
        <f t="shared" si="5"/>
        <v>2265.6847819157601</v>
      </c>
      <c r="BC34" s="7">
        <f t="shared" si="6"/>
        <v>1591.7438008247241</v>
      </c>
      <c r="BD34" s="8">
        <f t="shared" si="7"/>
        <v>2348.7064372995201</v>
      </c>
      <c r="BF34" s="12">
        <f t="shared" si="8"/>
        <v>1494.4914791773017</v>
      </c>
      <c r="BG34" s="13">
        <f t="shared" si="9"/>
        <v>2813.0949244636004</v>
      </c>
      <c r="BI34">
        <v>74</v>
      </c>
      <c r="BJ34" t="s">
        <v>61</v>
      </c>
      <c r="BK34" s="2">
        <v>45188.977777777778</v>
      </c>
      <c r="BL34">
        <v>326</v>
      </c>
      <c r="BM34" t="s">
        <v>13</v>
      </c>
      <c r="BN34">
        <v>0</v>
      </c>
      <c r="BO34">
        <v>2.8519999999999999</v>
      </c>
      <c r="BP34" s="3">
        <v>926046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45188.999039351853</v>
      </c>
      <c r="D35">
        <v>194</v>
      </c>
      <c r="E35" t="s">
        <v>13</v>
      </c>
      <c r="F35">
        <v>0</v>
      </c>
      <c r="G35">
        <v>6.0250000000000004</v>
      </c>
      <c r="H35" s="3">
        <v>45936</v>
      </c>
      <c r="I35">
        <v>9.0999999999999998E-2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45188.999039351853</v>
      </c>
      <c r="R35">
        <v>194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45188.999039351853</v>
      </c>
      <c r="AF35">
        <v>194</v>
      </c>
      <c r="AG35" t="s">
        <v>13</v>
      </c>
      <c r="AH35">
        <v>0</v>
      </c>
      <c r="AI35">
        <v>12.177</v>
      </c>
      <c r="AJ35" s="3">
        <v>11696</v>
      </c>
      <c r="AK35">
        <v>2.996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126.03559491660802</v>
      </c>
      <c r="AU35" s="13">
        <f t="shared" si="1"/>
        <v>2769.7111546624001</v>
      </c>
      <c r="AW35" s="6">
        <f t="shared" ref="AW35:AW37" si="10">IF(H35&lt;15000,((0.00000002125*H35^2)+(0.002705*H35)+(-4.371)),(IF(H35&lt;700000,((-0.0000000008162*H35^2)+(0.003141*H35)+(0.4702)), ((0.000000003285*V35^2)+(0.1899*V35)+(559.5)))))</f>
        <v>143.03289924244481</v>
      </c>
      <c r="AX35" s="15">
        <f t="shared" ref="AX35:AX37" si="11">((-0.00000006277*AJ35^2)+(0.1854*AJ35)+(34.83))</f>
        <v>2194.6816889676797</v>
      </c>
      <c r="AZ35" s="14">
        <f t="shared" ref="AZ35:AZ37" si="12">IF(H35&lt;10000,((-0.00000005795*H35^2)+(0.003823*H35)+(-6.715)),(IF(H35&lt;700000,((-0.0000000001209*H35^2)+(0.002635*H35)+(-0.4111)), ((-0.00000002007*V35^2)+(0.2564*V35)+(286.1)))))</f>
        <v>120.3751469639936</v>
      </c>
      <c r="BA35" s="16">
        <f t="shared" ref="BA35:BA37" si="13">(-0.00000001626*AJ35^2)+(0.1912*AJ35)+(-3.858)</f>
        <v>2230.19289027584</v>
      </c>
      <c r="BC35" s="7">
        <f t="shared" ref="BC35:BC37" si="14">IF(H35&lt;10000,((0.0000001453*H35^2)+(0.0008349*H35)+(-1.805)),(IF(H35&lt;700000,((-0.00000000008054*H35^2)+(0.002348*H35)+(-2.47)), ((-0.00000001938*V35^2)+(0.2471*V35)+(226.8)))))</f>
        <v>105.21777924962815</v>
      </c>
      <c r="BD35" s="8">
        <f t="shared" ref="BD35:BD37" si="15">(-0.00000002552*AJ35^2)+(0.2067*AJ35)+(-103.7)</f>
        <v>2310.3721554636804</v>
      </c>
      <c r="BF35" s="12">
        <f t="shared" si="8"/>
        <v>126.03559491660802</v>
      </c>
      <c r="BG35" s="13">
        <f t="shared" si="9"/>
        <v>2769.7111546624001</v>
      </c>
      <c r="BI35">
        <v>75</v>
      </c>
      <c r="BJ35" t="s">
        <v>62</v>
      </c>
      <c r="BK35" s="2">
        <v>45188.999039351853</v>
      </c>
      <c r="BL35">
        <v>194</v>
      </c>
      <c r="BM35" t="s">
        <v>13</v>
      </c>
      <c r="BN35">
        <v>0</v>
      </c>
      <c r="BO35">
        <v>2.8769999999999998</v>
      </c>
      <c r="BP35" s="3">
        <v>918538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45189.020324074074</v>
      </c>
      <c r="D36">
        <v>413</v>
      </c>
      <c r="E36" t="s">
        <v>13</v>
      </c>
      <c r="F36">
        <v>0</v>
      </c>
      <c r="G36">
        <v>5.9989999999999997</v>
      </c>
      <c r="H36" s="3">
        <v>44839</v>
      </c>
      <c r="I36">
        <v>8.8999999999999996E-2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45189.020324074074</v>
      </c>
      <c r="R36">
        <v>413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45189.020324074074</v>
      </c>
      <c r="AF36">
        <v>413</v>
      </c>
      <c r="AG36" t="s">
        <v>13</v>
      </c>
      <c r="AH36">
        <v>0</v>
      </c>
      <c r="AI36">
        <v>12.145</v>
      </c>
      <c r="AJ36" s="3">
        <v>10223</v>
      </c>
      <c r="AK36">
        <v>2.589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122.85446185258299</v>
      </c>
      <c r="AU36" s="13">
        <f t="shared" si="1"/>
        <v>2425.0251126030998</v>
      </c>
      <c r="AW36" s="6">
        <f t="shared" si="10"/>
        <v>139.6684995812798</v>
      </c>
      <c r="AX36" s="15">
        <f t="shared" si="11"/>
        <v>1923.6141243106699</v>
      </c>
      <c r="AZ36" s="14">
        <f t="shared" si="12"/>
        <v>117.4965912071511</v>
      </c>
      <c r="BA36" s="16">
        <f t="shared" si="13"/>
        <v>1949.0802718064601</v>
      </c>
      <c r="BC36" s="7">
        <f t="shared" si="14"/>
        <v>102.65004343692266</v>
      </c>
      <c r="BD36" s="8">
        <f t="shared" si="15"/>
        <v>2006.7270117159198</v>
      </c>
      <c r="BF36" s="12">
        <f t="shared" si="8"/>
        <v>122.85446185258299</v>
      </c>
      <c r="BG36" s="13">
        <f t="shared" si="9"/>
        <v>2425.0251126030998</v>
      </c>
      <c r="BI36">
        <v>76</v>
      </c>
      <c r="BJ36" t="s">
        <v>63</v>
      </c>
      <c r="BK36" s="2">
        <v>45189.020324074074</v>
      </c>
      <c r="BL36">
        <v>413</v>
      </c>
      <c r="BM36" t="s">
        <v>13</v>
      </c>
      <c r="BN36">
        <v>0</v>
      </c>
      <c r="BO36">
        <v>2.8450000000000002</v>
      </c>
      <c r="BP36" s="3">
        <v>1026458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45189.041643518518</v>
      </c>
      <c r="D37">
        <v>307</v>
      </c>
      <c r="E37" t="s">
        <v>13</v>
      </c>
      <c r="F37">
        <v>0</v>
      </c>
      <c r="G37">
        <v>5.8609999999999998</v>
      </c>
      <c r="H37" s="3">
        <v>36433093</v>
      </c>
      <c r="I37">
        <v>84.367999999999995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45189.041643518518</v>
      </c>
      <c r="R37">
        <v>307</v>
      </c>
      <c r="S37" t="s">
        <v>13</v>
      </c>
      <c r="T37">
        <v>0</v>
      </c>
      <c r="U37">
        <v>5.8419999999999996</v>
      </c>
      <c r="V37" s="3">
        <v>431325</v>
      </c>
      <c r="W37">
        <v>106.107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45189.041643518518</v>
      </c>
      <c r="AF37">
        <v>307</v>
      </c>
      <c r="AG37" t="s">
        <v>13</v>
      </c>
      <c r="AH37">
        <v>0</v>
      </c>
      <c r="AI37">
        <v>12.115</v>
      </c>
      <c r="AJ37" s="3">
        <v>65282</v>
      </c>
      <c r="AK37">
        <v>17.331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ref="AT37" si="16">IF(H37&lt;10000,((H37^2*0.00000054)+(H37*-0.004765)+(12.72)),(IF(H37&lt;200000,((H37^2*-0.000000001577)+(H37*0.003043)+(-10.42)),(IF(H37&lt;8000000,((H37^2*-0.0000000000186)+(H37*0.00194)+(154.1)),((V37^2*-0.00000002)+(V37*0.2565)+(-1032)))))))</f>
        <v>105882.03738750001</v>
      </c>
      <c r="AU37" s="13">
        <f t="shared" ref="AU37" si="17">IF(AJ37&lt;45000,((-0.0000004561*AJ37^2)+(0.244*AJ37)+(-21.72)),((-0.0000000409*AJ37^2)+(0.2477*AJ37)+(-1777)))</f>
        <v>14219.046253468399</v>
      </c>
      <c r="AW37" s="6">
        <f t="shared" si="10"/>
        <v>83079.263024728134</v>
      </c>
      <c r="AX37" s="15">
        <f t="shared" si="11"/>
        <v>11870.60341007852</v>
      </c>
      <c r="AZ37" s="14">
        <f t="shared" si="12"/>
        <v>107143.98199960627</v>
      </c>
      <c r="BA37" s="16">
        <f t="shared" si="13"/>
        <v>12408.764515339761</v>
      </c>
      <c r="BC37" s="7">
        <f t="shared" si="14"/>
        <v>103201.72796598751</v>
      </c>
      <c r="BD37" s="8">
        <f t="shared" si="15"/>
        <v>13281.32980734752</v>
      </c>
      <c r="BF37" s="12">
        <f t="shared" si="8"/>
        <v>105882.03738750001</v>
      </c>
      <c r="BG37" s="13">
        <f t="shared" si="9"/>
        <v>14219.046253468399</v>
      </c>
      <c r="BI37">
        <v>77</v>
      </c>
      <c r="BJ37" t="s">
        <v>64</v>
      </c>
      <c r="BK37" s="2">
        <v>45189.041643518518</v>
      </c>
      <c r="BL37">
        <v>307</v>
      </c>
      <c r="BM37" t="s">
        <v>13</v>
      </c>
      <c r="BN37">
        <v>0</v>
      </c>
      <c r="BO37">
        <v>2.8849999999999998</v>
      </c>
      <c r="BP37" s="3">
        <v>665779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2023-09-20T13:06:58Z</dcterms:modified>
</cp:coreProperties>
</file>