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359469C7-63DE-4B9C-9B41-EA1A306AB094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<sst xmlns="http://schemas.openxmlformats.org/spreadsheetml/2006/main" count="915" uniqueCount="66">
  <si>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</si>
  <si>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</si>
  <si>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</si>
  <si>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</si>
  <si>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</si>
  <si>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</si>
  <si>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</si>
  <si>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</si>
  <si>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</si>
  <si>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</si>
  <si>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</si>
  <si>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</si>
  <si>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</si>
  <si>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</si>
  <si>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</si>
  <si>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</si>
  <si>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</si>
  <si>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</si>
  <si>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</si>
  <si>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</si>
  <si>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</si>
  <si>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</si>
  <si>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</si>
  <si>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</si>
  <si>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</si>
  <si>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</si>
  <si>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</si>
  <si>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</si>
  <si>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</si>
  <si>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</si>
  <si>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</si>
  <si>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</si>
  <si>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 xml:space="preserve">QC reference tank </t>
  </si>
  <si>
    <t>BRN20jun23_001.gcd</t>
  </si>
  <si>
    <t>QC outside air old</t>
  </si>
  <si>
    <t>BRN20jun23_002.gcd</t>
  </si>
  <si>
    <t>QC spiked air new batch</t>
  </si>
  <si>
    <t>BRN20jun23_003.gcd</t>
  </si>
  <si>
    <t>BRN20jun23_004.gcd</t>
  </si>
  <si>
    <t>BRN20jun23_005.gcd</t>
  </si>
  <si>
    <t>BRN20jun23_006.gcd</t>
  </si>
  <si>
    <t>BRN20jun23_007.gcd</t>
  </si>
  <si>
    <t>BRN20jun23_008.gcd</t>
  </si>
  <si>
    <t>BRN20jun23_009.gcd</t>
  </si>
  <si>
    <t>BRN20jun23_010.gcd</t>
  </si>
  <si>
    <t>BRN20jun23_011.gcd</t>
  </si>
  <si>
    <t>BRN20jun23_012.gcd</t>
  </si>
  <si>
    <t>BRN20jun23_013.gcd</t>
  </si>
  <si>
    <t>BRN20jun23_014.gcd</t>
  </si>
  <si>
    <t>BRN20jun23_015.gcd</t>
  </si>
  <si>
    <t>BRN20jun23_016.gcd</t>
  </si>
  <si>
    <t>BRN20jun23_017.gcd</t>
  </si>
  <si>
    <t>BRN20jun23_018.gcd</t>
  </si>
  <si>
    <t>BRN20jun23_019.gcd</t>
  </si>
  <si>
    <t>BRN20jun23_020.gcd</t>
  </si>
  <si>
    <t>BRN20jun23_021.gcd</t>
  </si>
  <si>
    <t>BRN20jun23_022.gcd</t>
  </si>
  <si>
    <t>BRN20jun23_023.gcd</t>
  </si>
  <si>
    <t>BRN20jun23_024.gcd</t>
  </si>
  <si>
    <t>BRN20jun23_025.gcd</t>
  </si>
  <si>
    <t>BRN20jun23_026.gcd</t>
  </si>
  <si>
    <t>BRN20jun23_027.gcd</t>
  </si>
  <si>
    <t>BRN20jun23_028.gcd</t>
  </si>
  <si>
    <t>BRN20jun23_029.gcd</t>
  </si>
  <si>
    <t>BRN20jun23_030.gcd</t>
  </si>
  <si>
    <t>BRN20jun23_031.gcd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</si>
</sst>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G19" sqref="G19"/>
    </sheetView>
  </sheetViews>
  <sheetFormatPr defaultRowHeight="14.5" x14ac:dyDescent="0.35"/>
  <cols>
    <col min="2" max="2" width="23.54296875" customWidth="1"/>
    <col min="3" max="3" width="17.81640625" customWidth="1"/>
    <col min="8" max="8" width="10.269531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33</v>
      </c>
      <c r="C9" s="2">
        <v>45097.55263888889</v>
      </c>
      <c r="D9" t="s">
        <v>34</v>
      </c>
      <c r="E9" t="s">
        <v>13</v>
      </c>
      <c r="F9">
        <v>0</v>
      </c>
      <c r="G9">
        <v>6.0570000000000004</v>
      </c>
      <c r="H9" s="3">
        <v>1545</v>
      </c>
      <c r="I9">
        <v>-4.0000000000000001E-3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33</v>
      </c>
      <c r="Q9" s="2">
        <v>45097.55263888889</v>
      </c>
      <c r="R9" t="s">
        <v>34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33</v>
      </c>
      <c r="AE9" s="2">
        <v>45097.55263888889</v>
      </c>
      <c r="AF9" t="s">
        <v>34</v>
      </c>
      <c r="AG9" t="s">
        <v>13</v>
      </c>
      <c r="AH9">
        <v>0</v>
      </c>
      <c r="AI9">
        <v>12.224</v>
      </c>
      <c r="AJ9" s="3">
        <v>2773</v>
      </c>
      <c r="AK9">
        <v>0.52100000000000002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4" si="0">IF(H9&lt;10000,((H9^2*0.00000054)+(H9*-0.004765)+(12.72)),(IF(H9&lt;200000,((H9^2*-0.000000001577)+(H9*0.003043)+(-10.42)),(IF(H9&lt;8000000,((H9^2*-0.0000000000186)+(H9*0.00194)+(154.1)),((V9^2*-0.00000002)+(V9*0.2565)+(-1032)))))))</f>
        <v>6.6470685000000005</v>
      </c>
      <c r="AU9" s="13">
        <f t="shared" ref="AU9:AU34" si="1">IF(AJ9&lt;45000,((-0.0000004561*AJ9^2)+(0.244*AJ9)+(-21.72)),((-0.0000000409*AJ9^2)+(0.2477*AJ9)+(-1777)))</f>
        <v>651.3848058230999</v>
      </c>
      <c r="AW9" s="6">
        <f t="shared" ref="AW9:AW37" si="2">IF(H9&lt;15000,((0.00000002125*H9^2)+(0.002705*H9)+(-4.371)),(IF(H9&lt;700000,((-0.0000000008162*H9^2)+(0.003141*H9)+(0.4702)), ((0.000000003285*V9^2)+(0.1899*V9)+(559.5)))))</f>
        <v>-0.14105071875000075</v>
      </c>
      <c r="AX9" s="15">
        <f t="shared" ref="AX9:AX37" si="3">((-0.00000006277*AJ9^2)+(0.1854*AJ9)+(34.83))</f>
        <v>548.46152826467005</v>
      </c>
      <c r="AZ9" s="14">
        <f t="shared" ref="AZ9:AZ37" si="4">IF(H9&lt;10000,((-0.00000005795*H9^2)+(0.003823*H9)+(-6.715)),(IF(H9&lt;700000,((-0.0000000001209*H9^2)+(0.002635*H9)+(-0.4111)), ((-0.00000002007*V9^2)+(0.2564*V9)+(286.1)))))</f>
        <v>-0.94679309874999973</v>
      </c>
      <c r="BA9" s="16">
        <f t="shared" ref="BA9:BA37" si="5">(-0.00000001626*AJ9^2)+(0.1912*AJ9)+(-3.858)</f>
        <v>526.21456825846008</v>
      </c>
      <c r="BC9" s="7">
        <f t="shared" ref="BC9:BC37" si="6">IF(H9&lt;10000,((0.0000001453*H9^2)+(0.0008349*H9)+(-1.805)),(IF(H9&lt;700000,((-0.00000000008054*H9^2)+(0.002348*H9)+(-2.47)), ((-0.00000001938*V9^2)+(0.2471*V9)+(226.8)))))</f>
        <v>-0.16824476749999984</v>
      </c>
      <c r="BD9" s="8">
        <f t="shared" ref="BD9:BD37" si="7">(-0.00000002552*AJ9^2)+(0.2067*AJ9)+(-103.7)</f>
        <v>469.28286321991999</v>
      </c>
      <c r="BF9" s="12">
        <f t="shared" ref="BF9:BF33" si="8">IF(H9&lt;10000,((H9^2*0.00000054)+(H9*-0.004765)+(12.72)),(IF(H9&lt;200000,((H9^2*-0.000000001577)+(H9*0.003043)+(-10.42)),(IF(H9&lt;8000000,((H9^2*-0.0000000000186)+(H9*0.00194)+(154.1)),((V9^2*-0.00000002)+(V9*0.2565)+(-1032)))))))</f>
        <v>6.6470685000000005</v>
      </c>
      <c r="BG9" s="13">
        <f t="shared" ref="BG9:BG33" si="9">IF(AJ9&lt;45000,((-0.0000004561*AJ9^2)+(0.244*AJ9)+(-21.72)),((-0.0000000409*AJ9^2)+(0.2477*AJ9)+(-1777)))</f>
        <v>651.3848058230999</v>
      </c>
      <c r="BI9">
        <v>49</v>
      </c>
      <c r="BJ9" t="s">
        <v>33</v>
      </c>
      <c r="BK9" s="2">
        <v>45097.55263888889</v>
      </c>
      <c r="BL9" t="s">
        <v>34</v>
      </c>
      <c r="BM9" t="s">
        <v>13</v>
      </c>
      <c r="BN9">
        <v>0</v>
      </c>
      <c r="BO9">
        <v>2.714</v>
      </c>
      <c r="BP9" s="3">
        <v>5029827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35</v>
      </c>
      <c r="C10" s="2">
        <v>45097.573912037034</v>
      </c>
      <c r="D10" t="s">
        <v>36</v>
      </c>
      <c r="E10" t="s">
        <v>13</v>
      </c>
      <c r="F10">
        <v>0</v>
      </c>
      <c r="G10">
        <v>5.9880000000000004</v>
      </c>
      <c r="H10" s="3">
        <v>1316390</v>
      </c>
      <c r="I10">
        <v>2.8220000000000001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35</v>
      </c>
      <c r="Q10" s="2">
        <v>45097.573912037034</v>
      </c>
      <c r="R10" t="s">
        <v>36</v>
      </c>
      <c r="S10" t="s">
        <v>13</v>
      </c>
      <c r="T10">
        <v>0</v>
      </c>
      <c r="U10">
        <v>5.9379999999999997</v>
      </c>
      <c r="V10" s="3">
        <v>12153</v>
      </c>
      <c r="W10">
        <v>3.0920000000000001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35</v>
      </c>
      <c r="AE10" s="2">
        <v>45097.573912037034</v>
      </c>
      <c r="AF10" t="s">
        <v>36</v>
      </c>
      <c r="AG10" t="s">
        <v>13</v>
      </c>
      <c r="AH10">
        <v>0</v>
      </c>
      <c r="AI10">
        <v>12.177</v>
      </c>
      <c r="AJ10" s="3">
        <v>5183</v>
      </c>
      <c r="AK10">
        <v>1.1919999999999999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2675.6649830429401</v>
      </c>
      <c r="AU10" s="13">
        <f t="shared" si="1"/>
        <v>1230.6795626671001</v>
      </c>
      <c r="AW10" s="6">
        <f t="shared" si="2"/>
        <v>2867.8398794185655</v>
      </c>
      <c r="AX10" s="15">
        <f t="shared" si="3"/>
        <v>994.07197879547005</v>
      </c>
      <c r="AZ10" s="14">
        <f t="shared" si="4"/>
        <v>3399.1649531413705</v>
      </c>
      <c r="BA10" s="16">
        <f t="shared" si="5"/>
        <v>986.69479966886001</v>
      </c>
      <c r="BC10" s="7">
        <f t="shared" si="6"/>
        <v>3226.9439629735803</v>
      </c>
      <c r="BD10" s="8">
        <f t="shared" si="7"/>
        <v>966.94054376071995</v>
      </c>
      <c r="BF10" s="12">
        <f t="shared" si="8"/>
        <v>2675.6649830429401</v>
      </c>
      <c r="BG10" s="13">
        <f t="shared" si="9"/>
        <v>1230.6795626671001</v>
      </c>
      <c r="BI10">
        <v>50</v>
      </c>
      <c r="BJ10" t="s">
        <v>35</v>
      </c>
      <c r="BK10" s="2">
        <v>45097.573912037034</v>
      </c>
      <c r="BL10" t="s">
        <v>36</v>
      </c>
      <c r="BM10" t="s">
        <v>13</v>
      </c>
      <c r="BN10">
        <v>0</v>
      </c>
      <c r="BO10">
        <v>2.6930000000000001</v>
      </c>
      <c r="BP10" s="3">
        <v>5401294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45097.595150462963</v>
      </c>
      <c r="D11" t="s">
        <v>32</v>
      </c>
      <c r="E11" t="s">
        <v>13</v>
      </c>
      <c r="F11">
        <v>0</v>
      </c>
      <c r="G11">
        <v>6.03</v>
      </c>
      <c r="H11" s="3">
        <v>2950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45097.595150462963</v>
      </c>
      <c r="R11" t="s">
        <v>32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45097.595150462963</v>
      </c>
      <c r="AF11" t="s">
        <v>32</v>
      </c>
      <c r="AG11" t="s">
        <v>13</v>
      </c>
      <c r="AH11">
        <v>0</v>
      </c>
      <c r="AI11">
        <v>12.198</v>
      </c>
      <c r="AJ11" s="3">
        <v>1057</v>
      </c>
      <c r="AK11">
        <v>4.2999999999999997E-2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3.3625999999999987</v>
      </c>
      <c r="AU11" s="13">
        <f t="shared" si="1"/>
        <v>235.67842273110003</v>
      </c>
      <c r="AW11" s="6">
        <f t="shared" si="2"/>
        <v>3.7936781249999996</v>
      </c>
      <c r="AX11" s="15">
        <f t="shared" si="3"/>
        <v>230.72767028026999</v>
      </c>
      <c r="AZ11" s="14">
        <f t="shared" si="4"/>
        <v>4.0585401250000004</v>
      </c>
      <c r="BA11" s="16">
        <f t="shared" si="5"/>
        <v>198.22223353126</v>
      </c>
      <c r="BC11" s="7">
        <f t="shared" si="6"/>
        <v>1.9224282500000001</v>
      </c>
      <c r="BD11" s="8">
        <f t="shared" si="7"/>
        <v>114.75338780552001</v>
      </c>
      <c r="BF11" s="12">
        <f t="shared" si="8"/>
        <v>3.3625999999999987</v>
      </c>
      <c r="BG11" s="13">
        <f t="shared" si="9"/>
        <v>235.67842273110003</v>
      </c>
      <c r="BI11">
        <v>51</v>
      </c>
      <c r="BJ11" t="s">
        <v>37</v>
      </c>
      <c r="BK11" s="2">
        <v>45097.595150462963</v>
      </c>
      <c r="BL11" t="s">
        <v>32</v>
      </c>
      <c r="BM11" t="s">
        <v>13</v>
      </c>
      <c r="BN11">
        <v>0</v>
      </c>
      <c r="BO11">
        <v>2.7109999999999999</v>
      </c>
      <c r="BP11" s="3">
        <v>5167927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45097.616423611114</v>
      </c>
      <c r="D12">
        <v>69</v>
      </c>
      <c r="E12" t="s">
        <v>13</v>
      </c>
      <c r="F12">
        <v>0</v>
      </c>
      <c r="G12">
        <v>6.0279999999999996</v>
      </c>
      <c r="H12" s="3">
        <v>2469</v>
      </c>
      <c r="I12">
        <v>-2E-3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45097.616423611114</v>
      </c>
      <c r="R12">
        <v>69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45097.616423611114</v>
      </c>
      <c r="AF12">
        <v>69</v>
      </c>
      <c r="AG12" t="s">
        <v>13</v>
      </c>
      <c r="AH12">
        <v>0</v>
      </c>
      <c r="AI12">
        <v>12.073</v>
      </c>
      <c r="AJ12" s="3">
        <v>58638</v>
      </c>
      <c r="AK12">
        <v>15.599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4.2470339400000015</v>
      </c>
      <c r="AU12" s="13">
        <f t="shared" si="1"/>
        <v>12607.0014247004</v>
      </c>
      <c r="AW12" s="6">
        <f t="shared" si="2"/>
        <v>2.4371841712499993</v>
      </c>
      <c r="AX12" s="15">
        <f t="shared" si="3"/>
        <v>10690.485887688121</v>
      </c>
      <c r="AZ12" s="14">
        <f t="shared" si="4"/>
        <v>2.3707260600500017</v>
      </c>
      <c r="BA12" s="16">
        <f t="shared" si="5"/>
        <v>11151.81897138456</v>
      </c>
      <c r="BC12" s="7">
        <f t="shared" si="6"/>
        <v>1.1421112332999999</v>
      </c>
      <c r="BD12" s="8">
        <f t="shared" si="7"/>
        <v>11929.026248077118</v>
      </c>
      <c r="BF12" s="12">
        <f t="shared" si="8"/>
        <v>4.2470339400000015</v>
      </c>
      <c r="BG12" s="13">
        <f t="shared" si="9"/>
        <v>12607.0014247004</v>
      </c>
      <c r="BI12">
        <v>52</v>
      </c>
      <c r="BJ12" t="s">
        <v>38</v>
      </c>
      <c r="BK12" s="2">
        <v>45097.616423611114</v>
      </c>
      <c r="BL12">
        <v>69</v>
      </c>
      <c r="BM12" t="s">
        <v>13</v>
      </c>
      <c r="BN12">
        <v>0</v>
      </c>
      <c r="BO12">
        <v>2.87</v>
      </c>
      <c r="BP12" s="3">
        <v>756461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45097.637708333335</v>
      </c>
      <c r="D13">
        <v>370</v>
      </c>
      <c r="E13" t="s">
        <v>13</v>
      </c>
      <c r="F13">
        <v>0</v>
      </c>
      <c r="G13">
        <v>5.9939999999999998</v>
      </c>
      <c r="H13" s="3">
        <v>24629</v>
      </c>
      <c r="I13">
        <v>4.4999999999999998E-2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45097.637708333335</v>
      </c>
      <c r="R13">
        <v>370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45097.637708333335</v>
      </c>
      <c r="AF13">
        <v>370</v>
      </c>
      <c r="AG13" t="s">
        <v>13</v>
      </c>
      <c r="AH13">
        <v>0</v>
      </c>
      <c r="AI13">
        <v>12.147</v>
      </c>
      <c r="AJ13" s="3">
        <v>2230</v>
      </c>
      <c r="AK13">
        <v>0.37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63.569458290143004</v>
      </c>
      <c r="AU13" s="13">
        <f t="shared" si="1"/>
        <v>520.13186030999998</v>
      </c>
      <c r="AW13" s="6">
        <f t="shared" si="2"/>
        <v>77.334792167415813</v>
      </c>
      <c r="AX13" s="15">
        <f t="shared" si="3"/>
        <v>447.95985106699999</v>
      </c>
      <c r="AZ13" s="14">
        <f t="shared" si="4"/>
        <v>64.412978554203107</v>
      </c>
      <c r="BA13" s="16">
        <f t="shared" si="5"/>
        <v>422.43714064600005</v>
      </c>
      <c r="BC13" s="7">
        <f t="shared" si="6"/>
        <v>55.310037431393859</v>
      </c>
      <c r="BD13" s="8">
        <f t="shared" si="7"/>
        <v>357.11409159199997</v>
      </c>
      <c r="BF13" s="12">
        <f t="shared" si="8"/>
        <v>63.569458290143004</v>
      </c>
      <c r="BG13" s="13">
        <f t="shared" si="9"/>
        <v>520.13186030999998</v>
      </c>
      <c r="BI13">
        <v>53</v>
      </c>
      <c r="BJ13" t="s">
        <v>39</v>
      </c>
      <c r="BK13" s="2">
        <v>45097.637708333335</v>
      </c>
      <c r="BL13">
        <v>370</v>
      </c>
      <c r="BM13" t="s">
        <v>13</v>
      </c>
      <c r="BN13">
        <v>0</v>
      </c>
      <c r="BO13">
        <v>2.83</v>
      </c>
      <c r="BP13" s="3">
        <v>1251735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45097.65898148148</v>
      </c>
      <c r="D14">
        <v>128</v>
      </c>
      <c r="E14" t="s">
        <v>13</v>
      </c>
      <c r="F14">
        <v>0</v>
      </c>
      <c r="G14">
        <v>6.0090000000000003</v>
      </c>
      <c r="H14" s="3">
        <v>12484</v>
      </c>
      <c r="I14">
        <v>1.9E-2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45097.65898148148</v>
      </c>
      <c r="R14">
        <v>128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45097.65898148148</v>
      </c>
      <c r="AF14">
        <v>128</v>
      </c>
      <c r="AG14" t="s">
        <v>13</v>
      </c>
      <c r="AH14">
        <v>0</v>
      </c>
      <c r="AI14">
        <v>12.122999999999999</v>
      </c>
      <c r="AJ14" s="3">
        <v>33590</v>
      </c>
      <c r="AK14">
        <v>8.9570000000000007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27.323036146288004</v>
      </c>
      <c r="AU14" s="13">
        <f t="shared" si="1"/>
        <v>7659.6277975899984</v>
      </c>
      <c r="AW14" s="6">
        <f t="shared" si="2"/>
        <v>32.710037939999992</v>
      </c>
      <c r="AX14" s="15">
        <f t="shared" si="3"/>
        <v>6191.5933559630002</v>
      </c>
      <c r="AZ14" s="14">
        <f t="shared" si="4"/>
        <v>32.465397704049607</v>
      </c>
      <c r="BA14" s="16">
        <f t="shared" si="5"/>
        <v>6400.204035494</v>
      </c>
      <c r="BC14" s="7">
        <f t="shared" si="6"/>
        <v>26.829879820381759</v>
      </c>
      <c r="BD14" s="8">
        <f t="shared" si="7"/>
        <v>6810.5590876879996</v>
      </c>
      <c r="BF14" s="12">
        <f t="shared" si="8"/>
        <v>27.323036146288004</v>
      </c>
      <c r="BG14" s="13">
        <f t="shared" si="9"/>
        <v>7659.6277975899984</v>
      </c>
      <c r="BI14">
        <v>54</v>
      </c>
      <c r="BJ14" t="s">
        <v>40</v>
      </c>
      <c r="BK14" s="2">
        <v>45097.65898148148</v>
      </c>
      <c r="BL14">
        <v>128</v>
      </c>
      <c r="BM14" t="s">
        <v>13</v>
      </c>
      <c r="BN14">
        <v>0</v>
      </c>
      <c r="BO14">
        <v>2.8660000000000001</v>
      </c>
      <c r="BP14" s="3">
        <v>808576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45097.680231481485</v>
      </c>
      <c r="D15">
        <v>121</v>
      </c>
      <c r="E15" t="s">
        <v>13</v>
      </c>
      <c r="F15">
        <v>0</v>
      </c>
      <c r="G15">
        <v>5.9720000000000004</v>
      </c>
      <c r="H15" s="3">
        <v>10696492</v>
      </c>
      <c r="I15">
        <v>23.411000000000001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45097.680231481485</v>
      </c>
      <c r="R15">
        <v>121</v>
      </c>
      <c r="S15" t="s">
        <v>13</v>
      </c>
      <c r="T15">
        <v>0</v>
      </c>
      <c r="U15">
        <v>5.9269999999999996</v>
      </c>
      <c r="V15" s="3">
        <v>83043</v>
      </c>
      <c r="W15">
        <v>21.154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45097.680231481485</v>
      </c>
      <c r="AF15">
        <v>121</v>
      </c>
      <c r="AG15" t="s">
        <v>13</v>
      </c>
      <c r="AH15">
        <v>0</v>
      </c>
      <c r="AI15">
        <v>12.093999999999999</v>
      </c>
      <c r="AJ15" s="3">
        <v>61396</v>
      </c>
      <c r="AK15">
        <v>16.318999999999999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20130.606703019999</v>
      </c>
      <c r="AU15" s="13">
        <f t="shared" si="1"/>
        <v>13276.6179254256</v>
      </c>
      <c r="AW15" s="6">
        <f t="shared" si="2"/>
        <v>16352.019519403966</v>
      </c>
      <c r="AX15" s="15">
        <f t="shared" si="3"/>
        <v>11181.038842419681</v>
      </c>
      <c r="AZ15" s="14">
        <f t="shared" si="4"/>
        <v>21439.919673230568</v>
      </c>
      <c r="BA15" s="16">
        <f t="shared" si="5"/>
        <v>11673.765637051842</v>
      </c>
      <c r="BC15" s="7">
        <f t="shared" si="6"/>
        <v>20613.078109726379</v>
      </c>
      <c r="BD15" s="8">
        <f t="shared" si="7"/>
        <v>12490.656355815679</v>
      </c>
      <c r="BF15" s="12">
        <f t="shared" si="8"/>
        <v>20130.606703019999</v>
      </c>
      <c r="BG15" s="13">
        <f t="shared" si="9"/>
        <v>13276.6179254256</v>
      </c>
      <c r="BI15">
        <v>55</v>
      </c>
      <c r="BJ15" t="s">
        <v>41</v>
      </c>
      <c r="BK15" s="2">
        <v>45097.680231481485</v>
      </c>
      <c r="BL15">
        <v>121</v>
      </c>
      <c r="BM15" t="s">
        <v>13</v>
      </c>
      <c r="BN15">
        <v>0</v>
      </c>
      <c r="BO15">
        <v>2.8660000000000001</v>
      </c>
      <c r="BP15" s="3">
        <v>768393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45097.701504629629</v>
      </c>
      <c r="D16">
        <v>299</v>
      </c>
      <c r="E16" t="s">
        <v>13</v>
      </c>
      <c r="F16">
        <v>0</v>
      </c>
      <c r="G16">
        <v>5.9939999999999998</v>
      </c>
      <c r="H16" s="3">
        <v>22393</v>
      </c>
      <c r="I16">
        <v>4.1000000000000002E-2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45097.701504629629</v>
      </c>
      <c r="R16">
        <v>299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45097.701504629629</v>
      </c>
      <c r="AF16">
        <v>299</v>
      </c>
      <c r="AG16" t="s">
        <v>13</v>
      </c>
      <c r="AH16">
        <v>0</v>
      </c>
      <c r="AI16">
        <v>12.144</v>
      </c>
      <c r="AJ16" s="3">
        <v>2769</v>
      </c>
      <c r="AK16">
        <v>0.52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56.931117949927014</v>
      </c>
      <c r="AU16" s="13">
        <f t="shared" si="1"/>
        <v>650.41891664789989</v>
      </c>
      <c r="AW16" s="6">
        <f t="shared" si="2"/>
        <v>70.397332408326207</v>
      </c>
      <c r="AX16" s="15">
        <f t="shared" si="3"/>
        <v>547.72131975003003</v>
      </c>
      <c r="AZ16" s="14">
        <f t="shared" si="4"/>
        <v>58.533830124315905</v>
      </c>
      <c r="BA16" s="16">
        <f t="shared" si="5"/>
        <v>525.45012871014012</v>
      </c>
      <c r="BC16" s="7">
        <f t="shared" si="6"/>
        <v>50.068377502997542</v>
      </c>
      <c r="BD16" s="8">
        <f t="shared" si="7"/>
        <v>468.45662894728008</v>
      </c>
      <c r="BF16" s="12">
        <f t="shared" si="8"/>
        <v>56.931117949927014</v>
      </c>
      <c r="BG16" s="13">
        <f t="shared" si="9"/>
        <v>650.41891664789989</v>
      </c>
      <c r="BI16">
        <v>56</v>
      </c>
      <c r="BJ16" t="s">
        <v>42</v>
      </c>
      <c r="BK16" s="2">
        <v>45097.701504629629</v>
      </c>
      <c r="BL16">
        <v>299</v>
      </c>
      <c r="BM16" t="s">
        <v>13</v>
      </c>
      <c r="BN16">
        <v>0</v>
      </c>
      <c r="BO16">
        <v>2.84</v>
      </c>
      <c r="BP16" s="3">
        <v>1035750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45097.72278935185</v>
      </c>
      <c r="D17">
        <v>286</v>
      </c>
      <c r="E17" t="s">
        <v>13</v>
      </c>
      <c r="F17">
        <v>0</v>
      </c>
      <c r="G17">
        <v>6.0279999999999996</v>
      </c>
      <c r="H17" s="3">
        <v>3165</v>
      </c>
      <c r="I17">
        <v>-1E-3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45097.72278935185</v>
      </c>
      <c r="R17">
        <v>286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45097.72278935185</v>
      </c>
      <c r="AF17">
        <v>286</v>
      </c>
      <c r="AG17" t="s">
        <v>13</v>
      </c>
      <c r="AH17">
        <v>0</v>
      </c>
      <c r="AI17">
        <v>12.096</v>
      </c>
      <c r="AJ17" s="3">
        <v>59052</v>
      </c>
      <c r="AK17">
        <v>15.708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3.0480765000000005</v>
      </c>
      <c r="AU17" s="13">
        <f t="shared" si="1"/>
        <v>12707.556427006401</v>
      </c>
      <c r="AW17" s="6">
        <f t="shared" si="2"/>
        <v>4.4031910312499996</v>
      </c>
      <c r="AX17" s="15">
        <f t="shared" si="3"/>
        <v>10764.183103549922</v>
      </c>
      <c r="AZ17" s="14">
        <f t="shared" si="4"/>
        <v>4.8042968112500013</v>
      </c>
      <c r="BA17" s="16">
        <f t="shared" si="5"/>
        <v>11230.183524672961</v>
      </c>
      <c r="BC17" s="7">
        <f t="shared" si="6"/>
        <v>2.2929612925000002</v>
      </c>
      <c r="BD17" s="8">
        <f t="shared" si="7"/>
        <v>12013.356620273918</v>
      </c>
      <c r="BF17" s="12">
        <f t="shared" si="8"/>
        <v>3.0480765000000005</v>
      </c>
      <c r="BG17" s="13">
        <f t="shared" si="9"/>
        <v>12707.556427006401</v>
      </c>
      <c r="BI17">
        <v>57</v>
      </c>
      <c r="BJ17" t="s">
        <v>43</v>
      </c>
      <c r="BK17" s="2">
        <v>45097.72278935185</v>
      </c>
      <c r="BL17">
        <v>286</v>
      </c>
      <c r="BM17" t="s">
        <v>13</v>
      </c>
      <c r="BN17">
        <v>0</v>
      </c>
      <c r="BO17">
        <v>2.8690000000000002</v>
      </c>
      <c r="BP17" s="3">
        <v>760821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45097.744097222225</v>
      </c>
      <c r="D18">
        <v>323</v>
      </c>
      <c r="E18" t="s">
        <v>13</v>
      </c>
      <c r="F18">
        <v>0</v>
      </c>
      <c r="G18">
        <v>6.0090000000000003</v>
      </c>
      <c r="H18" s="3">
        <v>3839</v>
      </c>
      <c r="I18">
        <v>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45097.744097222225</v>
      </c>
      <c r="R18">
        <v>323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45097.744097222225</v>
      </c>
      <c r="AF18">
        <v>323</v>
      </c>
      <c r="AG18" t="s">
        <v>13</v>
      </c>
      <c r="AH18">
        <v>0</v>
      </c>
      <c r="AI18">
        <v>12.090999999999999</v>
      </c>
      <c r="AJ18" s="3">
        <v>47309</v>
      </c>
      <c r="AK18">
        <v>12.618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2.3856423400000004</v>
      </c>
      <c r="AU18" s="13">
        <f t="shared" si="1"/>
        <v>9849.8993134271004</v>
      </c>
      <c r="AW18" s="6">
        <f t="shared" si="2"/>
        <v>6.3266758212499994</v>
      </c>
      <c r="AX18" s="15">
        <f t="shared" si="3"/>
        <v>8665.4304592376302</v>
      </c>
      <c r="AZ18" s="14">
        <f t="shared" si="4"/>
        <v>7.1074344780499992</v>
      </c>
      <c r="BA18" s="16">
        <f t="shared" si="5"/>
        <v>9005.2306195189412</v>
      </c>
      <c r="BC18" s="7">
        <f t="shared" si="6"/>
        <v>3.5416010213</v>
      </c>
      <c r="BD18" s="8">
        <f t="shared" si="7"/>
        <v>9617.9529294048789</v>
      </c>
      <c r="BF18" s="12">
        <f t="shared" si="8"/>
        <v>2.3856423400000004</v>
      </c>
      <c r="BG18" s="13">
        <f t="shared" si="9"/>
        <v>9849.8993134271004</v>
      </c>
      <c r="BI18">
        <v>58</v>
      </c>
      <c r="BJ18" t="s">
        <v>44</v>
      </c>
      <c r="BK18" s="2">
        <v>45097.744097222225</v>
      </c>
      <c r="BL18">
        <v>323</v>
      </c>
      <c r="BM18" t="s">
        <v>13</v>
      </c>
      <c r="BN18">
        <v>0</v>
      </c>
      <c r="BO18">
        <v>2.8450000000000002</v>
      </c>
      <c r="BP18" s="3">
        <v>933689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45097.7653587963</v>
      </c>
      <c r="D19">
        <v>407</v>
      </c>
      <c r="E19" t="s">
        <v>13</v>
      </c>
      <c r="F19">
        <v>0</v>
      </c>
      <c r="G19">
        <v>6.0110000000000001</v>
      </c>
      <c r="H19" s="3">
        <v>21029</v>
      </c>
      <c r="I19">
        <v>3.7999999999999999E-2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45097.7653587963</v>
      </c>
      <c r="R19">
        <v>407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45097.7653587963</v>
      </c>
      <c r="AF19">
        <v>407</v>
      </c>
      <c r="AG19" t="s">
        <v>13</v>
      </c>
      <c r="AH19">
        <v>0</v>
      </c>
      <c r="AI19" t="s">
        <v>14</v>
      </c>
      <c r="AJ19" s="3" t="s">
        <v>14</v>
      </c>
      <c r="AK19" t="s">
        <v>14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52.873867887742996</v>
      </c>
      <c r="AU19" s="13" t="e">
        <f t="shared" si="1"/>
        <v>#VALUE!</v>
      </c>
      <c r="AW19" s="6">
        <f t="shared" si="2"/>
        <v>66.161349981975818</v>
      </c>
      <c r="AX19" s="15" t="e">
        <f t="shared" si="3"/>
        <v>#VALUE!</v>
      </c>
      <c r="AZ19" s="14">
        <f t="shared" si="4"/>
        <v>54.946850742123111</v>
      </c>
      <c r="BA19" s="16" t="e">
        <f t="shared" si="5"/>
        <v>#VALUE!</v>
      </c>
      <c r="BC19" s="7">
        <f t="shared" si="6"/>
        <v>46.87047569454586</v>
      </c>
      <c r="BD19" s="8" t="e">
        <f t="shared" si="7"/>
        <v>#VALUE!</v>
      </c>
      <c r="BF19" s="12">
        <f t="shared" si="8"/>
        <v>52.873867887742996</v>
      </c>
      <c r="BG19" s="13" t="e">
        <f t="shared" si="9"/>
        <v>#VALUE!</v>
      </c>
      <c r="BI19">
        <v>59</v>
      </c>
      <c r="BJ19" t="s">
        <v>45</v>
      </c>
      <c r="BK19" s="2">
        <v>45097.7653587963</v>
      </c>
      <c r="BL19">
        <v>407</v>
      </c>
      <c r="BM19" t="s">
        <v>13</v>
      </c>
      <c r="BN19">
        <v>0</v>
      </c>
      <c r="BO19">
        <v>2.8439999999999999</v>
      </c>
      <c r="BP19" s="3">
        <v>1321354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45097.786643518521</v>
      </c>
      <c r="D20">
        <v>331</v>
      </c>
      <c r="E20" t="s">
        <v>13</v>
      </c>
      <c r="F20">
        <v>0</v>
      </c>
      <c r="G20">
        <v>6.0090000000000003</v>
      </c>
      <c r="H20" s="3">
        <v>16182</v>
      </c>
      <c r="I20">
        <v>2.7E-2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45097.786643518521</v>
      </c>
      <c r="R20">
        <v>331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45097.786643518521</v>
      </c>
      <c r="AF20">
        <v>331</v>
      </c>
      <c r="AG20" t="s">
        <v>13</v>
      </c>
      <c r="AH20">
        <v>0</v>
      </c>
      <c r="AI20" t="s">
        <v>14</v>
      </c>
      <c r="AJ20" s="3" t="s">
        <v>14</v>
      </c>
      <c r="AK20" t="s">
        <v>14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38.408877315452003</v>
      </c>
      <c r="AU20" s="13" t="e">
        <f t="shared" si="1"/>
        <v>#VALUE!</v>
      </c>
      <c r="AW20" s="6">
        <f t="shared" si="2"/>
        <v>51.084134215391202</v>
      </c>
      <c r="AX20" s="15" t="e">
        <f t="shared" si="3"/>
        <v>#VALUE!</v>
      </c>
      <c r="AZ20" s="14">
        <f t="shared" si="4"/>
        <v>42.196811473708408</v>
      </c>
      <c r="BA20" s="16" t="e">
        <f t="shared" si="5"/>
        <v>#VALUE!</v>
      </c>
      <c r="BC20" s="7">
        <f t="shared" si="6"/>
        <v>35.504246027233037</v>
      </c>
      <c r="BD20" s="8" t="e">
        <f t="shared" si="7"/>
        <v>#VALUE!</v>
      </c>
      <c r="BF20" s="12">
        <f t="shared" si="8"/>
        <v>38.408877315452003</v>
      </c>
      <c r="BG20" s="13" t="e">
        <f t="shared" si="9"/>
        <v>#VALUE!</v>
      </c>
      <c r="BI20">
        <v>60</v>
      </c>
      <c r="BJ20" t="s">
        <v>46</v>
      </c>
      <c r="BK20" s="2">
        <v>45097.786643518521</v>
      </c>
      <c r="BL20">
        <v>331</v>
      </c>
      <c r="BM20" t="s">
        <v>13</v>
      </c>
      <c r="BN20">
        <v>0</v>
      </c>
      <c r="BO20">
        <v>2.8660000000000001</v>
      </c>
      <c r="BP20" s="3">
        <v>861959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45097.807905092595</v>
      </c>
      <c r="D21">
        <v>258</v>
      </c>
      <c r="E21" t="s">
        <v>13</v>
      </c>
      <c r="F21">
        <v>0</v>
      </c>
      <c r="G21">
        <v>5.9909999999999997</v>
      </c>
      <c r="H21" s="3">
        <v>275018</v>
      </c>
      <c r="I21">
        <v>0.58299999999999996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45097.807905092595</v>
      </c>
      <c r="R21">
        <v>258</v>
      </c>
      <c r="S21" t="s">
        <v>13</v>
      </c>
      <c r="T21">
        <v>0</v>
      </c>
      <c r="U21">
        <v>5.952</v>
      </c>
      <c r="V21" s="3">
        <v>2816</v>
      </c>
      <c r="W21">
        <v>0.69199999999999995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45097.807905092595</v>
      </c>
      <c r="AF21">
        <v>258</v>
      </c>
      <c r="AG21" t="s">
        <v>13</v>
      </c>
      <c r="AH21">
        <v>0</v>
      </c>
      <c r="AI21">
        <v>12.153</v>
      </c>
      <c r="AJ21" s="3">
        <v>4677</v>
      </c>
      <c r="AK21">
        <v>1.052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686.2281108539737</v>
      </c>
      <c r="AU21" s="13">
        <f t="shared" si="1"/>
        <v>1109.4911185430999</v>
      </c>
      <c r="AW21" s="6">
        <f t="shared" si="2"/>
        <v>802.56853235555116</v>
      </c>
      <c r="AX21" s="15">
        <f t="shared" si="3"/>
        <v>900.57274836867009</v>
      </c>
      <c r="AZ21" s="14">
        <f t="shared" si="4"/>
        <v>715.11707055082843</v>
      </c>
      <c r="BA21" s="16">
        <f t="shared" si="5"/>
        <v>890.02872341046009</v>
      </c>
      <c r="BC21" s="7">
        <f t="shared" si="6"/>
        <v>637.18062912790504</v>
      </c>
      <c r="BD21" s="8">
        <f t="shared" si="7"/>
        <v>862.47766712392001</v>
      </c>
      <c r="BF21" s="12">
        <f t="shared" si="8"/>
        <v>686.2281108539737</v>
      </c>
      <c r="BG21" s="13">
        <f t="shared" si="9"/>
        <v>1109.4911185430999</v>
      </c>
      <c r="BI21">
        <v>61</v>
      </c>
      <c r="BJ21" t="s">
        <v>47</v>
      </c>
      <c r="BK21" s="2">
        <v>45097.807905092595</v>
      </c>
      <c r="BL21">
        <v>258</v>
      </c>
      <c r="BM21" t="s">
        <v>13</v>
      </c>
      <c r="BN21">
        <v>0</v>
      </c>
      <c r="BO21">
        <v>2.835</v>
      </c>
      <c r="BP21" s="3">
        <v>1161213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45097.82917824074</v>
      </c>
      <c r="D22">
        <v>403</v>
      </c>
      <c r="E22" t="s">
        <v>13</v>
      </c>
      <c r="F22">
        <v>0</v>
      </c>
      <c r="G22">
        <v>6.0069999999999997</v>
      </c>
      <c r="H22" s="3">
        <v>117037</v>
      </c>
      <c r="I22">
        <v>0.24399999999999999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45097.82917824074</v>
      </c>
      <c r="R22">
        <v>403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45097.82917824074</v>
      </c>
      <c r="AF22">
        <v>403</v>
      </c>
      <c r="AG22" t="s">
        <v>13</v>
      </c>
      <c r="AH22">
        <v>0</v>
      </c>
      <c r="AI22">
        <v>12.08</v>
      </c>
      <c r="AJ22" s="3">
        <v>85445</v>
      </c>
      <c r="AK22">
        <v>22.512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324.12238217508701</v>
      </c>
      <c r="AU22" s="13">
        <f t="shared" si="1"/>
        <v>19089.1218157775</v>
      </c>
      <c r="AW22" s="6">
        <f t="shared" si="2"/>
        <v>356.9033874230222</v>
      </c>
      <c r="AX22" s="15">
        <f t="shared" si="3"/>
        <v>15418.05876947075</v>
      </c>
      <c r="AZ22" s="14">
        <f t="shared" si="4"/>
        <v>306.32534798228789</v>
      </c>
      <c r="BA22" s="16">
        <f t="shared" si="5"/>
        <v>16214.514211113501</v>
      </c>
      <c r="BC22" s="7">
        <f t="shared" si="6"/>
        <v>271.22966651442067</v>
      </c>
      <c r="BD22" s="8">
        <f t="shared" si="7"/>
        <v>17371.463858401996</v>
      </c>
      <c r="BF22" s="12">
        <f t="shared" si="8"/>
        <v>324.12238217508701</v>
      </c>
      <c r="BG22" s="13">
        <f t="shared" si="9"/>
        <v>19089.1218157775</v>
      </c>
      <c r="BI22">
        <v>62</v>
      </c>
      <c r="BJ22" t="s">
        <v>48</v>
      </c>
      <c r="BK22" s="2">
        <v>45097.82917824074</v>
      </c>
      <c r="BL22">
        <v>403</v>
      </c>
      <c r="BM22" t="s">
        <v>13</v>
      </c>
      <c r="BN22">
        <v>0</v>
      </c>
      <c r="BO22">
        <v>2.8719999999999999</v>
      </c>
      <c r="BP22" s="3">
        <v>749286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45097.850428240738</v>
      </c>
      <c r="D23">
        <v>159</v>
      </c>
      <c r="E23" t="s">
        <v>13</v>
      </c>
      <c r="F23">
        <v>0</v>
      </c>
      <c r="G23">
        <v>6.0090000000000003</v>
      </c>
      <c r="H23" s="3">
        <v>16019</v>
      </c>
      <c r="I23">
        <v>2.7E-2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45097.850428240738</v>
      </c>
      <c r="R23">
        <v>159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45097.850428240738</v>
      </c>
      <c r="AF23">
        <v>159</v>
      </c>
      <c r="AG23" t="s">
        <v>13</v>
      </c>
      <c r="AH23">
        <v>0</v>
      </c>
      <c r="AI23" t="s">
        <v>14</v>
      </c>
      <c r="AJ23" s="3" t="s">
        <v>14</v>
      </c>
      <c r="AK23" t="s">
        <v>14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37.921145614703001</v>
      </c>
      <c r="AU23" s="13" t="e">
        <f t="shared" si="1"/>
        <v>#VALUE!</v>
      </c>
      <c r="AW23" s="6">
        <f t="shared" si="2"/>
        <v>50.576435255751804</v>
      </c>
      <c r="AX23" s="15" t="e">
        <f t="shared" si="3"/>
        <v>#VALUE!</v>
      </c>
      <c r="AZ23" s="14">
        <f t="shared" si="4"/>
        <v>41.767941049155105</v>
      </c>
      <c r="BA23" s="16" t="e">
        <f t="shared" si="5"/>
        <v>#VALUE!</v>
      </c>
      <c r="BC23" s="7">
        <f t="shared" si="6"/>
        <v>35.121944762605061</v>
      </c>
      <c r="BD23" s="8" t="e">
        <f t="shared" si="7"/>
        <v>#VALUE!</v>
      </c>
      <c r="BF23" s="12">
        <f t="shared" si="8"/>
        <v>37.921145614703001</v>
      </c>
      <c r="BG23" s="13" t="e">
        <f t="shared" si="9"/>
        <v>#VALUE!</v>
      </c>
      <c r="BI23">
        <v>63</v>
      </c>
      <c r="BJ23" t="s">
        <v>49</v>
      </c>
      <c r="BK23" s="2">
        <v>45097.850428240738</v>
      </c>
      <c r="BL23">
        <v>159</v>
      </c>
      <c r="BM23" t="s">
        <v>13</v>
      </c>
      <c r="BN23">
        <v>0</v>
      </c>
      <c r="BO23">
        <v>2.8650000000000002</v>
      </c>
      <c r="BP23" s="3">
        <v>884634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45097.871666666666</v>
      </c>
      <c r="D24">
        <v>150</v>
      </c>
      <c r="E24" t="s">
        <v>13</v>
      </c>
      <c r="F24">
        <v>0</v>
      </c>
      <c r="G24">
        <v>6.0190000000000001</v>
      </c>
      <c r="H24" s="3">
        <v>4210</v>
      </c>
      <c r="I24">
        <v>2E-3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45097.871666666666</v>
      </c>
      <c r="R24">
        <v>150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45097.871666666666</v>
      </c>
      <c r="AF24">
        <v>150</v>
      </c>
      <c r="AG24" t="s">
        <v>13</v>
      </c>
      <c r="AH24">
        <v>0</v>
      </c>
      <c r="AI24">
        <v>12.081</v>
      </c>
      <c r="AJ24" s="3">
        <v>79746</v>
      </c>
      <c r="AK24">
        <v>21.059000000000001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2.2303640000000016</v>
      </c>
      <c r="AU24" s="13">
        <f t="shared" si="1"/>
        <v>17715.983737295603</v>
      </c>
      <c r="AW24" s="6">
        <f t="shared" si="2"/>
        <v>7.3936871249999996</v>
      </c>
      <c r="AX24" s="15">
        <f t="shared" si="3"/>
        <v>14420.557323130681</v>
      </c>
      <c r="AZ24" s="14">
        <f t="shared" si="4"/>
        <v>8.352718405000001</v>
      </c>
      <c r="BA24" s="16">
        <f t="shared" si="5"/>
        <v>15140.172957369839</v>
      </c>
      <c r="BC24" s="7">
        <f t="shared" si="6"/>
        <v>4.2852407299999999</v>
      </c>
      <c r="BD24" s="8">
        <f t="shared" si="7"/>
        <v>16217.505686351677</v>
      </c>
      <c r="BF24" s="12">
        <f t="shared" si="8"/>
        <v>2.2303640000000016</v>
      </c>
      <c r="BG24" s="13">
        <f t="shared" si="9"/>
        <v>17715.983737295603</v>
      </c>
      <c r="BI24">
        <v>64</v>
      </c>
      <c r="BJ24" t="s">
        <v>50</v>
      </c>
      <c r="BK24" s="2">
        <v>45097.871666666666</v>
      </c>
      <c r="BL24">
        <v>150</v>
      </c>
      <c r="BM24" t="s">
        <v>13</v>
      </c>
      <c r="BN24">
        <v>0</v>
      </c>
      <c r="BO24">
        <v>2.8660000000000001</v>
      </c>
      <c r="BP24" s="3">
        <v>877290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45097.892916666664</v>
      </c>
      <c r="D25">
        <v>242</v>
      </c>
      <c r="E25" t="s">
        <v>13</v>
      </c>
      <c r="F25">
        <v>0</v>
      </c>
      <c r="G25">
        <v>6.0129999999999999</v>
      </c>
      <c r="H25" s="3">
        <v>9142</v>
      </c>
      <c r="I25">
        <v>1.2E-2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45097.892916666664</v>
      </c>
      <c r="R25">
        <v>242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45097.892916666664</v>
      </c>
      <c r="AF25">
        <v>242</v>
      </c>
      <c r="AG25" t="s">
        <v>13</v>
      </c>
      <c r="AH25">
        <v>0</v>
      </c>
      <c r="AI25">
        <v>12.154999999999999</v>
      </c>
      <c r="AJ25" s="3">
        <v>6818</v>
      </c>
      <c r="AK25">
        <v>1.6459999999999999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14.28949856</v>
      </c>
      <c r="AU25" s="13">
        <f t="shared" si="1"/>
        <v>1620.6701349435998</v>
      </c>
      <c r="AW25" s="6">
        <f t="shared" si="2"/>
        <v>22.134103484999997</v>
      </c>
      <c r="AX25" s="15">
        <f t="shared" si="3"/>
        <v>1295.96932876652</v>
      </c>
      <c r="AZ25" s="14">
        <f t="shared" si="4"/>
        <v>23.391627296199999</v>
      </c>
      <c r="BA25" s="16">
        <f t="shared" si="5"/>
        <v>1298.98775188376</v>
      </c>
      <c r="BC25" s="7">
        <f t="shared" si="6"/>
        <v>17.971272429199999</v>
      </c>
      <c r="BD25" s="8">
        <f t="shared" si="7"/>
        <v>1304.3942996355199</v>
      </c>
      <c r="BF25" s="12">
        <f t="shared" si="8"/>
        <v>14.28949856</v>
      </c>
      <c r="BG25" s="13">
        <f t="shared" si="9"/>
        <v>1620.6701349435998</v>
      </c>
      <c r="BI25">
        <v>65</v>
      </c>
      <c r="BJ25" t="s">
        <v>51</v>
      </c>
      <c r="BK25" s="2">
        <v>45097.892916666664</v>
      </c>
      <c r="BL25">
        <v>242</v>
      </c>
      <c r="BM25" t="s">
        <v>13</v>
      </c>
      <c r="BN25">
        <v>0</v>
      </c>
      <c r="BO25">
        <v>2.8690000000000002</v>
      </c>
      <c r="BP25" s="3">
        <v>818361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45097.914189814815</v>
      </c>
      <c r="D26">
        <v>219</v>
      </c>
      <c r="E26" t="s">
        <v>13</v>
      </c>
      <c r="F26">
        <v>0</v>
      </c>
      <c r="G26">
        <v>6.0149999999999997</v>
      </c>
      <c r="H26" s="3">
        <v>6197</v>
      </c>
      <c r="I26">
        <v>6.0000000000000001E-3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45097.914189814815</v>
      </c>
      <c r="R26">
        <v>219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45097.914189814815</v>
      </c>
      <c r="AF26">
        <v>219</v>
      </c>
      <c r="AG26" t="s">
        <v>13</v>
      </c>
      <c r="AH26">
        <v>0</v>
      </c>
      <c r="AI26">
        <v>12.115</v>
      </c>
      <c r="AJ26" s="3">
        <v>48102</v>
      </c>
      <c r="AK26">
        <v>12.827999999999999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3.9288118599999979</v>
      </c>
      <c r="AU26" s="13">
        <f t="shared" si="1"/>
        <v>10043.2308816764</v>
      </c>
      <c r="AW26" s="6">
        <f t="shared" si="2"/>
        <v>13.207944691250001</v>
      </c>
      <c r="AX26" s="15">
        <f t="shared" si="3"/>
        <v>8807.7034231009202</v>
      </c>
      <c r="AZ26" s="14">
        <f t="shared" si="4"/>
        <v>14.750688218449998</v>
      </c>
      <c r="BA26" s="16">
        <f t="shared" si="5"/>
        <v>9155.6219729109598</v>
      </c>
      <c r="BC26" s="7">
        <f t="shared" si="6"/>
        <v>8.9488034477000014</v>
      </c>
      <c r="BD26" s="8">
        <f t="shared" si="7"/>
        <v>9779.9351626499192</v>
      </c>
      <c r="BF26" s="12">
        <f t="shared" si="8"/>
        <v>3.9288118599999979</v>
      </c>
      <c r="BG26" s="13">
        <f t="shared" si="9"/>
        <v>10043.2308816764</v>
      </c>
      <c r="BI26">
        <v>66</v>
      </c>
      <c r="BJ26" t="s">
        <v>52</v>
      </c>
      <c r="BK26" s="2">
        <v>45097.914189814815</v>
      </c>
      <c r="BL26">
        <v>219</v>
      </c>
      <c r="BM26" t="s">
        <v>13</v>
      </c>
      <c r="BN26">
        <v>0</v>
      </c>
      <c r="BO26">
        <v>2.87</v>
      </c>
      <c r="BP26" s="3">
        <v>794066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45097.935439814813</v>
      </c>
      <c r="D27">
        <v>319</v>
      </c>
      <c r="E27" t="s">
        <v>13</v>
      </c>
      <c r="F27">
        <v>0</v>
      </c>
      <c r="G27">
        <v>6.0339999999999998</v>
      </c>
      <c r="H27" s="3">
        <v>2144</v>
      </c>
      <c r="I27">
        <v>-3.0000000000000001E-3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45097.935439814813</v>
      </c>
      <c r="R27">
        <v>319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45097.935439814813</v>
      </c>
      <c r="AF27">
        <v>319</v>
      </c>
      <c r="AG27" t="s">
        <v>13</v>
      </c>
      <c r="AH27">
        <v>0</v>
      </c>
      <c r="AI27">
        <v>12.077</v>
      </c>
      <c r="AJ27" s="3">
        <v>84638</v>
      </c>
      <c r="AK27">
        <v>22.306999999999999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4.9860774400000007</v>
      </c>
      <c r="AU27" s="13">
        <f t="shared" si="1"/>
        <v>18894.841726300401</v>
      </c>
      <c r="AW27" s="6">
        <f t="shared" si="2"/>
        <v>1.5262006399999999</v>
      </c>
      <c r="AX27" s="15">
        <f t="shared" si="3"/>
        <v>15277.05659016812</v>
      </c>
      <c r="AZ27" s="14">
        <f t="shared" si="4"/>
        <v>1.2151311488000003</v>
      </c>
      <c r="BA27" s="16">
        <f t="shared" si="5"/>
        <v>16062.447609624562</v>
      </c>
      <c r="BC27" s="7">
        <f t="shared" si="6"/>
        <v>0.65293134080000015</v>
      </c>
      <c r="BD27" s="8">
        <f t="shared" si="7"/>
        <v>17208.159756557117</v>
      </c>
      <c r="BF27" s="12">
        <f t="shared" si="8"/>
        <v>4.9860774400000007</v>
      </c>
      <c r="BG27" s="13">
        <f t="shared" si="9"/>
        <v>18894.841726300401</v>
      </c>
      <c r="BI27">
        <v>67</v>
      </c>
      <c r="BJ27" t="s">
        <v>53</v>
      </c>
      <c r="BK27" s="2">
        <v>45097.935439814813</v>
      </c>
      <c r="BL27">
        <v>319</v>
      </c>
      <c r="BM27" t="s">
        <v>13</v>
      </c>
      <c r="BN27">
        <v>0</v>
      </c>
      <c r="BO27">
        <v>2.8679999999999999</v>
      </c>
      <c r="BP27" s="3">
        <v>846688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45097.956689814811</v>
      </c>
      <c r="D28">
        <v>215</v>
      </c>
      <c r="E28" t="s">
        <v>13</v>
      </c>
      <c r="F28">
        <v>0</v>
      </c>
      <c r="G28">
        <v>6.032</v>
      </c>
      <c r="H28" s="3">
        <v>2980</v>
      </c>
      <c r="I28">
        <v>-1E-3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45097.956689814811</v>
      </c>
      <c r="R28">
        <v>215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45097.956689814811</v>
      </c>
      <c r="AF28">
        <v>215</v>
      </c>
      <c r="AG28" t="s">
        <v>13</v>
      </c>
      <c r="AH28">
        <v>0</v>
      </c>
      <c r="AI28">
        <v>12.074</v>
      </c>
      <c r="AJ28" s="3">
        <v>85837</v>
      </c>
      <c r="AK28">
        <v>22.611999999999998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3.3157160000000001</v>
      </c>
      <c r="AU28" s="13">
        <f t="shared" si="1"/>
        <v>19183.474085727899</v>
      </c>
      <c r="AW28" s="6">
        <f t="shared" si="2"/>
        <v>3.8786085000000003</v>
      </c>
      <c r="AX28" s="15">
        <f t="shared" si="3"/>
        <v>15486.52103198387</v>
      </c>
      <c r="AZ28" s="14">
        <f t="shared" si="4"/>
        <v>4.1629208200000001</v>
      </c>
      <c r="BA28" s="16">
        <f t="shared" si="5"/>
        <v>16288.37287334806</v>
      </c>
      <c r="BC28" s="7">
        <f t="shared" si="6"/>
        <v>1.9733241199999998</v>
      </c>
      <c r="BD28" s="8">
        <f t="shared" si="7"/>
        <v>17450.77678067912</v>
      </c>
      <c r="BF28" s="12">
        <f t="shared" si="8"/>
        <v>3.3157160000000001</v>
      </c>
      <c r="BG28" s="13">
        <f t="shared" si="9"/>
        <v>19183.474085727899</v>
      </c>
      <c r="BI28">
        <v>68</v>
      </c>
      <c r="BJ28" t="s">
        <v>54</v>
      </c>
      <c r="BK28" s="2">
        <v>45097.956689814811</v>
      </c>
      <c r="BL28">
        <v>215</v>
      </c>
      <c r="BM28" t="s">
        <v>13</v>
      </c>
      <c r="BN28">
        <v>0</v>
      </c>
      <c r="BO28">
        <v>2.855</v>
      </c>
      <c r="BP28" s="3">
        <v>1073478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45097.977939814817</v>
      </c>
      <c r="D29">
        <v>15</v>
      </c>
      <c r="E29" t="s">
        <v>13</v>
      </c>
      <c r="F29">
        <v>0</v>
      </c>
      <c r="G29">
        <v>5.97</v>
      </c>
      <c r="H29" s="3">
        <v>12399469</v>
      </c>
      <c r="I29">
        <v>27.231999999999999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45097.977939814817</v>
      </c>
      <c r="R29">
        <v>15</v>
      </c>
      <c r="S29" t="s">
        <v>13</v>
      </c>
      <c r="T29">
        <v>0</v>
      </c>
      <c r="U29">
        <v>5.9269999999999996</v>
      </c>
      <c r="V29" s="3">
        <v>94692</v>
      </c>
      <c r="W29">
        <v>24.094999999999999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45097.977939814817</v>
      </c>
      <c r="AF29">
        <v>15</v>
      </c>
      <c r="AG29" t="s">
        <v>13</v>
      </c>
      <c r="AH29">
        <v>0</v>
      </c>
      <c r="AI29">
        <v>12.098000000000001</v>
      </c>
      <c r="AJ29" s="3">
        <v>64034</v>
      </c>
      <c r="AK29">
        <v>17.007000000000001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23077.16650272</v>
      </c>
      <c r="AU29" s="13">
        <f t="shared" si="1"/>
        <v>13916.517355919599</v>
      </c>
      <c r="AW29" s="6">
        <f t="shared" si="2"/>
        <v>18570.965998428241</v>
      </c>
      <c r="AX29" s="15">
        <f t="shared" si="3"/>
        <v>11649.354432397882</v>
      </c>
      <c r="AZ29" s="14">
        <f t="shared" si="4"/>
        <v>24385.169642479519</v>
      </c>
      <c r="BA29" s="16">
        <f t="shared" si="5"/>
        <v>12172.771057683442</v>
      </c>
      <c r="BC29" s="7">
        <f t="shared" si="6"/>
        <v>23451.420979135677</v>
      </c>
      <c r="BD29" s="8">
        <f t="shared" si="7"/>
        <v>13027.486787458878</v>
      </c>
      <c r="BF29" s="12">
        <f t="shared" si="8"/>
        <v>23077.16650272</v>
      </c>
      <c r="BG29" s="13">
        <f t="shared" si="9"/>
        <v>13916.517355919599</v>
      </c>
      <c r="BI29">
        <v>69</v>
      </c>
      <c r="BJ29" t="s">
        <v>55</v>
      </c>
      <c r="BK29" s="2">
        <v>45097.977939814817</v>
      </c>
      <c r="BL29">
        <v>15</v>
      </c>
      <c r="BM29" t="s">
        <v>13</v>
      </c>
      <c r="BN29">
        <v>0</v>
      </c>
      <c r="BO29">
        <v>2.8719999999999999</v>
      </c>
      <c r="BP29" s="3">
        <v>701840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45097.999201388891</v>
      </c>
      <c r="D30">
        <v>172</v>
      </c>
      <c r="E30" t="s">
        <v>13</v>
      </c>
      <c r="F30">
        <v>0</v>
      </c>
      <c r="G30">
        <v>6.0330000000000004</v>
      </c>
      <c r="H30" s="3">
        <v>2672</v>
      </c>
      <c r="I30">
        <v>-2E-3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45097.999201388891</v>
      </c>
      <c r="R30">
        <v>172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45097.999201388891</v>
      </c>
      <c r="AF30">
        <v>172</v>
      </c>
      <c r="AG30" t="s">
        <v>13</v>
      </c>
      <c r="AH30">
        <v>0</v>
      </c>
      <c r="AI30">
        <v>12.083</v>
      </c>
      <c r="AJ30" s="3">
        <v>77393</v>
      </c>
      <c r="AK30">
        <v>20.456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3.8432953600000008</v>
      </c>
      <c r="AU30" s="13">
        <f t="shared" si="1"/>
        <v>17148.268333235901</v>
      </c>
      <c r="AW30" s="6">
        <f t="shared" si="2"/>
        <v>3.0084761599999998</v>
      </c>
      <c r="AX30" s="15">
        <f t="shared" si="3"/>
        <v>14007.52020929627</v>
      </c>
      <c r="AZ30" s="14">
        <f t="shared" si="4"/>
        <v>3.0863171072000011</v>
      </c>
      <c r="BA30" s="16">
        <f t="shared" si="5"/>
        <v>14696.291460939261</v>
      </c>
      <c r="BC30" s="7">
        <f t="shared" si="6"/>
        <v>1.4632343552000002</v>
      </c>
      <c r="BD30" s="8">
        <f t="shared" si="7"/>
        <v>15740.576557021519</v>
      </c>
      <c r="BF30" s="12">
        <f t="shared" si="8"/>
        <v>3.8432953600000008</v>
      </c>
      <c r="BG30" s="13">
        <f t="shared" si="9"/>
        <v>17148.268333235901</v>
      </c>
      <c r="BI30">
        <v>70</v>
      </c>
      <c r="BJ30" t="s">
        <v>56</v>
      </c>
      <c r="BK30" s="2">
        <v>45097.999201388891</v>
      </c>
      <c r="BL30">
        <v>172</v>
      </c>
      <c r="BM30" t="s">
        <v>13</v>
      </c>
      <c r="BN30">
        <v>0</v>
      </c>
      <c r="BO30">
        <v>2.8610000000000002</v>
      </c>
      <c r="BP30" s="3">
        <v>1003636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45098.020486111112</v>
      </c>
      <c r="D31">
        <v>311</v>
      </c>
      <c r="E31" t="s">
        <v>13</v>
      </c>
      <c r="F31">
        <v>0</v>
      </c>
      <c r="G31">
        <v>5.992</v>
      </c>
      <c r="H31" s="3">
        <v>27964</v>
      </c>
      <c r="I31">
        <v>5.1999999999999998E-2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45098.020486111112</v>
      </c>
      <c r="R31">
        <v>311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45098.020486111112</v>
      </c>
      <c r="AF31">
        <v>311</v>
      </c>
      <c r="AG31" t="s">
        <v>13</v>
      </c>
      <c r="AH31">
        <v>0</v>
      </c>
      <c r="AI31">
        <v>12.128</v>
      </c>
      <c r="AJ31" s="3">
        <v>1879</v>
      </c>
      <c r="AK31">
        <v>0.27200000000000002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73.441261188208003</v>
      </c>
      <c r="AU31" s="13">
        <f t="shared" si="1"/>
        <v>435.14567463989999</v>
      </c>
      <c r="AW31" s="6">
        <f t="shared" si="2"/>
        <v>87.666867601404803</v>
      </c>
      <c r="AX31" s="15">
        <f t="shared" si="3"/>
        <v>382.97498166443</v>
      </c>
      <c r="AZ31" s="14">
        <f t="shared" si="4"/>
        <v>73.179497977713595</v>
      </c>
      <c r="BA31" s="16">
        <f t="shared" si="5"/>
        <v>355.34939177734003</v>
      </c>
      <c r="BC31" s="7">
        <f t="shared" si="6"/>
        <v>63.126490904260152</v>
      </c>
      <c r="BD31" s="8">
        <f t="shared" si="7"/>
        <v>284.59919804167998</v>
      </c>
      <c r="BF31" s="12">
        <f t="shared" si="8"/>
        <v>73.441261188208003</v>
      </c>
      <c r="BG31" s="13">
        <f t="shared" si="9"/>
        <v>435.14567463989999</v>
      </c>
      <c r="BI31">
        <v>71</v>
      </c>
      <c r="BJ31" t="s">
        <v>57</v>
      </c>
      <c r="BK31" s="2">
        <v>45098.020486111112</v>
      </c>
      <c r="BL31">
        <v>311</v>
      </c>
      <c r="BM31" t="s">
        <v>13</v>
      </c>
      <c r="BN31">
        <v>0</v>
      </c>
      <c r="BO31">
        <v>2.847</v>
      </c>
      <c r="BP31" s="3">
        <v>915363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45098.041747685187</v>
      </c>
      <c r="D32">
        <v>360</v>
      </c>
      <c r="E32" t="s">
        <v>13</v>
      </c>
      <c r="F32">
        <v>0</v>
      </c>
      <c r="G32">
        <v>5.9930000000000003</v>
      </c>
      <c r="H32" s="3">
        <v>22770</v>
      </c>
      <c r="I32">
        <v>4.1000000000000002E-2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45098.041747685187</v>
      </c>
      <c r="R32">
        <v>360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45098.041747685187</v>
      </c>
      <c r="AF32">
        <v>360</v>
      </c>
      <c r="AG32" t="s">
        <v>13</v>
      </c>
      <c r="AH32">
        <v>0</v>
      </c>
      <c r="AI32" t="s">
        <v>14</v>
      </c>
      <c r="AJ32" s="3" t="s">
        <v>14</v>
      </c>
      <c r="AK32" t="s">
        <v>14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58.051478236700007</v>
      </c>
      <c r="AU32" s="13" t="e">
        <f t="shared" si="1"/>
        <v>#VALUE!</v>
      </c>
      <c r="AW32" s="6">
        <f t="shared" si="2"/>
        <v>71.567592419020016</v>
      </c>
      <c r="AX32" s="15" t="e">
        <f t="shared" si="3"/>
        <v>#VALUE!</v>
      </c>
      <c r="AZ32" s="14">
        <f t="shared" si="4"/>
        <v>59.525166626390011</v>
      </c>
      <c r="BA32" s="16" t="e">
        <f t="shared" si="5"/>
        <v>#VALUE!</v>
      </c>
      <c r="BC32" s="7">
        <f t="shared" si="6"/>
        <v>50.952202192633997</v>
      </c>
      <c r="BD32" s="8" t="e">
        <f t="shared" si="7"/>
        <v>#VALUE!</v>
      </c>
      <c r="BF32" s="12">
        <f t="shared" si="8"/>
        <v>58.051478236700007</v>
      </c>
      <c r="BG32" s="13" t="e">
        <f t="shared" si="9"/>
        <v>#VALUE!</v>
      </c>
      <c r="BI32">
        <v>72</v>
      </c>
      <c r="BJ32" t="s">
        <v>58</v>
      </c>
      <c r="BK32" s="2">
        <v>45098.041747685187</v>
      </c>
      <c r="BL32">
        <v>360</v>
      </c>
      <c r="BM32" t="s">
        <v>13</v>
      </c>
      <c r="BN32">
        <v>0</v>
      </c>
      <c r="BO32">
        <v>2.8460000000000001</v>
      </c>
      <c r="BP32" s="3">
        <v>942967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45098.062997685185</v>
      </c>
      <c r="D33">
        <v>49</v>
      </c>
      <c r="E33" t="s">
        <v>13</v>
      </c>
      <c r="F33">
        <v>0</v>
      </c>
      <c r="G33">
        <v>6.032</v>
      </c>
      <c r="H33" s="3">
        <v>2238</v>
      </c>
      <c r="I33">
        <v>-3.0000000000000001E-3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45098.062997685185</v>
      </c>
      <c r="R33">
        <v>49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45098.062997685185</v>
      </c>
      <c r="AF33">
        <v>49</v>
      </c>
      <c r="AG33" t="s">
        <v>13</v>
      </c>
      <c r="AH33">
        <v>0</v>
      </c>
      <c r="AI33">
        <v>12.082000000000001</v>
      </c>
      <c r="AJ33" s="3">
        <v>78259</v>
      </c>
      <c r="AK33">
        <v>20.678000000000001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4.7605977599999996</v>
      </c>
      <c r="AU33" s="13">
        <f t="shared" si="1"/>
        <v>17357.263432787102</v>
      </c>
      <c r="AW33" s="6">
        <f t="shared" si="2"/>
        <v>1.7892236849999996</v>
      </c>
      <c r="AX33" s="15">
        <f t="shared" si="3"/>
        <v>14159.615550245629</v>
      </c>
      <c r="AZ33" s="14">
        <f t="shared" si="4"/>
        <v>1.5506230801999994</v>
      </c>
      <c r="BA33" s="16">
        <f t="shared" si="5"/>
        <v>14859.67890022294</v>
      </c>
      <c r="BC33" s="7">
        <f t="shared" si="6"/>
        <v>0.79126217320000003</v>
      </c>
      <c r="BD33" s="8">
        <f t="shared" si="7"/>
        <v>15916.138798012878</v>
      </c>
      <c r="BF33" s="12">
        <f t="shared" si="8"/>
        <v>4.7605977599999996</v>
      </c>
      <c r="BG33" s="13">
        <f t="shared" si="9"/>
        <v>17357.263432787102</v>
      </c>
      <c r="BI33">
        <v>73</v>
      </c>
      <c r="BJ33" t="s">
        <v>59</v>
      </c>
      <c r="BK33" s="2">
        <v>45098.062997685185</v>
      </c>
      <c r="BL33">
        <v>49</v>
      </c>
      <c r="BM33" t="s">
        <v>13</v>
      </c>
      <c r="BN33">
        <v>0</v>
      </c>
      <c r="BO33">
        <v>2.867</v>
      </c>
      <c r="BP33" s="3">
        <v>880679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45098.084293981483</v>
      </c>
      <c r="D34">
        <v>361</v>
      </c>
      <c r="E34" t="s">
        <v>13</v>
      </c>
      <c r="F34">
        <v>0</v>
      </c>
      <c r="G34">
        <v>6.01</v>
      </c>
      <c r="H34" s="3">
        <v>23129</v>
      </c>
      <c r="I34">
        <v>4.2000000000000003E-2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45098.084293981483</v>
      </c>
      <c r="R34">
        <v>361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45098.084293981483</v>
      </c>
      <c r="AF34">
        <v>361</v>
      </c>
      <c r="AG34" t="s">
        <v>13</v>
      </c>
      <c r="AH34">
        <v>0</v>
      </c>
      <c r="AI34">
        <v>12.167999999999999</v>
      </c>
      <c r="AJ34" s="3">
        <v>2764</v>
      </c>
      <c r="AK34">
        <v>0.51900000000000002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59.117929839143002</v>
      </c>
      <c r="AU34" s="13">
        <f t="shared" si="1"/>
        <v>649.21153465439988</v>
      </c>
      <c r="AW34" s="6">
        <f t="shared" si="2"/>
        <v>72.681762286815811</v>
      </c>
      <c r="AX34" s="15">
        <f t="shared" si="3"/>
        <v>546.79605628208003</v>
      </c>
      <c r="AZ34" s="14">
        <f t="shared" si="4"/>
        <v>60.469139467503105</v>
      </c>
      <c r="BA34" s="16">
        <f t="shared" si="5"/>
        <v>524.49457854304012</v>
      </c>
      <c r="BC34" s="7">
        <f t="shared" si="6"/>
        <v>51.793807075373856</v>
      </c>
      <c r="BD34" s="8">
        <f t="shared" si="7"/>
        <v>467.42383495808002</v>
      </c>
      <c r="BF34" s="12">
        <f t="shared" ref="BF34:BF39" si="10">IF(H34&lt;10000,((H34^2*0.00000054)+(H34*-0.004765)+(12.72)),(IF(H34&lt;200000,((H34^2*-0.000000001577)+(H34*0.003043)+(-10.42)),(IF(H34&lt;8000000,((H34^2*-0.0000000000186)+(H34*0.00194)+(154.1)),((V34^2*-0.00000002)+(V34*0.2565)+(-1032)))))))</f>
        <v>59.117929839143002</v>
      </c>
      <c r="BG34" s="13">
        <f t="shared" ref="BG34:BG39" si="11">IF(AJ34&lt;45000,((-0.0000004561*AJ34^2)+(0.244*AJ34)+(-21.72)),((-0.0000000409*AJ34^2)+(0.2477*AJ34)+(-1777)))</f>
        <v>649.21153465439988</v>
      </c>
      <c r="BI34">
        <v>74</v>
      </c>
      <c r="BJ34" t="s">
        <v>60</v>
      </c>
      <c r="BK34" s="2">
        <v>45098.084293981483</v>
      </c>
      <c r="BL34">
        <v>361</v>
      </c>
      <c r="BM34" t="s">
        <v>13</v>
      </c>
      <c r="BN34">
        <v>0</v>
      </c>
      <c r="BO34">
        <v>2.867</v>
      </c>
      <c r="BP34" s="3">
        <v>872869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45098.105532407404</v>
      </c>
      <c r="D35">
        <v>97</v>
      </c>
      <c r="E35" t="s">
        <v>13</v>
      </c>
      <c r="F35">
        <v>0</v>
      </c>
      <c r="G35">
        <v>6.016</v>
      </c>
      <c r="H35" s="3">
        <v>3105</v>
      </c>
      <c r="I35">
        <v>-1E-3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45098.105532407404</v>
      </c>
      <c r="R35">
        <v>97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45098.105532407404</v>
      </c>
      <c r="AF35">
        <v>97</v>
      </c>
      <c r="AG35" t="s">
        <v>13</v>
      </c>
      <c r="AH35">
        <v>0</v>
      </c>
      <c r="AI35">
        <v>12.051</v>
      </c>
      <c r="AJ35" s="3">
        <v>85526</v>
      </c>
      <c r="AK35">
        <v>22.533000000000001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ref="AT35:AT39" si="12">IF(H35&lt;10000,((H35^2*0.00000054)+(H35*-0.004765)+(12.72)),(IF(H35&lt;200000,((H35^2*-0.000000001577)+(H35*0.003043)+(-10.42)),(IF(H35&lt;8000000,((H35^2*-0.0000000000186)+(H35*0.00194)+(154.1)),((V35^2*-0.00000002)+(V35*0.2565)+(-1032)))))))</f>
        <v>3.1308285000000016</v>
      </c>
      <c r="AU35" s="13">
        <f t="shared" ref="AU35:AU39" si="13">IF(AJ35&lt;45000,((-0.0000004561*AJ35^2)+(0.244*AJ35)+(-21.72)),((-0.0000000409*AJ35^2)+(0.2477*AJ35)+(-1777)))</f>
        <v>19108.619105951599</v>
      </c>
      <c r="AW35" s="6">
        <f t="shared" si="2"/>
        <v>4.23289678125</v>
      </c>
      <c r="AX35" s="15">
        <f t="shared" si="3"/>
        <v>15432.206889647481</v>
      </c>
      <c r="AZ35" s="14">
        <f t="shared" si="4"/>
        <v>4.5967176012499991</v>
      </c>
      <c r="BA35" s="16">
        <f t="shared" si="5"/>
        <v>16229.77623204824</v>
      </c>
      <c r="BC35" s="7">
        <f t="shared" si="6"/>
        <v>2.1882054325000002</v>
      </c>
      <c r="BD35" s="8">
        <f t="shared" si="7"/>
        <v>17387.85314082848</v>
      </c>
      <c r="BF35" s="12">
        <f t="shared" si="10"/>
        <v>3.1308285000000016</v>
      </c>
      <c r="BG35" s="13">
        <f t="shared" si="11"/>
        <v>19108.619105951599</v>
      </c>
      <c r="BI35">
        <v>75</v>
      </c>
      <c r="BJ35" t="s">
        <v>61</v>
      </c>
      <c r="BK35" s="2">
        <v>45098.105532407404</v>
      </c>
      <c r="BL35">
        <v>97</v>
      </c>
      <c r="BM35" t="s">
        <v>13</v>
      </c>
      <c r="BN35">
        <v>0</v>
      </c>
      <c r="BO35">
        <v>2.8450000000000002</v>
      </c>
      <c r="BP35" s="3">
        <v>948552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45098.126875000002</v>
      </c>
      <c r="D36">
        <v>400</v>
      </c>
      <c r="E36" t="s">
        <v>13</v>
      </c>
      <c r="F36">
        <v>0</v>
      </c>
      <c r="G36">
        <v>5.9980000000000002</v>
      </c>
      <c r="H36" s="3">
        <v>13753</v>
      </c>
      <c r="I36">
        <v>2.1999999999999999E-2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45098.126875000002</v>
      </c>
      <c r="R36">
        <v>400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45098.126875000002</v>
      </c>
      <c r="AF36">
        <v>400</v>
      </c>
      <c r="AG36" t="s">
        <v>13</v>
      </c>
      <c r="AH36">
        <v>0</v>
      </c>
      <c r="AI36">
        <v>12.114000000000001</v>
      </c>
      <c r="AJ36" s="3">
        <v>34944</v>
      </c>
      <c r="AK36">
        <v>9.3209999999999997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2"/>
        <v>31.132097320806999</v>
      </c>
      <c r="AU36" s="13">
        <f t="shared" si="13"/>
        <v>7947.6799816703988</v>
      </c>
      <c r="AW36" s="6">
        <f t="shared" si="2"/>
        <v>36.850196441249999</v>
      </c>
      <c r="AX36" s="15">
        <f t="shared" si="3"/>
        <v>6436.8002115532809</v>
      </c>
      <c r="AZ36" s="14">
        <f t="shared" si="4"/>
        <v>35.805187368411907</v>
      </c>
      <c r="BA36" s="16">
        <f t="shared" si="5"/>
        <v>6657.5799882086403</v>
      </c>
      <c r="BC36" s="7">
        <f t="shared" si="6"/>
        <v>29.806810260975141</v>
      </c>
      <c r="BD36" s="8">
        <f t="shared" si="7"/>
        <v>7088.0627583692803</v>
      </c>
      <c r="BF36" s="12">
        <f t="shared" si="10"/>
        <v>31.132097320806999</v>
      </c>
      <c r="BG36" s="13">
        <f t="shared" si="11"/>
        <v>7947.6799816703988</v>
      </c>
      <c r="BI36">
        <v>76</v>
      </c>
      <c r="BJ36" t="s">
        <v>62</v>
      </c>
      <c r="BK36" s="2">
        <v>45098.126875000002</v>
      </c>
      <c r="BL36">
        <v>400</v>
      </c>
      <c r="BM36" t="s">
        <v>13</v>
      </c>
      <c r="BN36">
        <v>0</v>
      </c>
      <c r="BO36">
        <v>2.85</v>
      </c>
      <c r="BP36" s="3">
        <v>883421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45098.148148148146</v>
      </c>
      <c r="D37">
        <v>105</v>
      </c>
      <c r="E37" t="s">
        <v>13</v>
      </c>
      <c r="F37">
        <v>0</v>
      </c>
      <c r="G37">
        <v>5.9969999999999999</v>
      </c>
      <c r="H37" s="3">
        <v>9573</v>
      </c>
      <c r="I37">
        <v>1.2999999999999999E-2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45098.148148148146</v>
      </c>
      <c r="R37">
        <v>105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45098.148148148146</v>
      </c>
      <c r="AF37">
        <v>105</v>
      </c>
      <c r="AG37" t="s">
        <v>13</v>
      </c>
      <c r="AH37">
        <v>0</v>
      </c>
      <c r="AI37">
        <v>12.141999999999999</v>
      </c>
      <c r="AJ37" s="3">
        <v>8057</v>
      </c>
      <c r="AK37">
        <v>1.99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2"/>
        <v>16.591512659999999</v>
      </c>
      <c r="AU37" s="13">
        <f t="shared" si="13"/>
        <v>1914.5801549311</v>
      </c>
      <c r="AW37" s="6">
        <f t="shared" si="2"/>
        <v>23.47136449125</v>
      </c>
      <c r="AX37" s="15">
        <f t="shared" si="3"/>
        <v>1524.5230698202699</v>
      </c>
      <c r="AZ37" s="14">
        <f t="shared" si="4"/>
        <v>24.571906034450002</v>
      </c>
      <c r="BA37" s="16">
        <f t="shared" si="5"/>
        <v>1535.5848780512601</v>
      </c>
      <c r="BC37" s="7">
        <f t="shared" si="6"/>
        <v>19.5031281037</v>
      </c>
      <c r="BD37" s="8">
        <f t="shared" si="7"/>
        <v>1560.0252628455198</v>
      </c>
      <c r="BF37" s="12">
        <f t="shared" si="10"/>
        <v>16.591512659999999</v>
      </c>
      <c r="BG37" s="13">
        <f t="shared" si="11"/>
        <v>1914.5801549311</v>
      </c>
      <c r="BI37">
        <v>77</v>
      </c>
      <c r="BJ37" t="s">
        <v>63</v>
      </c>
      <c r="BK37" s="2">
        <v>45098.148148148146</v>
      </c>
      <c r="BL37">
        <v>105</v>
      </c>
      <c r="BM37" t="s">
        <v>13</v>
      </c>
      <c r="BN37">
        <v>0</v>
      </c>
      <c r="BO37">
        <v>2.8340000000000001</v>
      </c>
      <c r="BP37" s="3">
        <v>1177147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45098.169421296298</v>
      </c>
      <c r="D38">
        <v>166</v>
      </c>
      <c r="E38" t="s">
        <v>13</v>
      </c>
      <c r="F38">
        <v>0</v>
      </c>
      <c r="G38">
        <v>5.9889999999999999</v>
      </c>
      <c r="H38" s="3">
        <v>278910</v>
      </c>
      <c r="I38">
        <v>0.59099999999999997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45098.169421296298</v>
      </c>
      <c r="R38">
        <v>166</v>
      </c>
      <c r="S38" t="s">
        <v>13</v>
      </c>
      <c r="T38">
        <v>0</v>
      </c>
      <c r="U38">
        <v>5.9470000000000001</v>
      </c>
      <c r="V38" s="3">
        <v>2351</v>
      </c>
      <c r="W38">
        <v>0.57199999999999995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45098.169421296298</v>
      </c>
      <c r="AF38">
        <v>166</v>
      </c>
      <c r="AG38" t="s">
        <v>13</v>
      </c>
      <c r="AH38">
        <v>0</v>
      </c>
      <c r="AI38">
        <v>12.127000000000001</v>
      </c>
      <c r="AJ38" s="3">
        <v>5059</v>
      </c>
      <c r="AK38">
        <v>1.1579999999999999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2"/>
        <v>693.73849134134002</v>
      </c>
      <c r="AU38" s="13">
        <f t="shared" si="13"/>
        <v>1201.0028133158999</v>
      </c>
      <c r="AW38" s="6">
        <f t="shared" ref="AW38:AW39" si="14">IF(H38&lt;15000,((0.00000002125*H38^2)+(0.002705*H38)+(-4.371)),(IF(H38&lt;700000,((-0.0000000008162*H38^2)+(0.003141*H38)+(0.4702)), ((0.000000003285*V38^2)+(0.1899*V38)+(559.5)))))</f>
        <v>813.03366875278004</v>
      </c>
      <c r="AX38" s="15">
        <f t="shared" ref="AX38:AX39" si="15">((-0.00000006277*AJ38^2)+(0.1854*AJ38)+(34.83))</f>
        <v>971.16209719763015</v>
      </c>
      <c r="AZ38" s="14">
        <f t="shared" ref="AZ38:AZ39" si="16">IF(H38&lt;10000,((-0.00000005795*H38^2)+(0.003823*H38)+(-6.715)),(IF(H38&lt;700000,((-0.0000000001209*H38^2)+(0.002635*H38)+(-0.4111)), ((-0.00000002007*V38^2)+(0.2564*V38)+(286.1)))))</f>
        <v>725.11184371871002</v>
      </c>
      <c r="BA38" s="16">
        <f t="shared" ref="BA38:BA39" si="17">(-0.00000001626*AJ38^2)+(0.1912*AJ38)+(-3.858)</f>
        <v>963.00664999894002</v>
      </c>
      <c r="BC38" s="7">
        <f t="shared" ref="BC38:BC39" si="18">IF(H38&lt;10000,((0.0000001453*H38^2)+(0.0008349*H38)+(-1.805)),(IF(H38&lt;700000,((-0.00000000008054*H38^2)+(0.002348*H38)+(-2.47)), ((-0.00000001938*V38^2)+(0.2471*V38)+(226.8)))))</f>
        <v>646.14540992642594</v>
      </c>
      <c r="BD38" s="8">
        <f t="shared" ref="BD38:BD39" si="19">(-0.00000002552*AJ38^2)+(0.2067*AJ38)+(-103.7)</f>
        <v>941.34215436487989</v>
      </c>
      <c r="BF38" s="12">
        <f t="shared" si="10"/>
        <v>693.73849134134002</v>
      </c>
      <c r="BG38" s="13">
        <f t="shared" si="11"/>
        <v>1201.0028133158999</v>
      </c>
      <c r="BI38">
        <v>78</v>
      </c>
      <c r="BJ38" t="s">
        <v>64</v>
      </c>
      <c r="BK38" s="2">
        <v>45098.169421296298</v>
      </c>
      <c r="BL38">
        <v>166</v>
      </c>
      <c r="BM38" t="s">
        <v>13</v>
      </c>
      <c r="BN38">
        <v>0</v>
      </c>
      <c r="BO38">
        <v>2.8460000000000001</v>
      </c>
      <c r="BP38" s="3">
        <v>938446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45098.190717592595</v>
      </c>
      <c r="D39">
        <v>383</v>
      </c>
      <c r="E39" t="s">
        <v>13</v>
      </c>
      <c r="F39">
        <v>0</v>
      </c>
      <c r="G39">
        <v>5.9909999999999997</v>
      </c>
      <c r="H39" s="3">
        <v>116550</v>
      </c>
      <c r="I39">
        <v>0.24299999999999999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45098.190717592595</v>
      </c>
      <c r="R39">
        <v>383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45098.190717592595</v>
      </c>
      <c r="AF39">
        <v>383</v>
      </c>
      <c r="AG39" t="s">
        <v>13</v>
      </c>
      <c r="AH39">
        <v>0</v>
      </c>
      <c r="AI39">
        <v>12.051</v>
      </c>
      <c r="AJ39" s="3">
        <v>90297</v>
      </c>
      <c r="AK39">
        <v>23.742999999999999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2"/>
        <v>322.81983575750002</v>
      </c>
      <c r="AU39" s="13">
        <f t="shared" si="13"/>
        <v>20256.086778251902</v>
      </c>
      <c r="AW39" s="6">
        <f t="shared" si="14"/>
        <v>355.46656877949999</v>
      </c>
      <c r="AX39" s="15">
        <f t="shared" si="15"/>
        <v>16264.095578921069</v>
      </c>
      <c r="AZ39" s="14">
        <f t="shared" si="16"/>
        <v>305.05585618775007</v>
      </c>
      <c r="BA39" s="16">
        <f t="shared" si="17"/>
        <v>17128.351706121659</v>
      </c>
      <c r="BC39" s="7">
        <f t="shared" si="18"/>
        <v>270.09535249264997</v>
      </c>
      <c r="BD39" s="8">
        <f t="shared" si="19"/>
        <v>18352.611349706316</v>
      </c>
      <c r="BF39" s="12">
        <f t="shared" si="10"/>
        <v>322.81983575750002</v>
      </c>
      <c r="BG39" s="13">
        <f t="shared" si="11"/>
        <v>20256.086778251902</v>
      </c>
      <c r="BI39">
        <v>79</v>
      </c>
      <c r="BJ39" t="s">
        <v>65</v>
      </c>
      <c r="BK39" s="2">
        <v>45098.190717592595</v>
      </c>
      <c r="BL39">
        <v>383</v>
      </c>
      <c r="BM39" t="s">
        <v>13</v>
      </c>
      <c r="BN39">
        <v>0</v>
      </c>
      <c r="BO39">
        <v>2.851</v>
      </c>
      <c r="BP39" s="3">
        <v>842968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2023-11-08T14:06:08Z</dcterms:modified>
</cp:coreProperties>
</file>