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6"/>
  <workbookPr/>
  <mc:AlternateContent xmlns:mc="http://schemas.openxmlformats.org/markup-compatibility/2006">
    <mc:Choice Requires="x15">
      <x15ac:absPath xmlns:x15ac="http://schemas.microsoft.com/office/spreadsheetml/2010/11/ac" url="G:\Shared drives\StreamTeam Analytical Lab\Projects\Carey Misc\2023 season misc analyses\GC 2023\"/>
    </mc:Choice>
  </mc:AlternateContent>
  <xr:revisionPtr revIDLastSave="0" documentId="13_ncr:1_{7ECC2591-CC2B-4B06-B35D-998E36CC671C}" xr6:coauthVersionLast="36" xr6:coauthVersionMax="36" xr10:uidLastSave="{00000000-0000-0000-0000-000000000000}"/>
  <bookViews>
    <workbookView xWindow="0" yWindow="0" windowWidth="11310" windowHeight="11450" xr2:uid="{00000000-000D-0000-FFFF-FFFF00000000}"/>
  </bookViews>
  <sheets>
    <sheet name="serum CH4 CO2" sheetId="1" r:id="rId1"/>
  </sheets>
  <calcPr calcId="191029"/>
</workbook>
</file>

<file path=xl/calcChain.xml><?xml version="1.0" encoding="utf-8"?>
<calcChain xmlns="http://schemas.openxmlformats.org/spreadsheetml/2006/main">
  <c r="BG38" i="1" l="1"/>
  <c r="BF38" i="1"/>
  <c r="BD38" i="1"/>
  <c r="BC38" i="1"/>
  <c r="BA38" i="1"/>
  <c r="AZ38" i="1"/>
  <c r="AX38" i="1"/>
  <c r="AW38" i="1"/>
  <c r="AU38" i="1"/>
  <c r="AT38" i="1"/>
  <c r="BG37" i="1"/>
  <c r="BF37" i="1"/>
  <c r="BD37" i="1"/>
  <c r="BC37" i="1"/>
  <c r="BA37" i="1"/>
  <c r="AZ37" i="1"/>
  <c r="AX37" i="1"/>
  <c r="AW37" i="1"/>
  <c r="AU37" i="1"/>
  <c r="AT37" i="1"/>
  <c r="BG36" i="1"/>
  <c r="BF36" i="1"/>
  <c r="BD36" i="1"/>
  <c r="BC36" i="1"/>
  <c r="BA36" i="1"/>
  <c r="AZ36" i="1"/>
  <c r="AX36" i="1"/>
  <c r="AW36" i="1"/>
  <c r="AU36" i="1"/>
  <c r="AT36" i="1"/>
  <c r="BG35" i="1"/>
  <c r="BF35" i="1"/>
  <c r="BD35" i="1"/>
  <c r="BC35" i="1"/>
  <c r="BA35" i="1"/>
  <c r="AZ35" i="1"/>
  <c r="AX35" i="1"/>
  <c r="AW35" i="1"/>
  <c r="AU35" i="1"/>
  <c r="AT35" i="1"/>
  <c r="BG34" i="1"/>
  <c r="BF34" i="1"/>
  <c r="BD34" i="1"/>
  <c r="BC34" i="1"/>
  <c r="BA34" i="1"/>
  <c r="AZ34" i="1"/>
  <c r="AX34" i="1"/>
  <c r="AW34" i="1"/>
  <c r="AU34" i="1"/>
  <c r="AT34" i="1"/>
  <c r="BG33" i="1"/>
  <c r="BF33" i="1"/>
  <c r="BD33" i="1"/>
  <c r="BC33" i="1"/>
  <c r="BA33" i="1"/>
  <c r="AZ33" i="1"/>
  <c r="AX33" i="1"/>
  <c r="AW33" i="1"/>
  <c r="AU33" i="1"/>
  <c r="AT33" i="1"/>
  <c r="BG32" i="1"/>
  <c r="BF32" i="1"/>
  <c r="BD32" i="1"/>
  <c r="BC32" i="1"/>
  <c r="BA32" i="1"/>
  <c r="AZ32" i="1"/>
  <c r="AX32" i="1"/>
  <c r="AW32" i="1"/>
  <c r="AU32" i="1"/>
  <c r="AT32" i="1"/>
  <c r="BG31" i="1"/>
  <c r="BF31" i="1"/>
  <c r="BD31" i="1"/>
  <c r="BC31" i="1"/>
  <c r="BA31" i="1"/>
  <c r="AZ31" i="1"/>
  <c r="AX31" i="1"/>
  <c r="AW31" i="1"/>
  <c r="AU31" i="1"/>
  <c r="AT31" i="1"/>
  <c r="BG30" i="1"/>
  <c r="BF30" i="1"/>
  <c r="BD30" i="1"/>
  <c r="BC30" i="1"/>
  <c r="BA30" i="1"/>
  <c r="AZ30" i="1"/>
  <c r="AX30" i="1"/>
  <c r="AW30" i="1"/>
  <c r="AU30" i="1"/>
  <c r="AT30" i="1"/>
  <c r="BG29" i="1"/>
  <c r="BF29" i="1"/>
  <c r="BD29" i="1"/>
  <c r="BC29" i="1"/>
  <c r="BA29" i="1"/>
  <c r="AZ29" i="1"/>
  <c r="AX29" i="1"/>
  <c r="AW29" i="1"/>
  <c r="AU29" i="1"/>
  <c r="AT29" i="1"/>
  <c r="BG28" i="1"/>
  <c r="BF28" i="1"/>
  <c r="BD28" i="1"/>
  <c r="BC28" i="1"/>
  <c r="BA28" i="1"/>
  <c r="AZ28" i="1"/>
  <c r="AX28" i="1"/>
  <c r="AW28" i="1"/>
  <c r="AU28" i="1"/>
  <c r="AT28" i="1"/>
  <c r="BG27" i="1"/>
  <c r="BF27" i="1"/>
  <c r="BD27" i="1"/>
  <c r="BC27" i="1"/>
  <c r="BA27" i="1"/>
  <c r="AZ27" i="1"/>
  <c r="AX27" i="1"/>
  <c r="AW27" i="1"/>
  <c r="AU27" i="1"/>
  <c r="AT27" i="1"/>
  <c r="BG26" i="1"/>
  <c r="BF26" i="1"/>
  <c r="BD26" i="1"/>
  <c r="BC26" i="1"/>
  <c r="BA26" i="1"/>
  <c r="AZ26" i="1"/>
  <c r="AX26" i="1"/>
  <c r="AW26" i="1"/>
  <c r="AU26" i="1"/>
  <c r="AT26" i="1"/>
  <c r="BG25" i="1"/>
  <c r="BF25" i="1"/>
  <c r="BD25" i="1"/>
  <c r="BC25" i="1"/>
  <c r="BA25" i="1"/>
  <c r="AZ25" i="1"/>
  <c r="AX25" i="1"/>
  <c r="AW25" i="1"/>
  <c r="AU25" i="1"/>
  <c r="AT25" i="1"/>
  <c r="BG24" i="1"/>
  <c r="BF24" i="1"/>
  <c r="BD24" i="1"/>
  <c r="BC24" i="1"/>
  <c r="BA24" i="1"/>
  <c r="AZ24" i="1"/>
  <c r="AX24" i="1"/>
  <c r="AW24" i="1"/>
  <c r="AU24" i="1"/>
  <c r="AT24" i="1"/>
  <c r="BG23" i="1"/>
  <c r="BF23" i="1"/>
  <c r="BD23" i="1"/>
  <c r="BC23" i="1"/>
  <c r="BA23" i="1"/>
  <c r="AZ23" i="1"/>
  <c r="AX23" i="1"/>
  <c r="AW23" i="1"/>
  <c r="AU23" i="1"/>
  <c r="AT23" i="1"/>
  <c r="BG22" i="1"/>
  <c r="BF22" i="1"/>
  <c r="BD22" i="1"/>
  <c r="BC22" i="1"/>
  <c r="BA22" i="1"/>
  <c r="AZ22" i="1"/>
  <c r="AX22" i="1"/>
  <c r="AW22" i="1"/>
  <c r="AU22" i="1"/>
  <c r="AT22" i="1"/>
  <c r="BG21" i="1"/>
  <c r="BF21" i="1"/>
  <c r="BD21" i="1"/>
  <c r="BC21" i="1"/>
  <c r="BA21" i="1"/>
  <c r="AZ21" i="1"/>
  <c r="AX21" i="1"/>
  <c r="AW21" i="1"/>
  <c r="AU21" i="1"/>
  <c r="AT21" i="1"/>
  <c r="BG20" i="1"/>
  <c r="BF20" i="1"/>
  <c r="BD20" i="1"/>
  <c r="BC20" i="1"/>
  <c r="BA20" i="1"/>
  <c r="AZ20" i="1"/>
  <c r="AX20" i="1"/>
  <c r="AW20" i="1"/>
  <c r="AU20" i="1"/>
  <c r="AT20" i="1"/>
  <c r="BG19" i="1"/>
  <c r="BF19" i="1"/>
  <c r="BD19" i="1"/>
  <c r="BC19" i="1"/>
  <c r="BA19" i="1"/>
  <c r="AZ19" i="1"/>
  <c r="AX19" i="1"/>
  <c r="AW19" i="1"/>
  <c r="AU19" i="1"/>
  <c r="AT19" i="1"/>
  <c r="BG18" i="1"/>
  <c r="BF18" i="1"/>
  <c r="BD18" i="1"/>
  <c r="BC18" i="1"/>
  <c r="BA18" i="1"/>
  <c r="AZ18" i="1"/>
  <c r="AX18" i="1"/>
  <c r="AW18" i="1"/>
  <c r="AU18" i="1"/>
  <c r="AT18" i="1"/>
  <c r="BG17" i="1"/>
  <c r="BF17" i="1"/>
  <c r="BD17" i="1"/>
  <c r="BC17" i="1"/>
  <c r="BA17" i="1"/>
  <c r="AZ17" i="1"/>
  <c r="AX17" i="1"/>
  <c r="AW17" i="1"/>
  <c r="AU17" i="1"/>
  <c r="AT17" i="1"/>
  <c r="BG16" i="1"/>
  <c r="BF16" i="1"/>
  <c r="BD16" i="1"/>
  <c r="BC16" i="1"/>
  <c r="BA16" i="1"/>
  <c r="AZ16" i="1"/>
  <c r="AX16" i="1"/>
  <c r="AW16" i="1"/>
  <c r="AU16" i="1"/>
  <c r="AT16" i="1"/>
  <c r="BG15" i="1"/>
  <c r="BF15" i="1"/>
  <c r="BD15" i="1"/>
  <c r="BC15" i="1"/>
  <c r="BA15" i="1"/>
  <c r="AZ15" i="1"/>
  <c r="AX15" i="1"/>
  <c r="AW15" i="1"/>
  <c r="AU15" i="1"/>
  <c r="AT15" i="1"/>
  <c r="BG14" i="1"/>
  <c r="BF14" i="1"/>
  <c r="BD14" i="1"/>
  <c r="BC14" i="1"/>
  <c r="BA14" i="1"/>
  <c r="AZ14" i="1"/>
  <c r="AX14" i="1"/>
  <c r="AW14" i="1"/>
  <c r="AU14" i="1"/>
  <c r="AT14" i="1"/>
  <c r="BG13" i="1"/>
  <c r="BF13" i="1"/>
  <c r="BD13" i="1"/>
  <c r="BC13" i="1"/>
  <c r="BA13" i="1"/>
  <c r="AZ13" i="1"/>
  <c r="AX13" i="1"/>
  <c r="AW13" i="1"/>
  <c r="AU13" i="1"/>
  <c r="AT13" i="1"/>
  <c r="BG12" i="1"/>
  <c r="BF12" i="1"/>
  <c r="BD12" i="1"/>
  <c r="BC12" i="1"/>
  <c r="BA12" i="1"/>
  <c r="AZ12" i="1"/>
  <c r="AX12" i="1"/>
  <c r="AW12" i="1"/>
  <c r="AU12" i="1"/>
  <c r="AT12" i="1"/>
  <c r="BG11" i="1"/>
  <c r="BF11" i="1"/>
  <c r="BD11" i="1"/>
  <c r="BC11" i="1"/>
  <c r="BA11" i="1"/>
  <c r="AZ11" i="1"/>
  <c r="AX11" i="1"/>
  <c r="AW11" i="1"/>
  <c r="AU11" i="1"/>
  <c r="AT11" i="1"/>
  <c r="BG10" i="1"/>
  <c r="BF10" i="1"/>
  <c r="BD10" i="1"/>
  <c r="BC10" i="1"/>
  <c r="BA10" i="1"/>
  <c r="AZ10" i="1"/>
  <c r="AX10" i="1"/>
  <c r="AW10" i="1"/>
  <c r="AU10" i="1"/>
  <c r="AT10" i="1"/>
  <c r="BG9" i="1"/>
  <c r="BF9" i="1"/>
  <c r="BD9" i="1"/>
  <c r="BC9" i="1"/>
  <c r="BA9" i="1"/>
  <c r="AZ9" i="1"/>
  <c r="AX9" i="1"/>
  <c r="AW9" i="1"/>
  <c r="AU9" i="1"/>
  <c r="AT9" i="1"/>
</calcChain>
</file>

<file path=xl/sharedStrings.xml><?xml version="1.0" encoding="utf-8"?>
<sst xmlns="http://schemas.openxmlformats.org/spreadsheetml/2006/main" count="901" uniqueCount="66">
  <si>
    <t>Data#</t>
  </si>
  <si>
    <t>Data Filename</t>
  </si>
  <si>
    <t>Date Acquired</t>
  </si>
  <si>
    <t>Sample Name</t>
  </si>
  <si>
    <t>Sample Type</t>
  </si>
  <si>
    <t>Level#</t>
  </si>
  <si>
    <t>Ret. Time</t>
  </si>
  <si>
    <t>Area</t>
  </si>
  <si>
    <t>Conc. (ppt)</t>
  </si>
  <si>
    <t>Std. Conc.</t>
  </si>
  <si>
    <t>Cal. Point</t>
  </si>
  <si>
    <t>Accuracy[%]</t>
  </si>
  <si>
    <t>Deviation</t>
  </si>
  <si>
    <t>Unknown</t>
  </si>
  <si>
    <t>-----</t>
  </si>
  <si>
    <t>CH4 by FID</t>
  </si>
  <si>
    <t>CH4 by TCD</t>
  </si>
  <si>
    <t>CO2 by TCD</t>
  </si>
  <si>
    <t>Analyst code</t>
  </si>
  <si>
    <t>Note</t>
  </si>
  <si>
    <t>Order</t>
  </si>
  <si>
    <t>Season specific CAL Measured headspace CO2 in ppm from GC in ppm</t>
  </si>
  <si>
    <t>AIR</t>
  </si>
  <si>
    <t>2023 ranged CAL Measured headspace CH4  in ppm from GC in ppm</t>
  </si>
  <si>
    <t>2023 CAL Measured headspace CO2 in ppm from GC in ppm</t>
  </si>
  <si>
    <t>Season specific ranged CAL Measured headspace CH4  in ppm from GC in ppm</t>
  </si>
  <si>
    <t>2022 ranged CAL Measured headspace CH4  in ppm from GC in ppm</t>
  </si>
  <si>
    <t>2022 CAL Measured headspace CO2 in ppm from GC in ppm</t>
  </si>
  <si>
    <t>2020 ranged CAL Measured headspace CH4  in ppm from GC in ppm</t>
  </si>
  <si>
    <t>2020 CAL Measured headspace CO2 in ppm from GC in ppm</t>
  </si>
  <si>
    <t>2021 ranged CAL Measured headspace CH4  in ppm from GC in ppm</t>
  </si>
  <si>
    <t>2021 CAL Measured headspace CO2 in ppm from GC in ppm</t>
  </si>
  <si>
    <t>QC reference yellow tank</t>
  </si>
  <si>
    <t>BRN22mar23_001.gcd</t>
  </si>
  <si>
    <t>QC outside air</t>
  </si>
  <si>
    <t>BRN22mar23_002.gcd</t>
  </si>
  <si>
    <t>BRN22mar23_003.gcd</t>
  </si>
  <si>
    <t>QC air + 100</t>
  </si>
  <si>
    <t>BRN22mar23_004.gcd</t>
  </si>
  <si>
    <t>BRN22mar23_005.gcd</t>
  </si>
  <si>
    <t>BRN22mar23_006.gcd</t>
  </si>
  <si>
    <t>BRN22mar23_007.gcd</t>
  </si>
  <si>
    <t>BRN22mar23_008.gcd</t>
  </si>
  <si>
    <t>BRN22mar23_009.gcd</t>
  </si>
  <si>
    <t>BRN22mar23_010.gcd</t>
  </si>
  <si>
    <t>BRN22mar23_011.gcd</t>
  </si>
  <si>
    <t>BRN22mar23_012.gcd</t>
  </si>
  <si>
    <t>BRN22mar23_013.gcd</t>
  </si>
  <si>
    <t>BRN22mar23_014.gcd</t>
  </si>
  <si>
    <t>BRN22mar23_015.gcd</t>
  </si>
  <si>
    <t>BRN22mar23_016.gcd</t>
  </si>
  <si>
    <t>BRN22mar23_017.gcd</t>
  </si>
  <si>
    <t>BRN22mar23_018.gcd</t>
  </si>
  <si>
    <t>BRN22mar23_019.gcd</t>
  </si>
  <si>
    <t>BRN22mar23_020.gcd</t>
  </si>
  <si>
    <t>BRN22mar23_021.gcd</t>
  </si>
  <si>
    <t>BRN22mar23_022.gcd</t>
  </si>
  <si>
    <t>BRN22mar23_023.gcd</t>
  </si>
  <si>
    <t>BRN22mar23_024.gcd</t>
  </si>
  <si>
    <t>BRN22mar23_025.gcd</t>
  </si>
  <si>
    <t>BRN22mar23_026.gcd</t>
  </si>
  <si>
    <t>BRN22mar23_027.gcd</t>
  </si>
  <si>
    <t>BRN22mar23_028.gcd</t>
  </si>
  <si>
    <t>BRN22mar23_029.gcd</t>
  </si>
  <si>
    <t>BRN22mar23_030.gcd</t>
  </si>
  <si>
    <t>outlier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</si>
</sst>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7">
    <xf numFmtId="0" fontId="0" fillId="0" borderId="0" xfId="0"/>
    <xf numFmtId="14" fontId="0" fillId="0" borderId="0" xfId="0" applyNumberFormat="1"/>
    <xf numFmtId="22" fontId="0" fillId="0" borderId="0" xfId="0" applyNumberFormat="1"/>
    <xf numFmtId="3" fontId="0" fillId="0" borderId="0" xfId="0" applyNumberFormat="1"/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2" fontId="0" fillId="33" borderId="0" xfId="0" applyNumberFormat="1" applyFill="1"/>
    <xf numFmtId="2" fontId="0" fillId="34" borderId="0" xfId="0" applyNumberFormat="1" applyFill="1"/>
    <xf numFmtId="1" fontId="0" fillId="34" borderId="0" xfId="0" applyNumberFormat="1" applyFill="1"/>
    <xf numFmtId="0" fontId="18" fillId="0" borderId="0" xfId="0" applyFont="1" applyFill="1" applyAlignment="1">
      <alignment wrapText="1"/>
    </xf>
    <xf numFmtId="0" fontId="0" fillId="0" borderId="0" xfId="0" applyFill="1"/>
    <xf numFmtId="0" fontId="0" fillId="0" borderId="0" xfId="0" applyAlignment="1"/>
    <xf numFmtId="2" fontId="0" fillId="35" borderId="0" xfId="0" applyNumberFormat="1" applyFill="1"/>
    <xf numFmtId="3" fontId="0" fillId="35" borderId="0" xfId="0" applyNumberFormat="1" applyFill="1"/>
    <xf numFmtId="2" fontId="0" fillId="36" borderId="0" xfId="0" applyNumberFormat="1" applyFill="1"/>
    <xf numFmtId="1" fontId="0" fillId="33" borderId="0" xfId="0" applyNumberFormat="1" applyFill="1"/>
    <xf numFmtId="1" fontId="0" fillId="36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CCFF99"/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BU38"/>
  <sheetViews>
    <sheetView tabSelected="1" workbookViewId="0">
      <selection activeCell="A13" sqref="A13:XFD14"/>
    </sheetView>
  </sheetViews>
  <sheetFormatPr defaultRowHeight="14.5" x14ac:dyDescent="0.35"/>
  <cols>
    <col min="2" max="2" width="23.54296875" customWidth="1"/>
    <col min="3" max="3" width="17.81640625" customWidth="1"/>
    <col min="4" max="4" width="16.7265625" customWidth="1"/>
    <col min="18" max="18" width="12.54296875" customWidth="1"/>
    <col min="31" max="31" width="21.453125" customWidth="1"/>
    <col min="60" max="60" width="8.7265625" style="10"/>
  </cols>
  <sheetData>
    <row r="7" spans="1:73" x14ac:dyDescent="0.35">
      <c r="A7" t="s">
        <v>15</v>
      </c>
      <c r="O7" t="s">
        <v>16</v>
      </c>
      <c r="AC7" t="s">
        <v>17</v>
      </c>
      <c r="BI7" t="s">
        <v>22</v>
      </c>
    </row>
    <row r="8" spans="1:73" ht="159.5" x14ac:dyDescent="0.35">
      <c r="A8" s="1" t="s">
        <v>0</v>
      </c>
      <c r="B8" t="s">
        <v>1</v>
      </c>
      <c r="C8" t="s">
        <v>2</v>
      </c>
      <c r="D8" t="s">
        <v>3</v>
      </c>
      <c r="E8" t="s">
        <v>4</v>
      </c>
      <c r="F8" t="s">
        <v>5</v>
      </c>
      <c r="G8" t="s">
        <v>6</v>
      </c>
      <c r="H8" t="s">
        <v>7</v>
      </c>
      <c r="I8" t="s">
        <v>8</v>
      </c>
      <c r="J8" t="s">
        <v>9</v>
      </c>
      <c r="K8" t="s">
        <v>10</v>
      </c>
      <c r="L8" t="s">
        <v>11</v>
      </c>
      <c r="M8" t="s">
        <v>12</v>
      </c>
      <c r="O8" s="2" t="s">
        <v>0</v>
      </c>
      <c r="P8" t="s">
        <v>1</v>
      </c>
      <c r="Q8" t="s">
        <v>2</v>
      </c>
      <c r="R8" t="s">
        <v>3</v>
      </c>
      <c r="S8" t="s">
        <v>4</v>
      </c>
      <c r="T8" t="s">
        <v>5</v>
      </c>
      <c r="U8" t="s">
        <v>6</v>
      </c>
      <c r="V8" t="s">
        <v>7</v>
      </c>
      <c r="W8" t="s">
        <v>8</v>
      </c>
      <c r="X8" t="s">
        <v>9</v>
      </c>
      <c r="Y8" t="s">
        <v>10</v>
      </c>
      <c r="Z8" t="s">
        <v>11</v>
      </c>
      <c r="AA8" t="s">
        <v>12</v>
      </c>
      <c r="AC8" t="s">
        <v>0</v>
      </c>
      <c r="AD8" t="s">
        <v>1</v>
      </c>
      <c r="AE8" t="s">
        <v>2</v>
      </c>
      <c r="AF8" t="s">
        <v>3</v>
      </c>
      <c r="AG8" t="s">
        <v>4</v>
      </c>
      <c r="AH8" t="s">
        <v>5</v>
      </c>
      <c r="AI8" t="s">
        <v>6</v>
      </c>
      <c r="AJ8" t="s">
        <v>7</v>
      </c>
      <c r="AK8" t="s">
        <v>8</v>
      </c>
      <c r="AL8" t="s">
        <v>9</v>
      </c>
      <c r="AM8" t="s">
        <v>10</v>
      </c>
      <c r="AN8" t="s">
        <v>11</v>
      </c>
      <c r="AO8" t="s">
        <v>12</v>
      </c>
      <c r="AQ8" s="4" t="s">
        <v>18</v>
      </c>
      <c r="AR8" s="4" t="s">
        <v>19</v>
      </c>
      <c r="AS8" t="s">
        <v>20</v>
      </c>
      <c r="AT8" s="5" t="s">
        <v>25</v>
      </c>
      <c r="AU8" s="5" t="s">
        <v>21</v>
      </c>
      <c r="AV8" s="5"/>
      <c r="AW8" s="5" t="s">
        <v>28</v>
      </c>
      <c r="AX8" s="5" t="s">
        <v>29</v>
      </c>
      <c r="AZ8" s="5" t="s">
        <v>30</v>
      </c>
      <c r="BA8" s="5" t="s">
        <v>31</v>
      </c>
      <c r="BC8" s="5" t="s">
        <v>26</v>
      </c>
      <c r="BD8" s="5" t="s">
        <v>27</v>
      </c>
      <c r="BF8" s="5" t="s">
        <v>23</v>
      </c>
      <c r="BG8" s="5" t="s">
        <v>24</v>
      </c>
      <c r="BH8" s="9"/>
      <c r="BI8" s="9" t="s">
        <v>0</v>
      </c>
      <c r="BJ8" t="s">
        <v>1</v>
      </c>
      <c r="BK8" t="s">
        <v>2</v>
      </c>
      <c r="BL8" t="s">
        <v>3</v>
      </c>
      <c r="BM8" t="s">
        <v>4</v>
      </c>
      <c r="BN8" t="s">
        <v>5</v>
      </c>
      <c r="BO8" t="s">
        <v>6</v>
      </c>
      <c r="BP8" t="s">
        <v>7</v>
      </c>
      <c r="BQ8" t="s">
        <v>8</v>
      </c>
      <c r="BR8" t="s">
        <v>9</v>
      </c>
      <c r="BS8" t="s">
        <v>10</v>
      </c>
      <c r="BT8" t="s">
        <v>11</v>
      </c>
      <c r="BU8" t="s">
        <v>12</v>
      </c>
    </row>
    <row r="9" spans="1:73" x14ac:dyDescent="0.35">
      <c r="A9">
        <v>43</v>
      </c>
      <c r="B9" t="s">
        <v>33</v>
      </c>
      <c r="C9" s="2">
        <v>45007.419282407405</v>
      </c>
      <c r="D9" t="s">
        <v>34</v>
      </c>
      <c r="E9" t="s">
        <v>13</v>
      </c>
      <c r="F9">
        <v>0</v>
      </c>
      <c r="G9">
        <v>6.0960000000000001</v>
      </c>
      <c r="H9" s="3">
        <v>2791</v>
      </c>
      <c r="I9">
        <v>-2E-3</v>
      </c>
      <c r="J9" t="s">
        <v>14</v>
      </c>
      <c r="K9" t="s">
        <v>14</v>
      </c>
      <c r="L9" t="s">
        <v>14</v>
      </c>
      <c r="M9" t="s">
        <v>14</v>
      </c>
      <c r="O9">
        <v>43</v>
      </c>
      <c r="P9" t="s">
        <v>33</v>
      </c>
      <c r="Q9" s="2">
        <v>45007.419282407405</v>
      </c>
      <c r="R9" t="s">
        <v>34</v>
      </c>
      <c r="S9" t="s">
        <v>13</v>
      </c>
      <c r="T9">
        <v>0</v>
      </c>
      <c r="U9" t="s">
        <v>14</v>
      </c>
      <c r="V9" t="s">
        <v>14</v>
      </c>
      <c r="W9" t="s">
        <v>14</v>
      </c>
      <c r="X9" t="s">
        <v>14</v>
      </c>
      <c r="Y9" t="s">
        <v>14</v>
      </c>
      <c r="Z9" t="s">
        <v>14</v>
      </c>
      <c r="AA9" t="s">
        <v>14</v>
      </c>
      <c r="AC9">
        <v>43</v>
      </c>
      <c r="AD9" t="s">
        <v>33</v>
      </c>
      <c r="AE9" s="2">
        <v>45007.419282407405</v>
      </c>
      <c r="AF9" t="s">
        <v>34</v>
      </c>
      <c r="AG9" t="s">
        <v>13</v>
      </c>
      <c r="AH9">
        <v>0</v>
      </c>
      <c r="AI9">
        <v>12.286</v>
      </c>
      <c r="AJ9" s="3">
        <v>2891</v>
      </c>
      <c r="AK9">
        <v>0.48</v>
      </c>
      <c r="AL9" t="s">
        <v>14</v>
      </c>
      <c r="AM9" t="s">
        <v>14</v>
      </c>
      <c r="AN9" t="s">
        <v>14</v>
      </c>
      <c r="AO9" t="s">
        <v>14</v>
      </c>
      <c r="AQ9">
        <v>1</v>
      </c>
      <c r="AS9" s="11">
        <v>43</v>
      </c>
      <c r="AT9" s="12">
        <f t="shared" ref="AT9:AT38" si="0">IF(H9&lt;10000,((H9^2*0.00000054)+(H9*-0.004765)+(12.72)),(IF(H9&lt;200000,((H9^2*-0.000000001577)+(H9*0.003043)+(-10.42)),(IF(H9&lt;8000000,((H9^2*-0.0000000000186)+(H9*0.00194)+(154.1)),((V9^2*-0.00000002)+(V9*0.2565)+(-1032)))))))</f>
        <v>3.6273127400000007</v>
      </c>
      <c r="AU9" s="13">
        <f t="shared" ref="AU9:AU38" si="1">IF(AJ9&lt;45000,((-0.0000004561*AJ9^2)+(0.244*AJ9)+(-21.72)),((-0.0000000409*AJ9^2)+(0.2477*AJ9)+(-1777)))</f>
        <v>679.87197047589996</v>
      </c>
      <c r="AW9" s="6">
        <f t="shared" ref="AW9:AW38" si="2">IF(H9&lt;15000,((0.00000002125*H9^2)+(0.002705*H9)+(-4.371)),(IF(H9&lt;700000,((-0.0000000008162*H9^2)+(0.003141*H9)+(0.4702)), ((0.000000003285*V9^2)+(0.1899*V9)+(559.5)))))</f>
        <v>3.3441857212499988</v>
      </c>
      <c r="AX9" s="15">
        <f t="shared" ref="AX9:AX38" si="3">((-0.00000006277*AJ9^2)+(0.1854*AJ9)+(34.83))</f>
        <v>570.29677580963005</v>
      </c>
      <c r="AZ9" s="14">
        <f t="shared" ref="AZ9:AZ38" si="4">IF(H9&lt;10000,((-0.00000005795*H9^2)+(0.003823*H9)+(-6.715)),(IF(H9&lt;700000,((-0.0000000001209*H9^2)+(0.002635*H9)+(-0.4111)), ((-0.00000002007*V9^2)+(0.2564*V9)+(286.1)))))</f>
        <v>3.5035809860500002</v>
      </c>
      <c r="BA9" s="16">
        <f t="shared" ref="BA9:BA38" si="5">(-0.00000001626*AJ9^2)+(0.1912*AJ9)+(-3.858)</f>
        <v>548.76530085494016</v>
      </c>
      <c r="BC9" s="7">
        <f t="shared" ref="BC9:BC38" si="6">IF(H9&lt;10000,((0.0000001453*H9^2)+(0.0008349*H9)+(-1.805)),(IF(H9&lt;700000,((-0.00000000008054*H9^2)+(0.002348*H9)+(-2.47)), ((-0.00000001938*V9^2)+(0.2471*V9)+(226.8)))))</f>
        <v>1.6570465493000002</v>
      </c>
      <c r="BD9" s="8">
        <f t="shared" ref="BD9:BD38" si="7">(-0.00000002552*AJ9^2)+(0.2067*AJ9)+(-103.7)</f>
        <v>493.65640687688</v>
      </c>
      <c r="BF9" s="12">
        <f t="shared" ref="BF9:BF38" si="8">IF(H9&lt;10000,((H9^2*0.00000054)+(H9*-0.004765)+(12.72)),(IF(H9&lt;200000,((H9^2*-0.000000001577)+(H9*0.003043)+(-10.42)),(IF(H9&lt;8000000,((H9^2*-0.0000000000186)+(H9*0.00194)+(154.1)),((V9^2*-0.00000002)+(V9*0.2565)+(-1032)))))))</f>
        <v>3.6273127400000007</v>
      </c>
      <c r="BG9" s="13">
        <f t="shared" ref="BG9:BG38" si="9">IF(AJ9&lt;45000,((-0.0000004561*AJ9^2)+(0.244*AJ9)+(-21.72)),((-0.0000000409*AJ9^2)+(0.2477*AJ9)+(-1777)))</f>
        <v>679.87197047589996</v>
      </c>
      <c r="BI9">
        <v>43</v>
      </c>
      <c r="BJ9" t="s">
        <v>33</v>
      </c>
      <c r="BK9" s="2">
        <v>45007.419282407405</v>
      </c>
      <c r="BL9" t="s">
        <v>34</v>
      </c>
      <c r="BM9" t="s">
        <v>13</v>
      </c>
      <c r="BN9">
        <v>0</v>
      </c>
      <c r="BO9">
        <v>2.7040000000000002</v>
      </c>
      <c r="BP9" s="3">
        <v>5453080</v>
      </c>
      <c r="BQ9">
        <v>0</v>
      </c>
      <c r="BR9" t="s">
        <v>14</v>
      </c>
      <c r="BS9" t="s">
        <v>14</v>
      </c>
      <c r="BT9" t="s">
        <v>14</v>
      </c>
      <c r="BU9" t="s">
        <v>14</v>
      </c>
    </row>
    <row r="10" spans="1:73" x14ac:dyDescent="0.35">
      <c r="A10">
        <v>44</v>
      </c>
      <c r="B10" t="s">
        <v>35</v>
      </c>
      <c r="C10" s="2">
        <v>45007.440497685187</v>
      </c>
      <c r="D10" t="s">
        <v>34</v>
      </c>
      <c r="E10" t="s">
        <v>13</v>
      </c>
      <c r="F10">
        <v>0</v>
      </c>
      <c r="G10">
        <v>6.0759999999999996</v>
      </c>
      <c r="H10" s="3">
        <v>3040</v>
      </c>
      <c r="I10">
        <v>-1E-3</v>
      </c>
      <c r="J10" t="s">
        <v>14</v>
      </c>
      <c r="K10" t="s">
        <v>14</v>
      </c>
      <c r="L10" t="s">
        <v>14</v>
      </c>
      <c r="M10" t="s">
        <v>14</v>
      </c>
      <c r="O10">
        <v>44</v>
      </c>
      <c r="P10" t="s">
        <v>35</v>
      </c>
      <c r="Q10" s="2">
        <v>45007.440497685187</v>
      </c>
      <c r="R10" t="s">
        <v>34</v>
      </c>
      <c r="S10" t="s">
        <v>13</v>
      </c>
      <c r="T10">
        <v>0</v>
      </c>
      <c r="U10" t="s">
        <v>14</v>
      </c>
      <c r="V10" t="s">
        <v>14</v>
      </c>
      <c r="W10" t="s">
        <v>14</v>
      </c>
      <c r="X10" t="s">
        <v>14</v>
      </c>
      <c r="Y10" t="s">
        <v>14</v>
      </c>
      <c r="Z10" t="s">
        <v>14</v>
      </c>
      <c r="AA10" t="s">
        <v>14</v>
      </c>
      <c r="AC10">
        <v>44</v>
      </c>
      <c r="AD10" t="s">
        <v>35</v>
      </c>
      <c r="AE10" s="2">
        <v>45007.440497685187</v>
      </c>
      <c r="AF10" t="s">
        <v>34</v>
      </c>
      <c r="AG10" t="s">
        <v>13</v>
      </c>
      <c r="AH10">
        <v>0</v>
      </c>
      <c r="AI10">
        <v>12.25</v>
      </c>
      <c r="AJ10" s="3">
        <v>3441</v>
      </c>
      <c r="AK10">
        <v>0.70199999999999996</v>
      </c>
      <c r="AL10" t="s">
        <v>14</v>
      </c>
      <c r="AM10" t="s">
        <v>14</v>
      </c>
      <c r="AN10" t="s">
        <v>14</v>
      </c>
      <c r="AO10" t="s">
        <v>14</v>
      </c>
      <c r="AQ10">
        <v>1</v>
      </c>
      <c r="AS10" s="11">
        <v>44</v>
      </c>
      <c r="AT10" s="12">
        <f t="shared" si="0"/>
        <v>3.224864000000002</v>
      </c>
      <c r="AU10" s="13">
        <f t="shared" si="1"/>
        <v>812.48355661589994</v>
      </c>
      <c r="AW10" s="6">
        <f t="shared" si="2"/>
        <v>4.048584</v>
      </c>
      <c r="AX10" s="15">
        <f t="shared" si="3"/>
        <v>672.04817300763011</v>
      </c>
      <c r="AZ10" s="14">
        <f t="shared" si="4"/>
        <v>4.3713692799999997</v>
      </c>
      <c r="BA10" s="16">
        <f t="shared" si="5"/>
        <v>653.86867377894009</v>
      </c>
      <c r="BC10" s="7">
        <f t="shared" si="6"/>
        <v>2.0759004800000005</v>
      </c>
      <c r="BD10" s="8">
        <f t="shared" si="7"/>
        <v>607.25253092487992</v>
      </c>
      <c r="BF10" s="12">
        <f t="shared" si="8"/>
        <v>3.224864000000002</v>
      </c>
      <c r="BG10" s="13">
        <f t="shared" si="9"/>
        <v>812.48355661589994</v>
      </c>
      <c r="BI10">
        <v>44</v>
      </c>
      <c r="BJ10" t="s">
        <v>35</v>
      </c>
      <c r="BK10" s="2">
        <v>45007.440497685187</v>
      </c>
      <c r="BL10" t="s">
        <v>34</v>
      </c>
      <c r="BM10" t="s">
        <v>13</v>
      </c>
      <c r="BN10">
        <v>0</v>
      </c>
      <c r="BO10">
        <v>2.7029999999999998</v>
      </c>
      <c r="BP10" s="3">
        <v>5492138</v>
      </c>
      <c r="BQ10">
        <v>0</v>
      </c>
      <c r="BR10" t="s">
        <v>14</v>
      </c>
      <c r="BS10" t="s">
        <v>14</v>
      </c>
      <c r="BT10" t="s">
        <v>14</v>
      </c>
      <c r="BU10" t="s">
        <v>14</v>
      </c>
    </row>
    <row r="11" spans="1:73" x14ac:dyDescent="0.35">
      <c r="A11">
        <v>45</v>
      </c>
      <c r="B11" t="s">
        <v>36</v>
      </c>
      <c r="C11" s="2">
        <v>45007.461712962962</v>
      </c>
      <c r="D11" t="s">
        <v>37</v>
      </c>
      <c r="E11" t="s">
        <v>13</v>
      </c>
      <c r="F11">
        <v>0</v>
      </c>
      <c r="G11">
        <v>6.03</v>
      </c>
      <c r="H11" s="3">
        <v>103967</v>
      </c>
      <c r="I11">
        <v>0.192</v>
      </c>
      <c r="J11" t="s">
        <v>14</v>
      </c>
      <c r="K11" t="s">
        <v>14</v>
      </c>
      <c r="L11" t="s">
        <v>14</v>
      </c>
      <c r="M11" t="s">
        <v>14</v>
      </c>
      <c r="O11">
        <v>45</v>
      </c>
      <c r="P11" t="s">
        <v>36</v>
      </c>
      <c r="Q11" s="2">
        <v>45007.461712962962</v>
      </c>
      <c r="R11" t="s">
        <v>37</v>
      </c>
      <c r="S11" t="s">
        <v>13</v>
      </c>
      <c r="T11">
        <v>0</v>
      </c>
      <c r="U11" t="s">
        <v>14</v>
      </c>
      <c r="V11" t="s">
        <v>14</v>
      </c>
      <c r="W11" t="s">
        <v>14</v>
      </c>
      <c r="X11" t="s">
        <v>14</v>
      </c>
      <c r="Y11" t="s">
        <v>14</v>
      </c>
      <c r="Z11" t="s">
        <v>14</v>
      </c>
      <c r="AA11" t="s">
        <v>14</v>
      </c>
      <c r="AC11">
        <v>45</v>
      </c>
      <c r="AD11" t="s">
        <v>36</v>
      </c>
      <c r="AE11" s="2">
        <v>45007.461712962962</v>
      </c>
      <c r="AF11" t="s">
        <v>37</v>
      </c>
      <c r="AG11" t="s">
        <v>13</v>
      </c>
      <c r="AH11">
        <v>0</v>
      </c>
      <c r="AI11">
        <v>12.257</v>
      </c>
      <c r="AJ11" s="3">
        <v>3165</v>
      </c>
      <c r="AK11">
        <v>0.59099999999999997</v>
      </c>
      <c r="AL11" t="s">
        <v>14</v>
      </c>
      <c r="AM11" t="s">
        <v>14</v>
      </c>
      <c r="AN11" t="s">
        <v>14</v>
      </c>
      <c r="AO11" t="s">
        <v>14</v>
      </c>
      <c r="AQ11">
        <v>3</v>
      </c>
      <c r="AR11" t="s">
        <v>65</v>
      </c>
      <c r="AS11" s="11">
        <v>45</v>
      </c>
      <c r="AT11" s="12">
        <f t="shared" si="0"/>
        <v>288.90557181064696</v>
      </c>
      <c r="AU11" s="13">
        <f t="shared" si="1"/>
        <v>745.97114367749998</v>
      </c>
      <c r="AW11" s="6">
        <f t="shared" si="2"/>
        <v>318.20812930795819</v>
      </c>
      <c r="AX11" s="15">
        <f t="shared" si="3"/>
        <v>620.99221878675007</v>
      </c>
      <c r="AZ11" s="14">
        <f t="shared" si="4"/>
        <v>272.23512032593993</v>
      </c>
      <c r="BA11" s="16">
        <f t="shared" si="5"/>
        <v>601.12711992150003</v>
      </c>
      <c r="BC11" s="7">
        <f t="shared" si="6"/>
        <v>240.77394809885192</v>
      </c>
      <c r="BD11" s="8">
        <f t="shared" si="7"/>
        <v>550.24986041800003</v>
      </c>
      <c r="BF11" s="12">
        <f t="shared" si="8"/>
        <v>288.90557181064696</v>
      </c>
      <c r="BG11" s="13">
        <f t="shared" si="9"/>
        <v>745.97114367749998</v>
      </c>
      <c r="BI11">
        <v>45</v>
      </c>
      <c r="BJ11" t="s">
        <v>36</v>
      </c>
      <c r="BK11" s="2">
        <v>45007.461712962962</v>
      </c>
      <c r="BL11" t="s">
        <v>37</v>
      </c>
      <c r="BM11" t="s">
        <v>13</v>
      </c>
      <c r="BN11">
        <v>0</v>
      </c>
      <c r="BO11">
        <v>2.7160000000000002</v>
      </c>
      <c r="BP11" s="3">
        <v>5279747</v>
      </c>
      <c r="BQ11">
        <v>0</v>
      </c>
      <c r="BR11" t="s">
        <v>14</v>
      </c>
      <c r="BS11" t="s">
        <v>14</v>
      </c>
      <c r="BT11" t="s">
        <v>14</v>
      </c>
      <c r="BU11" t="s">
        <v>14</v>
      </c>
    </row>
    <row r="12" spans="1:73" x14ac:dyDescent="0.35">
      <c r="A12">
        <v>46</v>
      </c>
      <c r="B12" t="s">
        <v>38</v>
      </c>
      <c r="C12" s="2">
        <v>45007.482939814814</v>
      </c>
      <c r="D12" t="s">
        <v>37</v>
      </c>
      <c r="E12" t="s">
        <v>13</v>
      </c>
      <c r="F12">
        <v>0</v>
      </c>
      <c r="G12">
        <v>6.0250000000000004</v>
      </c>
      <c r="H12" s="3">
        <v>1101937</v>
      </c>
      <c r="I12">
        <v>2.1070000000000002</v>
      </c>
      <c r="J12" t="s">
        <v>14</v>
      </c>
      <c r="K12" t="s">
        <v>14</v>
      </c>
      <c r="L12" t="s">
        <v>14</v>
      </c>
      <c r="M12" t="s">
        <v>14</v>
      </c>
      <c r="O12">
        <v>46</v>
      </c>
      <c r="P12" t="s">
        <v>38</v>
      </c>
      <c r="Q12" s="2">
        <v>45007.482939814814</v>
      </c>
      <c r="R12" t="s">
        <v>37</v>
      </c>
      <c r="S12" t="s">
        <v>13</v>
      </c>
      <c r="T12">
        <v>0</v>
      </c>
      <c r="U12">
        <v>5.9770000000000003</v>
      </c>
      <c r="V12" s="3">
        <v>9308</v>
      </c>
      <c r="W12">
        <v>2.1909999999999998</v>
      </c>
      <c r="X12" t="s">
        <v>14</v>
      </c>
      <c r="Y12" t="s">
        <v>14</v>
      </c>
      <c r="Z12" t="s">
        <v>14</v>
      </c>
      <c r="AA12" t="s">
        <v>14</v>
      </c>
      <c r="AC12">
        <v>46</v>
      </c>
      <c r="AD12" t="s">
        <v>38</v>
      </c>
      <c r="AE12" s="2">
        <v>45007.482939814814</v>
      </c>
      <c r="AF12" t="s">
        <v>37</v>
      </c>
      <c r="AG12" t="s">
        <v>13</v>
      </c>
      <c r="AH12">
        <v>0</v>
      </c>
      <c r="AI12">
        <v>12.243</v>
      </c>
      <c r="AJ12" s="3">
        <v>7495</v>
      </c>
      <c r="AK12">
        <v>2.3210000000000002</v>
      </c>
      <c r="AL12" t="s">
        <v>14</v>
      </c>
      <c r="AM12" t="s">
        <v>14</v>
      </c>
      <c r="AN12" t="s">
        <v>14</v>
      </c>
      <c r="AO12" t="s">
        <v>14</v>
      </c>
      <c r="AQ12">
        <v>1</v>
      </c>
      <c r="AS12" s="11">
        <v>46</v>
      </c>
      <c r="AT12" s="12">
        <f t="shared" si="0"/>
        <v>2269.2724481733762</v>
      </c>
      <c r="AU12" s="13">
        <f t="shared" si="1"/>
        <v>1781.4385710975</v>
      </c>
      <c r="AW12" s="6">
        <f t="shared" si="2"/>
        <v>2327.3738086682401</v>
      </c>
      <c r="AX12" s="15">
        <f t="shared" si="3"/>
        <v>1420.8768936807501</v>
      </c>
      <c r="AZ12" s="14">
        <f t="shared" si="4"/>
        <v>2670.9323579995203</v>
      </c>
      <c r="BA12" s="16">
        <f t="shared" si="5"/>
        <v>1428.2725940935002</v>
      </c>
      <c r="BC12" s="7">
        <f t="shared" si="6"/>
        <v>2525.12773881568</v>
      </c>
      <c r="BD12" s="8">
        <f t="shared" si="7"/>
        <v>1444.082913362</v>
      </c>
      <c r="BF12" s="12">
        <f t="shared" si="8"/>
        <v>2269.2724481733762</v>
      </c>
      <c r="BG12" s="13">
        <f t="shared" si="9"/>
        <v>1781.4385710975</v>
      </c>
      <c r="BI12">
        <v>46</v>
      </c>
      <c r="BJ12" t="s">
        <v>38</v>
      </c>
      <c r="BK12" s="2">
        <v>45007.482939814814</v>
      </c>
      <c r="BL12" t="s">
        <v>37</v>
      </c>
      <c r="BM12" t="s">
        <v>13</v>
      </c>
      <c r="BN12">
        <v>0</v>
      </c>
      <c r="BO12">
        <v>2.7160000000000002</v>
      </c>
      <c r="BP12" s="3">
        <v>5240067</v>
      </c>
      <c r="BQ12">
        <v>0</v>
      </c>
      <c r="BR12" t="s">
        <v>14</v>
      </c>
      <c r="BS12" t="s">
        <v>14</v>
      </c>
      <c r="BT12" t="s">
        <v>14</v>
      </c>
      <c r="BU12" t="s">
        <v>14</v>
      </c>
    </row>
    <row r="13" spans="1:73" x14ac:dyDescent="0.35">
      <c r="A13">
        <v>47</v>
      </c>
      <c r="B13" t="s">
        <v>39</v>
      </c>
      <c r="C13" s="2">
        <v>45007.504189814812</v>
      </c>
      <c r="D13" t="s">
        <v>32</v>
      </c>
      <c r="E13" t="s">
        <v>13</v>
      </c>
      <c r="F13">
        <v>0</v>
      </c>
      <c r="G13">
        <v>6.0759999999999996</v>
      </c>
      <c r="H13" s="3">
        <v>3674</v>
      </c>
      <c r="I13">
        <v>0</v>
      </c>
      <c r="J13" t="s">
        <v>14</v>
      </c>
      <c r="K13" t="s">
        <v>14</v>
      </c>
      <c r="L13" t="s">
        <v>14</v>
      </c>
      <c r="M13" t="s">
        <v>14</v>
      </c>
      <c r="O13">
        <v>47</v>
      </c>
      <c r="P13" t="s">
        <v>39</v>
      </c>
      <c r="Q13" s="2">
        <v>45007.504189814812</v>
      </c>
      <c r="R13" t="s">
        <v>32</v>
      </c>
      <c r="S13" t="s">
        <v>13</v>
      </c>
      <c r="T13">
        <v>0</v>
      </c>
      <c r="U13" t="s">
        <v>14</v>
      </c>
      <c r="V13" t="s">
        <v>14</v>
      </c>
      <c r="W13" t="s">
        <v>14</v>
      </c>
      <c r="X13" t="s">
        <v>14</v>
      </c>
      <c r="Y13" t="s">
        <v>14</v>
      </c>
      <c r="Z13" t="s">
        <v>14</v>
      </c>
      <c r="AA13" t="s">
        <v>14</v>
      </c>
      <c r="AC13">
        <v>47</v>
      </c>
      <c r="AD13" t="s">
        <v>39</v>
      </c>
      <c r="AE13" s="2">
        <v>45007.504189814812</v>
      </c>
      <c r="AF13" t="s">
        <v>32</v>
      </c>
      <c r="AG13" t="s">
        <v>13</v>
      </c>
      <c r="AH13">
        <v>0</v>
      </c>
      <c r="AI13">
        <v>12.269</v>
      </c>
      <c r="AJ13" s="3">
        <v>2185</v>
      </c>
      <c r="AK13">
        <v>0.19600000000000001</v>
      </c>
      <c r="AL13" t="s">
        <v>14</v>
      </c>
      <c r="AM13" t="s">
        <v>14</v>
      </c>
      <c r="AN13" t="s">
        <v>14</v>
      </c>
      <c r="AO13" t="s">
        <v>14</v>
      </c>
      <c r="AQ13">
        <v>1</v>
      </c>
      <c r="AS13" s="11">
        <v>47</v>
      </c>
      <c r="AT13" s="12">
        <f t="shared" si="0"/>
        <v>2.5024590399999997</v>
      </c>
      <c r="AU13" s="13">
        <f t="shared" si="1"/>
        <v>509.24247597749991</v>
      </c>
      <c r="AW13" s="6">
        <f t="shared" si="2"/>
        <v>5.8540083649999985</v>
      </c>
      <c r="AX13" s="15">
        <f t="shared" si="3"/>
        <v>439.62932189675001</v>
      </c>
      <c r="AZ13" s="14">
        <f t="shared" si="4"/>
        <v>6.5484769058000012</v>
      </c>
      <c r="BA13" s="16">
        <f t="shared" si="5"/>
        <v>413.83637110149999</v>
      </c>
      <c r="BC13" s="7">
        <f t="shared" si="6"/>
        <v>3.2237221028</v>
      </c>
      <c r="BD13" s="8">
        <f t="shared" si="7"/>
        <v>347.817661778</v>
      </c>
      <c r="BF13" s="12">
        <f t="shared" si="8"/>
        <v>2.5024590399999997</v>
      </c>
      <c r="BG13" s="13">
        <f t="shared" si="9"/>
        <v>509.24247597749991</v>
      </c>
      <c r="BI13">
        <v>47</v>
      </c>
      <c r="BJ13" t="s">
        <v>39</v>
      </c>
      <c r="BK13" s="2">
        <v>45007.504189814812</v>
      </c>
      <c r="BL13" t="s">
        <v>32</v>
      </c>
      <c r="BM13" t="s">
        <v>13</v>
      </c>
      <c r="BN13">
        <v>0</v>
      </c>
      <c r="BO13">
        <v>2.7160000000000002</v>
      </c>
      <c r="BP13" s="3">
        <v>5300043</v>
      </c>
      <c r="BQ13">
        <v>0</v>
      </c>
      <c r="BR13" t="s">
        <v>14</v>
      </c>
      <c r="BS13" t="s">
        <v>14</v>
      </c>
      <c r="BT13" t="s">
        <v>14</v>
      </c>
      <c r="BU13" t="s">
        <v>14</v>
      </c>
    </row>
    <row r="14" spans="1:73" x14ac:dyDescent="0.35">
      <c r="A14">
        <v>48</v>
      </c>
      <c r="B14" t="s">
        <v>40</v>
      </c>
      <c r="C14" s="2">
        <v>45007.52542824074</v>
      </c>
      <c r="D14" t="s">
        <v>32</v>
      </c>
      <c r="E14" t="s">
        <v>13</v>
      </c>
      <c r="F14">
        <v>0</v>
      </c>
      <c r="G14">
        <v>6.07</v>
      </c>
      <c r="H14" s="3">
        <v>4493</v>
      </c>
      <c r="I14">
        <v>2E-3</v>
      </c>
      <c r="J14" t="s">
        <v>14</v>
      </c>
      <c r="K14" t="s">
        <v>14</v>
      </c>
      <c r="L14" t="s">
        <v>14</v>
      </c>
      <c r="M14" t="s">
        <v>14</v>
      </c>
      <c r="O14">
        <v>48</v>
      </c>
      <c r="P14" t="s">
        <v>40</v>
      </c>
      <c r="Q14" s="2">
        <v>45007.52542824074</v>
      </c>
      <c r="R14" t="s">
        <v>32</v>
      </c>
      <c r="S14" t="s">
        <v>13</v>
      </c>
      <c r="T14">
        <v>0</v>
      </c>
      <c r="U14" t="s">
        <v>14</v>
      </c>
      <c r="V14" s="3" t="s">
        <v>14</v>
      </c>
      <c r="W14" t="s">
        <v>14</v>
      </c>
      <c r="X14" t="s">
        <v>14</v>
      </c>
      <c r="Y14" t="s">
        <v>14</v>
      </c>
      <c r="Z14" t="s">
        <v>14</v>
      </c>
      <c r="AA14" t="s">
        <v>14</v>
      </c>
      <c r="AC14">
        <v>48</v>
      </c>
      <c r="AD14" t="s">
        <v>40</v>
      </c>
      <c r="AE14" s="2">
        <v>45007.52542824074</v>
      </c>
      <c r="AF14" t="s">
        <v>32</v>
      </c>
      <c r="AG14" t="s">
        <v>13</v>
      </c>
      <c r="AH14">
        <v>0</v>
      </c>
      <c r="AI14">
        <v>12.260999999999999</v>
      </c>
      <c r="AJ14" s="3">
        <v>2410</v>
      </c>
      <c r="AK14">
        <v>0.28599999999999998</v>
      </c>
      <c r="AL14" t="s">
        <v>14</v>
      </c>
      <c r="AM14" t="s">
        <v>14</v>
      </c>
      <c r="AN14" t="s">
        <v>14</v>
      </c>
      <c r="AO14" t="s">
        <v>14</v>
      </c>
      <c r="AQ14">
        <v>1</v>
      </c>
      <c r="AS14" s="11">
        <v>48</v>
      </c>
      <c r="AT14" s="12">
        <f t="shared" si="0"/>
        <v>2.2118614599999979</v>
      </c>
      <c r="AU14" s="13">
        <f t="shared" si="1"/>
        <v>563.67092558999991</v>
      </c>
      <c r="AW14" s="6">
        <f t="shared" si="2"/>
        <v>8.2115397912500008</v>
      </c>
      <c r="AX14" s="15">
        <f t="shared" si="3"/>
        <v>481.27942556300002</v>
      </c>
      <c r="AZ14" s="14">
        <f t="shared" si="4"/>
        <v>9.2918995104500013</v>
      </c>
      <c r="BA14" s="16">
        <f t="shared" si="5"/>
        <v>456.83956029400002</v>
      </c>
      <c r="BC14" s="7">
        <f t="shared" si="6"/>
        <v>4.8793839197000004</v>
      </c>
      <c r="BD14" s="8">
        <f t="shared" si="7"/>
        <v>394.298777288</v>
      </c>
      <c r="BF14" s="12">
        <f t="shared" si="8"/>
        <v>2.2118614599999979</v>
      </c>
      <c r="BG14" s="13">
        <f t="shared" si="9"/>
        <v>563.67092558999991</v>
      </c>
      <c r="BI14">
        <v>48</v>
      </c>
      <c r="BJ14" t="s">
        <v>40</v>
      </c>
      <c r="BK14" s="2">
        <v>45007.52542824074</v>
      </c>
      <c r="BL14" t="s">
        <v>32</v>
      </c>
      <c r="BM14" t="s">
        <v>13</v>
      </c>
      <c r="BN14">
        <v>0</v>
      </c>
      <c r="BO14">
        <v>2.718</v>
      </c>
      <c r="BP14" s="3">
        <v>5298660</v>
      </c>
      <c r="BQ14">
        <v>0</v>
      </c>
      <c r="BR14" t="s">
        <v>14</v>
      </c>
      <c r="BS14" t="s">
        <v>14</v>
      </c>
      <c r="BT14" t="s">
        <v>14</v>
      </c>
      <c r="BU14" t="s">
        <v>14</v>
      </c>
    </row>
    <row r="15" spans="1:73" x14ac:dyDescent="0.35">
      <c r="A15">
        <v>49</v>
      </c>
      <c r="B15" t="s">
        <v>41</v>
      </c>
      <c r="C15" s="2">
        <v>45007.546666666669</v>
      </c>
      <c r="D15">
        <v>183</v>
      </c>
      <c r="E15" t="s">
        <v>13</v>
      </c>
      <c r="F15">
        <v>0</v>
      </c>
      <c r="G15">
        <v>6.0819999999999999</v>
      </c>
      <c r="H15" s="3">
        <v>2837</v>
      </c>
      <c r="I15">
        <v>-1E-3</v>
      </c>
      <c r="J15" t="s">
        <v>14</v>
      </c>
      <c r="K15" t="s">
        <v>14</v>
      </c>
      <c r="L15" t="s">
        <v>14</v>
      </c>
      <c r="M15" t="s">
        <v>14</v>
      </c>
      <c r="O15">
        <v>49</v>
      </c>
      <c r="P15" t="s">
        <v>41</v>
      </c>
      <c r="Q15" s="2">
        <v>45007.546666666669</v>
      </c>
      <c r="R15">
        <v>183</v>
      </c>
      <c r="S15" t="s">
        <v>13</v>
      </c>
      <c r="T15">
        <v>0</v>
      </c>
      <c r="U15" t="s">
        <v>14</v>
      </c>
      <c r="V15" s="3" t="s">
        <v>14</v>
      </c>
      <c r="W15" t="s">
        <v>14</v>
      </c>
      <c r="X15" t="s">
        <v>14</v>
      </c>
      <c r="Y15" t="s">
        <v>14</v>
      </c>
      <c r="Z15" t="s">
        <v>14</v>
      </c>
      <c r="AA15" t="s">
        <v>14</v>
      </c>
      <c r="AC15">
        <v>49</v>
      </c>
      <c r="AD15" t="s">
        <v>41</v>
      </c>
      <c r="AE15" s="2">
        <v>45007.546666666669</v>
      </c>
      <c r="AF15">
        <v>183</v>
      </c>
      <c r="AG15" t="s">
        <v>13</v>
      </c>
      <c r="AH15">
        <v>0</v>
      </c>
      <c r="AI15">
        <v>12.183999999999999</v>
      </c>
      <c r="AJ15" s="3">
        <v>25840</v>
      </c>
      <c r="AK15">
        <v>9.3710000000000004</v>
      </c>
      <c r="AL15" t="s">
        <v>14</v>
      </c>
      <c r="AM15" t="s">
        <v>14</v>
      </c>
      <c r="AN15" t="s">
        <v>14</v>
      </c>
      <c r="AO15" t="s">
        <v>14</v>
      </c>
      <c r="AQ15">
        <v>1</v>
      </c>
      <c r="AS15" s="11">
        <v>49</v>
      </c>
      <c r="AT15" s="12">
        <f t="shared" si="0"/>
        <v>3.5479222600000018</v>
      </c>
      <c r="AU15" s="13">
        <f t="shared" si="1"/>
        <v>5978.6994758399996</v>
      </c>
      <c r="AW15" s="6">
        <f t="shared" si="2"/>
        <v>3.4741170912499992</v>
      </c>
      <c r="AX15" s="15">
        <f t="shared" si="3"/>
        <v>4783.6541194880001</v>
      </c>
      <c r="AZ15" s="14">
        <f t="shared" si="4"/>
        <v>3.6644364264499991</v>
      </c>
      <c r="BA15" s="16">
        <f t="shared" si="5"/>
        <v>4925.8931069439996</v>
      </c>
      <c r="BC15" s="7">
        <f t="shared" si="6"/>
        <v>1.7330683757000001</v>
      </c>
      <c r="BD15" s="8">
        <f t="shared" si="7"/>
        <v>5220.3881530879999</v>
      </c>
      <c r="BF15" s="12">
        <f t="shared" si="8"/>
        <v>3.5479222600000018</v>
      </c>
      <c r="BG15" s="13">
        <f t="shared" si="9"/>
        <v>5978.6994758399996</v>
      </c>
      <c r="BI15">
        <v>49</v>
      </c>
      <c r="BJ15" t="s">
        <v>41</v>
      </c>
      <c r="BK15" s="2">
        <v>45007.546666666669</v>
      </c>
      <c r="BL15">
        <v>183</v>
      </c>
      <c r="BM15" t="s">
        <v>13</v>
      </c>
      <c r="BN15">
        <v>0</v>
      </c>
      <c r="BO15">
        <v>2.8359999999999999</v>
      </c>
      <c r="BP15" s="3">
        <v>1403645</v>
      </c>
      <c r="BQ15">
        <v>0</v>
      </c>
      <c r="BR15" t="s">
        <v>14</v>
      </c>
      <c r="BS15" t="s">
        <v>14</v>
      </c>
      <c r="BT15" t="s">
        <v>14</v>
      </c>
      <c r="BU15" t="s">
        <v>14</v>
      </c>
    </row>
    <row r="16" spans="1:73" x14ac:dyDescent="0.35">
      <c r="A16">
        <v>50</v>
      </c>
      <c r="B16" t="s">
        <v>42</v>
      </c>
      <c r="C16" s="2">
        <v>45007.567928240744</v>
      </c>
      <c r="D16">
        <v>148</v>
      </c>
      <c r="E16" t="s">
        <v>13</v>
      </c>
      <c r="F16">
        <v>0</v>
      </c>
      <c r="G16">
        <v>6.0940000000000003</v>
      </c>
      <c r="H16" s="3">
        <v>2523</v>
      </c>
      <c r="I16">
        <v>-2E-3</v>
      </c>
      <c r="J16" t="s">
        <v>14</v>
      </c>
      <c r="K16" t="s">
        <v>14</v>
      </c>
      <c r="L16" t="s">
        <v>14</v>
      </c>
      <c r="M16" t="s">
        <v>14</v>
      </c>
      <c r="O16">
        <v>50</v>
      </c>
      <c r="P16" t="s">
        <v>42</v>
      </c>
      <c r="Q16" s="2">
        <v>45007.567928240744</v>
      </c>
      <c r="R16">
        <v>148</v>
      </c>
      <c r="S16" t="s">
        <v>13</v>
      </c>
      <c r="T16">
        <v>0</v>
      </c>
      <c r="U16" t="s">
        <v>14</v>
      </c>
      <c r="V16" s="3" t="s">
        <v>14</v>
      </c>
      <c r="W16" t="s">
        <v>14</v>
      </c>
      <c r="X16" t="s">
        <v>14</v>
      </c>
      <c r="Y16" t="s">
        <v>14</v>
      </c>
      <c r="Z16" t="s">
        <v>14</v>
      </c>
      <c r="AA16" t="s">
        <v>14</v>
      </c>
      <c r="AC16">
        <v>50</v>
      </c>
      <c r="AD16" t="s">
        <v>42</v>
      </c>
      <c r="AE16" s="2">
        <v>45007.567928240744</v>
      </c>
      <c r="AF16">
        <v>148</v>
      </c>
      <c r="AG16" t="s">
        <v>13</v>
      </c>
      <c r="AH16">
        <v>0</v>
      </c>
      <c r="AI16">
        <v>12.173999999999999</v>
      </c>
      <c r="AJ16" s="3">
        <v>33094</v>
      </c>
      <c r="AK16">
        <v>12.045999999999999</v>
      </c>
      <c r="AL16" t="s">
        <v>14</v>
      </c>
      <c r="AM16" t="s">
        <v>14</v>
      </c>
      <c r="AN16" t="s">
        <v>14</v>
      </c>
      <c r="AO16" t="s">
        <v>14</v>
      </c>
      <c r="AQ16">
        <v>1</v>
      </c>
      <c r="AS16" s="11">
        <v>50</v>
      </c>
      <c r="AT16" s="12">
        <f t="shared" si="0"/>
        <v>4.1352906600000008</v>
      </c>
      <c r="AU16" s="13">
        <f t="shared" si="1"/>
        <v>7553.689425500399</v>
      </c>
      <c r="AW16" s="6">
        <f t="shared" si="2"/>
        <v>2.5889824912499986</v>
      </c>
      <c r="AX16" s="15">
        <f t="shared" si="3"/>
        <v>6101.7110902842805</v>
      </c>
      <c r="AZ16" s="14">
        <f t="shared" si="4"/>
        <v>2.5615465944500002</v>
      </c>
      <c r="BA16" s="16">
        <f t="shared" si="5"/>
        <v>6305.9066392866398</v>
      </c>
      <c r="BC16" s="7">
        <f t="shared" si="6"/>
        <v>1.2263640637</v>
      </c>
      <c r="BD16" s="8">
        <f t="shared" si="7"/>
        <v>6708.8799684252808</v>
      </c>
      <c r="BF16" s="12">
        <f t="shared" si="8"/>
        <v>4.1352906600000008</v>
      </c>
      <c r="BG16" s="13">
        <f t="shared" si="9"/>
        <v>7553.689425500399</v>
      </c>
      <c r="BI16">
        <v>50</v>
      </c>
      <c r="BJ16" t="s">
        <v>42</v>
      </c>
      <c r="BK16" s="2">
        <v>45007.567928240744</v>
      </c>
      <c r="BL16">
        <v>148</v>
      </c>
      <c r="BM16" t="s">
        <v>13</v>
      </c>
      <c r="BN16">
        <v>0</v>
      </c>
      <c r="BO16">
        <v>2.8319999999999999</v>
      </c>
      <c r="BP16" s="3">
        <v>1454795</v>
      </c>
      <c r="BQ16">
        <v>0</v>
      </c>
      <c r="BR16" t="s">
        <v>14</v>
      </c>
      <c r="BS16" t="s">
        <v>14</v>
      </c>
      <c r="BT16" t="s">
        <v>14</v>
      </c>
      <c r="BU16" t="s">
        <v>14</v>
      </c>
    </row>
    <row r="17" spans="1:73" x14ac:dyDescent="0.35">
      <c r="A17">
        <v>51</v>
      </c>
      <c r="B17" t="s">
        <v>43</v>
      </c>
      <c r="C17" s="2">
        <v>45007.589143518519</v>
      </c>
      <c r="D17">
        <v>326</v>
      </c>
      <c r="E17" t="s">
        <v>13</v>
      </c>
      <c r="F17">
        <v>0</v>
      </c>
      <c r="G17">
        <v>6.0780000000000003</v>
      </c>
      <c r="H17" s="3">
        <v>2727</v>
      </c>
      <c r="I17">
        <v>-2E-3</v>
      </c>
      <c r="J17" t="s">
        <v>14</v>
      </c>
      <c r="K17" t="s">
        <v>14</v>
      </c>
      <c r="L17" t="s">
        <v>14</v>
      </c>
      <c r="M17" t="s">
        <v>14</v>
      </c>
      <c r="O17">
        <v>51</v>
      </c>
      <c r="P17" t="s">
        <v>43</v>
      </c>
      <c r="Q17" s="2">
        <v>45007.589143518519</v>
      </c>
      <c r="R17">
        <v>326</v>
      </c>
      <c r="S17" t="s">
        <v>13</v>
      </c>
      <c r="T17">
        <v>0</v>
      </c>
      <c r="U17" t="s">
        <v>14</v>
      </c>
      <c r="V17" s="3" t="s">
        <v>14</v>
      </c>
      <c r="W17" t="s">
        <v>14</v>
      </c>
      <c r="X17" t="s">
        <v>14</v>
      </c>
      <c r="Y17" t="s">
        <v>14</v>
      </c>
      <c r="Z17" t="s">
        <v>14</v>
      </c>
      <c r="AA17" t="s">
        <v>14</v>
      </c>
      <c r="AC17">
        <v>51</v>
      </c>
      <c r="AD17" t="s">
        <v>43</v>
      </c>
      <c r="AE17" s="2">
        <v>45007.589143518519</v>
      </c>
      <c r="AF17">
        <v>326</v>
      </c>
      <c r="AG17" t="s">
        <v>13</v>
      </c>
      <c r="AH17">
        <v>0</v>
      </c>
      <c r="AI17">
        <v>12.170999999999999</v>
      </c>
      <c r="AJ17" s="3">
        <v>29481</v>
      </c>
      <c r="AK17">
        <v>10.721</v>
      </c>
      <c r="AL17" t="s">
        <v>14</v>
      </c>
      <c r="AM17" t="s">
        <v>14</v>
      </c>
      <c r="AN17" t="s">
        <v>14</v>
      </c>
      <c r="AO17" t="s">
        <v>14</v>
      </c>
      <c r="AQ17">
        <v>1</v>
      </c>
      <c r="AS17" s="11">
        <v>51</v>
      </c>
      <c r="AT17" s="12">
        <f t="shared" si="0"/>
        <v>3.7415706599999989</v>
      </c>
      <c r="AU17" s="13">
        <f t="shared" si="1"/>
        <v>6775.2340984478997</v>
      </c>
      <c r="AW17" s="6">
        <f t="shared" si="2"/>
        <v>3.1635612412499992</v>
      </c>
      <c r="AX17" s="15">
        <f t="shared" si="3"/>
        <v>5446.0521500100294</v>
      </c>
      <c r="AZ17" s="14">
        <f t="shared" si="4"/>
        <v>3.2793741444500011</v>
      </c>
      <c r="BA17" s="16">
        <f t="shared" si="5"/>
        <v>5618.7771565901403</v>
      </c>
      <c r="BC17" s="7">
        <f t="shared" si="6"/>
        <v>1.5522999637000001</v>
      </c>
      <c r="BD17" s="8">
        <f t="shared" si="7"/>
        <v>5967.8425187072808</v>
      </c>
      <c r="BF17" s="12">
        <f t="shared" si="8"/>
        <v>3.7415706599999989</v>
      </c>
      <c r="BG17" s="13">
        <f t="shared" si="9"/>
        <v>6775.2340984478997</v>
      </c>
      <c r="BI17">
        <v>51</v>
      </c>
      <c r="BJ17" t="s">
        <v>43</v>
      </c>
      <c r="BK17" s="2">
        <v>45007.589143518519</v>
      </c>
      <c r="BL17">
        <v>326</v>
      </c>
      <c r="BM17" t="s">
        <v>13</v>
      </c>
      <c r="BN17">
        <v>0</v>
      </c>
      <c r="BO17">
        <v>2.8359999999999999</v>
      </c>
      <c r="BP17" s="3">
        <v>1386774</v>
      </c>
      <c r="BQ17">
        <v>0</v>
      </c>
      <c r="BR17" t="s">
        <v>14</v>
      </c>
      <c r="BS17" t="s">
        <v>14</v>
      </c>
      <c r="BT17" t="s">
        <v>14</v>
      </c>
      <c r="BU17" t="s">
        <v>14</v>
      </c>
    </row>
    <row r="18" spans="1:73" x14ac:dyDescent="0.35">
      <c r="A18">
        <v>52</v>
      </c>
      <c r="B18" t="s">
        <v>44</v>
      </c>
      <c r="C18" s="2">
        <v>45007.610335648147</v>
      </c>
      <c r="D18">
        <v>128</v>
      </c>
      <c r="E18" t="s">
        <v>13</v>
      </c>
      <c r="F18">
        <v>0</v>
      </c>
      <c r="G18">
        <v>6.0730000000000004</v>
      </c>
      <c r="H18" s="3">
        <v>2834</v>
      </c>
      <c r="I18">
        <v>-1E-3</v>
      </c>
      <c r="J18" t="s">
        <v>14</v>
      </c>
      <c r="K18" t="s">
        <v>14</v>
      </c>
      <c r="L18" t="s">
        <v>14</v>
      </c>
      <c r="M18" t="s">
        <v>14</v>
      </c>
      <c r="O18">
        <v>52</v>
      </c>
      <c r="P18" t="s">
        <v>44</v>
      </c>
      <c r="Q18" s="2">
        <v>45007.610335648147</v>
      </c>
      <c r="R18">
        <v>128</v>
      </c>
      <c r="S18" t="s">
        <v>13</v>
      </c>
      <c r="T18">
        <v>0</v>
      </c>
      <c r="U18" t="s">
        <v>14</v>
      </c>
      <c r="V18" s="3" t="s">
        <v>14</v>
      </c>
      <c r="W18" t="s">
        <v>14</v>
      </c>
      <c r="X18" t="s">
        <v>14</v>
      </c>
      <c r="Y18" t="s">
        <v>14</v>
      </c>
      <c r="Z18" t="s">
        <v>14</v>
      </c>
      <c r="AA18" t="s">
        <v>14</v>
      </c>
      <c r="AC18">
        <v>52</v>
      </c>
      <c r="AD18" t="s">
        <v>44</v>
      </c>
      <c r="AE18" s="2">
        <v>45007.610335648147</v>
      </c>
      <c r="AF18">
        <v>128</v>
      </c>
      <c r="AG18" t="s">
        <v>13</v>
      </c>
      <c r="AH18">
        <v>0</v>
      </c>
      <c r="AI18">
        <v>12.185</v>
      </c>
      <c r="AJ18" s="3">
        <v>30957</v>
      </c>
      <c r="AK18">
        <v>11.263999999999999</v>
      </c>
      <c r="AL18" t="s">
        <v>14</v>
      </c>
      <c r="AM18" t="s">
        <v>14</v>
      </c>
      <c r="AN18" t="s">
        <v>14</v>
      </c>
      <c r="AO18" t="s">
        <v>14</v>
      </c>
      <c r="AQ18">
        <v>1</v>
      </c>
      <c r="AS18" s="11">
        <v>52</v>
      </c>
      <c r="AT18" s="12">
        <f t="shared" si="0"/>
        <v>3.55303024</v>
      </c>
      <c r="AU18" s="13">
        <f t="shared" si="1"/>
        <v>7094.6910192710993</v>
      </c>
      <c r="AW18" s="6">
        <f t="shared" si="2"/>
        <v>3.4656405649999993</v>
      </c>
      <c r="AX18" s="15">
        <f t="shared" si="3"/>
        <v>5714.10305875827</v>
      </c>
      <c r="AZ18" s="14">
        <f t="shared" si="4"/>
        <v>3.6539533298000002</v>
      </c>
      <c r="BA18" s="16">
        <f t="shared" si="5"/>
        <v>5899.5378590952596</v>
      </c>
      <c r="BC18" s="7">
        <f t="shared" si="6"/>
        <v>1.7280916867999998</v>
      </c>
      <c r="BD18" s="8">
        <f t="shared" si="7"/>
        <v>6270.6551691335198</v>
      </c>
      <c r="BF18" s="12">
        <f t="shared" si="8"/>
        <v>3.55303024</v>
      </c>
      <c r="BG18" s="13">
        <f t="shared" si="9"/>
        <v>7094.6910192710993</v>
      </c>
      <c r="BI18">
        <v>52</v>
      </c>
      <c r="BJ18" t="s">
        <v>44</v>
      </c>
      <c r="BK18" s="2">
        <v>45007.610335648147</v>
      </c>
      <c r="BL18">
        <v>128</v>
      </c>
      <c r="BM18" t="s">
        <v>13</v>
      </c>
      <c r="BN18">
        <v>0</v>
      </c>
      <c r="BO18">
        <v>2.8239999999999998</v>
      </c>
      <c r="BP18" s="3">
        <v>1840954</v>
      </c>
      <c r="BQ18">
        <v>0</v>
      </c>
      <c r="BR18" t="s">
        <v>14</v>
      </c>
      <c r="BS18" t="s">
        <v>14</v>
      </c>
      <c r="BT18" t="s">
        <v>14</v>
      </c>
      <c r="BU18" t="s">
        <v>14</v>
      </c>
    </row>
    <row r="19" spans="1:73" x14ac:dyDescent="0.35">
      <c r="A19">
        <v>53</v>
      </c>
      <c r="B19" t="s">
        <v>45</v>
      </c>
      <c r="C19" s="2">
        <v>45007.631562499999</v>
      </c>
      <c r="D19">
        <v>366</v>
      </c>
      <c r="E19" t="s">
        <v>13</v>
      </c>
      <c r="F19">
        <v>0</v>
      </c>
      <c r="G19">
        <v>6.0860000000000003</v>
      </c>
      <c r="H19" s="3">
        <v>2724</v>
      </c>
      <c r="I19">
        <v>-2E-3</v>
      </c>
      <c r="J19" t="s">
        <v>14</v>
      </c>
      <c r="K19" t="s">
        <v>14</v>
      </c>
      <c r="L19" t="s">
        <v>14</v>
      </c>
      <c r="M19" t="s">
        <v>14</v>
      </c>
      <c r="O19">
        <v>53</v>
      </c>
      <c r="P19" t="s">
        <v>45</v>
      </c>
      <c r="Q19" s="2">
        <v>45007.631562499999</v>
      </c>
      <c r="R19">
        <v>366</v>
      </c>
      <c r="S19" t="s">
        <v>13</v>
      </c>
      <c r="T19">
        <v>0</v>
      </c>
      <c r="U19" t="s">
        <v>14</v>
      </c>
      <c r="V19" s="3" t="s">
        <v>14</v>
      </c>
      <c r="W19" t="s">
        <v>14</v>
      </c>
      <c r="X19" t="s">
        <v>14</v>
      </c>
      <c r="Y19" t="s">
        <v>14</v>
      </c>
      <c r="Z19" t="s">
        <v>14</v>
      </c>
      <c r="AA19" t="s">
        <v>14</v>
      </c>
      <c r="AC19">
        <v>53</v>
      </c>
      <c r="AD19" t="s">
        <v>45</v>
      </c>
      <c r="AE19" s="2">
        <v>45007.631562499999</v>
      </c>
      <c r="AF19">
        <v>366</v>
      </c>
      <c r="AG19" t="s">
        <v>13</v>
      </c>
      <c r="AH19">
        <v>0</v>
      </c>
      <c r="AI19">
        <v>12.183999999999999</v>
      </c>
      <c r="AJ19" s="3">
        <v>26652</v>
      </c>
      <c r="AK19">
        <v>9.673</v>
      </c>
      <c r="AL19" t="s">
        <v>14</v>
      </c>
      <c r="AM19" t="s">
        <v>14</v>
      </c>
      <c r="AN19" t="s">
        <v>14</v>
      </c>
      <c r="AO19" t="s">
        <v>14</v>
      </c>
      <c r="AQ19">
        <v>1</v>
      </c>
      <c r="AS19" s="11">
        <v>53</v>
      </c>
      <c r="AT19" s="12">
        <f t="shared" si="0"/>
        <v>3.7470350400000001</v>
      </c>
      <c r="AU19" s="13">
        <f t="shared" si="1"/>
        <v>6157.3868956655997</v>
      </c>
      <c r="AW19" s="6">
        <f t="shared" si="2"/>
        <v>3.1550987399999988</v>
      </c>
      <c r="AX19" s="15">
        <f t="shared" si="3"/>
        <v>4931.52344214192</v>
      </c>
      <c r="AZ19" s="14">
        <f t="shared" si="4"/>
        <v>3.2688528008000013</v>
      </c>
      <c r="BA19" s="16">
        <f t="shared" si="5"/>
        <v>5080.45444876896</v>
      </c>
      <c r="BC19" s="7">
        <f t="shared" si="6"/>
        <v>1.5474191728000004</v>
      </c>
      <c r="BD19" s="8">
        <f t="shared" si="7"/>
        <v>5387.1408012659203</v>
      </c>
      <c r="BF19" s="12">
        <f t="shared" si="8"/>
        <v>3.7470350400000001</v>
      </c>
      <c r="BG19" s="13">
        <f t="shared" si="9"/>
        <v>6157.3868956655997</v>
      </c>
      <c r="BI19">
        <v>53</v>
      </c>
      <c r="BJ19" t="s">
        <v>45</v>
      </c>
      <c r="BK19" s="2">
        <v>45007.631562499999</v>
      </c>
      <c r="BL19">
        <v>366</v>
      </c>
      <c r="BM19" t="s">
        <v>13</v>
      </c>
      <c r="BN19">
        <v>0</v>
      </c>
      <c r="BO19">
        <v>2.8450000000000002</v>
      </c>
      <c r="BP19" s="3">
        <v>1404873</v>
      </c>
      <c r="BQ19">
        <v>0</v>
      </c>
      <c r="BR19" t="s">
        <v>14</v>
      </c>
      <c r="BS19" t="s">
        <v>14</v>
      </c>
      <c r="BT19" t="s">
        <v>14</v>
      </c>
      <c r="BU19" t="s">
        <v>14</v>
      </c>
    </row>
    <row r="20" spans="1:73" x14ac:dyDescent="0.35">
      <c r="A20">
        <v>54</v>
      </c>
      <c r="B20" t="s">
        <v>46</v>
      </c>
      <c r="C20" s="2">
        <v>45007.65283564815</v>
      </c>
      <c r="D20">
        <v>301</v>
      </c>
      <c r="E20" t="s">
        <v>13</v>
      </c>
      <c r="F20">
        <v>0</v>
      </c>
      <c r="G20">
        <v>6.0460000000000003</v>
      </c>
      <c r="H20" s="3">
        <v>5250</v>
      </c>
      <c r="I20">
        <v>3.0000000000000001E-3</v>
      </c>
      <c r="J20" t="s">
        <v>14</v>
      </c>
      <c r="K20" t="s">
        <v>14</v>
      </c>
      <c r="L20" t="s">
        <v>14</v>
      </c>
      <c r="M20" t="s">
        <v>14</v>
      </c>
      <c r="O20">
        <v>54</v>
      </c>
      <c r="P20" t="s">
        <v>46</v>
      </c>
      <c r="Q20" s="2">
        <v>45007.65283564815</v>
      </c>
      <c r="R20">
        <v>301</v>
      </c>
      <c r="S20" t="s">
        <v>13</v>
      </c>
      <c r="T20">
        <v>0</v>
      </c>
      <c r="U20" t="s">
        <v>14</v>
      </c>
      <c r="V20" s="3" t="s">
        <v>14</v>
      </c>
      <c r="W20" t="s">
        <v>14</v>
      </c>
      <c r="X20" t="s">
        <v>14</v>
      </c>
      <c r="Y20" t="s">
        <v>14</v>
      </c>
      <c r="Z20" t="s">
        <v>14</v>
      </c>
      <c r="AA20" t="s">
        <v>14</v>
      </c>
      <c r="AC20">
        <v>54</v>
      </c>
      <c r="AD20" t="s">
        <v>46</v>
      </c>
      <c r="AE20" s="2">
        <v>45007.65283564815</v>
      </c>
      <c r="AF20">
        <v>301</v>
      </c>
      <c r="AG20" t="s">
        <v>13</v>
      </c>
      <c r="AH20">
        <v>0</v>
      </c>
      <c r="AI20">
        <v>12.182</v>
      </c>
      <c r="AJ20" s="3">
        <v>24199</v>
      </c>
      <c r="AK20">
        <v>8.7579999999999991</v>
      </c>
      <c r="AL20" t="s">
        <v>14</v>
      </c>
      <c r="AM20" t="s">
        <v>14</v>
      </c>
      <c r="AN20" t="s">
        <v>14</v>
      </c>
      <c r="AO20" t="s">
        <v>14</v>
      </c>
      <c r="AQ20">
        <v>1</v>
      </c>
      <c r="AS20" s="11">
        <v>54</v>
      </c>
      <c r="AT20" s="12">
        <f t="shared" si="0"/>
        <v>2.5875000000000021</v>
      </c>
      <c r="AU20" s="13">
        <f t="shared" si="1"/>
        <v>5615.7476707838996</v>
      </c>
      <c r="AW20" s="6">
        <f t="shared" si="2"/>
        <v>10.415953125</v>
      </c>
      <c r="AX20" s="15">
        <f t="shared" si="3"/>
        <v>4484.5670152052298</v>
      </c>
      <c r="AZ20" s="14">
        <f t="shared" si="4"/>
        <v>11.758503125000001</v>
      </c>
      <c r="BA20" s="16">
        <f t="shared" si="5"/>
        <v>4613.4690805677401</v>
      </c>
      <c r="BC20" s="7">
        <f t="shared" si="6"/>
        <v>6.5830562500000003</v>
      </c>
      <c r="BD20" s="8">
        <f t="shared" si="7"/>
        <v>4883.2890023424798</v>
      </c>
      <c r="BF20" s="12">
        <f t="shared" si="8"/>
        <v>2.5875000000000021</v>
      </c>
      <c r="BG20" s="13">
        <f t="shared" si="9"/>
        <v>5615.7476707838996</v>
      </c>
      <c r="BI20">
        <v>54</v>
      </c>
      <c r="BJ20" t="s">
        <v>46</v>
      </c>
      <c r="BK20" s="2">
        <v>45007.65283564815</v>
      </c>
      <c r="BL20">
        <v>301</v>
      </c>
      <c r="BM20" t="s">
        <v>13</v>
      </c>
      <c r="BN20">
        <v>0</v>
      </c>
      <c r="BO20">
        <v>2.8380000000000001</v>
      </c>
      <c r="BP20" s="3">
        <v>1330365</v>
      </c>
      <c r="BQ20">
        <v>0</v>
      </c>
      <c r="BR20" t="s">
        <v>14</v>
      </c>
      <c r="BS20" t="s">
        <v>14</v>
      </c>
      <c r="BT20" t="s">
        <v>14</v>
      </c>
      <c r="BU20" t="s">
        <v>14</v>
      </c>
    </row>
    <row r="21" spans="1:73" x14ac:dyDescent="0.35">
      <c r="A21">
        <v>55</v>
      </c>
      <c r="B21" t="s">
        <v>47</v>
      </c>
      <c r="C21" s="2">
        <v>45007.674074074072</v>
      </c>
      <c r="D21">
        <v>369</v>
      </c>
      <c r="E21" t="s">
        <v>13</v>
      </c>
      <c r="F21">
        <v>0</v>
      </c>
      <c r="G21">
        <v>6.0570000000000004</v>
      </c>
      <c r="H21" s="3">
        <v>4983</v>
      </c>
      <c r="I21">
        <v>3.0000000000000001E-3</v>
      </c>
      <c r="J21" t="s">
        <v>14</v>
      </c>
      <c r="K21" t="s">
        <v>14</v>
      </c>
      <c r="L21" t="s">
        <v>14</v>
      </c>
      <c r="M21" t="s">
        <v>14</v>
      </c>
      <c r="O21">
        <v>55</v>
      </c>
      <c r="P21" t="s">
        <v>47</v>
      </c>
      <c r="Q21" s="2">
        <v>45007.674074074072</v>
      </c>
      <c r="R21">
        <v>369</v>
      </c>
      <c r="S21" t="s">
        <v>13</v>
      </c>
      <c r="T21">
        <v>0</v>
      </c>
      <c r="U21" t="s">
        <v>14</v>
      </c>
      <c r="V21" s="3" t="s">
        <v>14</v>
      </c>
      <c r="W21" t="s">
        <v>14</v>
      </c>
      <c r="X21" t="s">
        <v>14</v>
      </c>
      <c r="Y21" t="s">
        <v>14</v>
      </c>
      <c r="Z21" t="s">
        <v>14</v>
      </c>
      <c r="AA21" t="s">
        <v>14</v>
      </c>
      <c r="AC21">
        <v>55</v>
      </c>
      <c r="AD21" t="s">
        <v>47</v>
      </c>
      <c r="AE21" s="2">
        <v>45007.674074074072</v>
      </c>
      <c r="AF21">
        <v>369</v>
      </c>
      <c r="AG21" t="s">
        <v>13</v>
      </c>
      <c r="AH21">
        <v>0</v>
      </c>
      <c r="AI21">
        <v>12.204000000000001</v>
      </c>
      <c r="AJ21" s="3">
        <v>14099</v>
      </c>
      <c r="AK21">
        <v>4.9089999999999998</v>
      </c>
      <c r="AL21" t="s">
        <v>14</v>
      </c>
      <c r="AM21" t="s">
        <v>14</v>
      </c>
      <c r="AN21" t="s">
        <v>14</v>
      </c>
      <c r="AO21" t="s">
        <v>14</v>
      </c>
      <c r="AQ21">
        <v>1</v>
      </c>
      <c r="AS21" s="11">
        <v>55</v>
      </c>
      <c r="AT21" s="12">
        <f t="shared" si="0"/>
        <v>2.3843610599999998</v>
      </c>
      <c r="AU21" s="13">
        <f t="shared" si="1"/>
        <v>3327.7716205639003</v>
      </c>
      <c r="AW21" s="6">
        <f t="shared" si="2"/>
        <v>9.63565864125</v>
      </c>
      <c r="AX21" s="15">
        <f t="shared" si="3"/>
        <v>2636.3070663512299</v>
      </c>
      <c r="AZ21" s="14">
        <f t="shared" si="4"/>
        <v>10.89609375245</v>
      </c>
      <c r="BA21" s="16">
        <f t="shared" si="5"/>
        <v>2688.6386079157401</v>
      </c>
      <c r="BC21" s="7">
        <f t="shared" si="6"/>
        <v>5.9631476916999997</v>
      </c>
      <c r="BD21" s="8">
        <f t="shared" si="7"/>
        <v>2805.4903884384803</v>
      </c>
      <c r="BF21" s="12">
        <f t="shared" si="8"/>
        <v>2.3843610599999998</v>
      </c>
      <c r="BG21" s="13">
        <f t="shared" si="9"/>
        <v>3327.7716205639003</v>
      </c>
      <c r="BI21">
        <v>55</v>
      </c>
      <c r="BJ21" t="s">
        <v>47</v>
      </c>
      <c r="BK21" s="2">
        <v>45007.674074074072</v>
      </c>
      <c r="BL21">
        <v>369</v>
      </c>
      <c r="BM21" t="s">
        <v>13</v>
      </c>
      <c r="BN21">
        <v>0</v>
      </c>
      <c r="BO21">
        <v>2.8479999999999999</v>
      </c>
      <c r="BP21" s="3">
        <v>1316490</v>
      </c>
      <c r="BQ21">
        <v>0</v>
      </c>
      <c r="BR21" t="s">
        <v>14</v>
      </c>
      <c r="BS21" t="s">
        <v>14</v>
      </c>
      <c r="BT21" t="s">
        <v>14</v>
      </c>
      <c r="BU21" t="s">
        <v>14</v>
      </c>
    </row>
    <row r="22" spans="1:73" x14ac:dyDescent="0.35">
      <c r="A22">
        <v>56</v>
      </c>
      <c r="B22" t="s">
        <v>48</v>
      </c>
      <c r="C22" s="2">
        <v>45007.695324074077</v>
      </c>
      <c r="D22">
        <v>88</v>
      </c>
      <c r="E22" t="s">
        <v>13</v>
      </c>
      <c r="F22">
        <v>0</v>
      </c>
      <c r="G22">
        <v>6.0890000000000004</v>
      </c>
      <c r="H22" s="3">
        <v>2447</v>
      </c>
      <c r="I22">
        <v>-2E-3</v>
      </c>
      <c r="J22" t="s">
        <v>14</v>
      </c>
      <c r="K22" t="s">
        <v>14</v>
      </c>
      <c r="L22" t="s">
        <v>14</v>
      </c>
      <c r="M22" t="s">
        <v>14</v>
      </c>
      <c r="O22">
        <v>56</v>
      </c>
      <c r="P22" t="s">
        <v>48</v>
      </c>
      <c r="Q22" s="2">
        <v>45007.695324074077</v>
      </c>
      <c r="R22">
        <v>88</v>
      </c>
      <c r="S22" t="s">
        <v>13</v>
      </c>
      <c r="T22">
        <v>0</v>
      </c>
      <c r="U22" t="s">
        <v>14</v>
      </c>
      <c r="V22" t="s">
        <v>14</v>
      </c>
      <c r="W22" t="s">
        <v>14</v>
      </c>
      <c r="X22" t="s">
        <v>14</v>
      </c>
      <c r="Y22" t="s">
        <v>14</v>
      </c>
      <c r="Z22" t="s">
        <v>14</v>
      </c>
      <c r="AA22" t="s">
        <v>14</v>
      </c>
      <c r="AC22">
        <v>56</v>
      </c>
      <c r="AD22" t="s">
        <v>48</v>
      </c>
      <c r="AE22" s="2">
        <v>45007.695324074077</v>
      </c>
      <c r="AF22">
        <v>88</v>
      </c>
      <c r="AG22" t="s">
        <v>13</v>
      </c>
      <c r="AH22">
        <v>0</v>
      </c>
      <c r="AI22">
        <v>12.195</v>
      </c>
      <c r="AJ22" s="3">
        <v>25854</v>
      </c>
      <c r="AK22">
        <v>9.3759999999999994</v>
      </c>
      <c r="AL22" t="s">
        <v>14</v>
      </c>
      <c r="AM22" t="s">
        <v>14</v>
      </c>
      <c r="AN22" t="s">
        <v>14</v>
      </c>
      <c r="AO22" t="s">
        <v>14</v>
      </c>
      <c r="AQ22">
        <v>1</v>
      </c>
      <c r="AS22" s="11">
        <v>56</v>
      </c>
      <c r="AT22" s="12">
        <f t="shared" si="0"/>
        <v>4.2934618600000007</v>
      </c>
      <c r="AU22" s="13">
        <f t="shared" si="1"/>
        <v>5981.7853889724001</v>
      </c>
      <c r="AW22" s="6">
        <f t="shared" si="2"/>
        <v>2.3753759412499997</v>
      </c>
      <c r="AX22" s="15">
        <f t="shared" si="3"/>
        <v>4786.2042918346806</v>
      </c>
      <c r="AZ22" s="14">
        <f t="shared" si="4"/>
        <v>2.2928874684500009</v>
      </c>
      <c r="BA22" s="16">
        <f t="shared" si="5"/>
        <v>4928.5581393218399</v>
      </c>
      <c r="BC22" s="7">
        <f t="shared" si="6"/>
        <v>1.1080289477</v>
      </c>
      <c r="BD22" s="8">
        <f t="shared" si="7"/>
        <v>5223.2634838556796</v>
      </c>
      <c r="BF22" s="12">
        <f t="shared" si="8"/>
        <v>4.2934618600000007</v>
      </c>
      <c r="BG22" s="13">
        <f t="shared" si="9"/>
        <v>5981.7853889724001</v>
      </c>
      <c r="BI22">
        <v>56</v>
      </c>
      <c r="BJ22" t="s">
        <v>48</v>
      </c>
      <c r="BK22" s="2">
        <v>45007.695324074077</v>
      </c>
      <c r="BL22">
        <v>88</v>
      </c>
      <c r="BM22" t="s">
        <v>13</v>
      </c>
      <c r="BN22">
        <v>0</v>
      </c>
      <c r="BO22">
        <v>2.8580000000000001</v>
      </c>
      <c r="BP22" s="3">
        <v>1155436</v>
      </c>
      <c r="BQ22">
        <v>0</v>
      </c>
      <c r="BR22" t="s">
        <v>14</v>
      </c>
      <c r="BS22" t="s">
        <v>14</v>
      </c>
      <c r="BT22" t="s">
        <v>14</v>
      </c>
      <c r="BU22" t="s">
        <v>14</v>
      </c>
    </row>
    <row r="23" spans="1:73" x14ac:dyDescent="0.35">
      <c r="A23">
        <v>57</v>
      </c>
      <c r="B23" t="s">
        <v>49</v>
      </c>
      <c r="C23" s="2">
        <v>45007.716585648152</v>
      </c>
      <c r="D23">
        <v>203</v>
      </c>
      <c r="E23" t="s">
        <v>13</v>
      </c>
      <c r="F23">
        <v>0</v>
      </c>
      <c r="G23">
        <v>6.0670000000000002</v>
      </c>
      <c r="H23" s="3">
        <v>2417</v>
      </c>
      <c r="I23">
        <v>-2E-3</v>
      </c>
      <c r="J23" t="s">
        <v>14</v>
      </c>
      <c r="K23" t="s">
        <v>14</v>
      </c>
      <c r="L23" t="s">
        <v>14</v>
      </c>
      <c r="M23" t="s">
        <v>14</v>
      </c>
      <c r="O23">
        <v>57</v>
      </c>
      <c r="P23" t="s">
        <v>49</v>
      </c>
      <c r="Q23" s="2">
        <v>45007.716585648152</v>
      </c>
      <c r="R23">
        <v>203</v>
      </c>
      <c r="S23" t="s">
        <v>13</v>
      </c>
      <c r="T23">
        <v>0</v>
      </c>
      <c r="U23" t="s">
        <v>14</v>
      </c>
      <c r="V23" t="s">
        <v>14</v>
      </c>
      <c r="W23" t="s">
        <v>14</v>
      </c>
      <c r="X23" t="s">
        <v>14</v>
      </c>
      <c r="Y23" t="s">
        <v>14</v>
      </c>
      <c r="Z23" t="s">
        <v>14</v>
      </c>
      <c r="AA23" t="s">
        <v>14</v>
      </c>
      <c r="AC23">
        <v>57</v>
      </c>
      <c r="AD23" t="s">
        <v>49</v>
      </c>
      <c r="AE23" s="2">
        <v>45007.716585648152</v>
      </c>
      <c r="AF23">
        <v>203</v>
      </c>
      <c r="AG23" t="s">
        <v>13</v>
      </c>
      <c r="AH23">
        <v>0</v>
      </c>
      <c r="AI23">
        <v>12.186999999999999</v>
      </c>
      <c r="AJ23" s="3">
        <v>26591</v>
      </c>
      <c r="AK23">
        <v>9.6509999999999998</v>
      </c>
      <c r="AL23" t="s">
        <v>14</v>
      </c>
      <c r="AM23" t="s">
        <v>14</v>
      </c>
      <c r="AN23" t="s">
        <v>14</v>
      </c>
      <c r="AO23" t="s">
        <v>14</v>
      </c>
      <c r="AQ23">
        <v>1</v>
      </c>
      <c r="AS23" s="11">
        <v>57</v>
      </c>
      <c r="AT23" s="12">
        <f t="shared" si="0"/>
        <v>4.3576150599999988</v>
      </c>
      <c r="AU23" s="13">
        <f t="shared" si="1"/>
        <v>6143.9842277358994</v>
      </c>
      <c r="AW23" s="6">
        <f t="shared" si="2"/>
        <v>2.2911251412499993</v>
      </c>
      <c r="AX23" s="15">
        <f t="shared" si="3"/>
        <v>4920.4179079916303</v>
      </c>
      <c r="AZ23" s="14">
        <f t="shared" si="4"/>
        <v>2.1866535324500003</v>
      </c>
      <c r="BA23" s="16">
        <f t="shared" si="5"/>
        <v>5068.8440583709398</v>
      </c>
      <c r="BC23" s="7">
        <f t="shared" si="6"/>
        <v>1.0617797717000002</v>
      </c>
      <c r="BD23" s="8">
        <f t="shared" si="7"/>
        <v>5374.6149857088803</v>
      </c>
      <c r="BF23" s="12">
        <f t="shared" si="8"/>
        <v>4.3576150599999988</v>
      </c>
      <c r="BG23" s="13">
        <f t="shared" si="9"/>
        <v>6143.9842277358994</v>
      </c>
      <c r="BI23">
        <v>57</v>
      </c>
      <c r="BJ23" t="s">
        <v>49</v>
      </c>
      <c r="BK23" s="2">
        <v>45007.716585648152</v>
      </c>
      <c r="BL23">
        <v>203</v>
      </c>
      <c r="BM23" t="s">
        <v>13</v>
      </c>
      <c r="BN23">
        <v>0</v>
      </c>
      <c r="BO23">
        <v>2.8530000000000002</v>
      </c>
      <c r="BP23" s="3">
        <v>1175289</v>
      </c>
      <c r="BQ23">
        <v>0</v>
      </c>
      <c r="BR23" t="s">
        <v>14</v>
      </c>
      <c r="BS23" t="s">
        <v>14</v>
      </c>
      <c r="BT23" t="s">
        <v>14</v>
      </c>
      <c r="BU23" t="s">
        <v>14</v>
      </c>
    </row>
    <row r="24" spans="1:73" x14ac:dyDescent="0.35">
      <c r="A24">
        <v>58</v>
      </c>
      <c r="B24" t="s">
        <v>50</v>
      </c>
      <c r="C24" s="2">
        <v>45007.737824074073</v>
      </c>
      <c r="D24">
        <v>302</v>
      </c>
      <c r="E24" t="s">
        <v>13</v>
      </c>
      <c r="F24">
        <v>0</v>
      </c>
      <c r="G24">
        <v>6.0839999999999996</v>
      </c>
      <c r="H24" s="3">
        <v>2216</v>
      </c>
      <c r="I24">
        <v>-3.0000000000000001E-3</v>
      </c>
      <c r="J24" t="s">
        <v>14</v>
      </c>
      <c r="K24" t="s">
        <v>14</v>
      </c>
      <c r="L24" t="s">
        <v>14</v>
      </c>
      <c r="M24" t="s">
        <v>14</v>
      </c>
      <c r="O24">
        <v>58</v>
      </c>
      <c r="P24" t="s">
        <v>50</v>
      </c>
      <c r="Q24" s="2">
        <v>45007.737824074073</v>
      </c>
      <c r="R24">
        <v>302</v>
      </c>
      <c r="S24" t="s">
        <v>13</v>
      </c>
      <c r="T24">
        <v>0</v>
      </c>
      <c r="U24" t="s">
        <v>14</v>
      </c>
      <c r="V24" t="s">
        <v>14</v>
      </c>
      <c r="W24" t="s">
        <v>14</v>
      </c>
      <c r="X24" t="s">
        <v>14</v>
      </c>
      <c r="Y24" t="s">
        <v>14</v>
      </c>
      <c r="Z24" t="s">
        <v>14</v>
      </c>
      <c r="AA24" t="s">
        <v>14</v>
      </c>
      <c r="AC24">
        <v>58</v>
      </c>
      <c r="AD24" t="s">
        <v>50</v>
      </c>
      <c r="AE24" s="2">
        <v>45007.737824074073</v>
      </c>
      <c r="AF24">
        <v>302</v>
      </c>
      <c r="AG24" t="s">
        <v>13</v>
      </c>
      <c r="AH24">
        <v>0</v>
      </c>
      <c r="AI24">
        <v>12.19</v>
      </c>
      <c r="AJ24" s="3">
        <v>26187</v>
      </c>
      <c r="AK24">
        <v>9.5009999999999994</v>
      </c>
      <c r="AL24" t="s">
        <v>14</v>
      </c>
      <c r="AM24" t="s">
        <v>14</v>
      </c>
      <c r="AN24" t="s">
        <v>14</v>
      </c>
      <c r="AO24" t="s">
        <v>14</v>
      </c>
      <c r="AQ24">
        <v>1</v>
      </c>
      <c r="AS24" s="11">
        <v>58</v>
      </c>
      <c r="AT24" s="12">
        <f t="shared" si="0"/>
        <v>4.8125142400000005</v>
      </c>
      <c r="AU24" s="13">
        <f t="shared" si="1"/>
        <v>6055.1333342390999</v>
      </c>
      <c r="AW24" s="6">
        <f t="shared" si="2"/>
        <v>1.7276314399999997</v>
      </c>
      <c r="AX24" s="15">
        <f t="shared" si="3"/>
        <v>4846.8547095158701</v>
      </c>
      <c r="AZ24" s="14">
        <f t="shared" si="4"/>
        <v>1.4721954848000003</v>
      </c>
      <c r="BA24" s="16">
        <f t="shared" si="5"/>
        <v>4991.9459591640607</v>
      </c>
      <c r="BC24" s="7">
        <f t="shared" si="6"/>
        <v>0.7586567167999998</v>
      </c>
      <c r="BD24" s="8">
        <f t="shared" si="7"/>
        <v>5291.6523311111205</v>
      </c>
      <c r="BF24" s="12">
        <f t="shared" si="8"/>
        <v>4.8125142400000005</v>
      </c>
      <c r="BG24" s="13">
        <f t="shared" si="9"/>
        <v>6055.1333342390999</v>
      </c>
      <c r="BI24">
        <v>58</v>
      </c>
      <c r="BJ24" t="s">
        <v>50</v>
      </c>
      <c r="BK24" s="2">
        <v>45007.737824074073</v>
      </c>
      <c r="BL24">
        <v>302</v>
      </c>
      <c r="BM24" t="s">
        <v>13</v>
      </c>
      <c r="BN24">
        <v>0</v>
      </c>
      <c r="BO24">
        <v>2.86</v>
      </c>
      <c r="BP24" s="3">
        <v>1109674</v>
      </c>
      <c r="BQ24">
        <v>0</v>
      </c>
      <c r="BR24" t="s">
        <v>14</v>
      </c>
      <c r="BS24" t="s">
        <v>14</v>
      </c>
      <c r="BT24" t="s">
        <v>14</v>
      </c>
      <c r="BU24" t="s">
        <v>14</v>
      </c>
    </row>
    <row r="25" spans="1:73" x14ac:dyDescent="0.35">
      <c r="A25">
        <v>59</v>
      </c>
      <c r="B25" t="s">
        <v>51</v>
      </c>
      <c r="C25" s="2">
        <v>45007.759027777778</v>
      </c>
      <c r="D25">
        <v>367</v>
      </c>
      <c r="E25" t="s">
        <v>13</v>
      </c>
      <c r="F25">
        <v>0</v>
      </c>
      <c r="G25">
        <v>6.04</v>
      </c>
      <c r="H25" s="3">
        <v>7364</v>
      </c>
      <c r="I25">
        <v>7.0000000000000001E-3</v>
      </c>
      <c r="J25" t="s">
        <v>14</v>
      </c>
      <c r="K25" t="s">
        <v>14</v>
      </c>
      <c r="L25" t="s">
        <v>14</v>
      </c>
      <c r="M25" t="s">
        <v>14</v>
      </c>
      <c r="O25">
        <v>59</v>
      </c>
      <c r="P25" t="s">
        <v>51</v>
      </c>
      <c r="Q25" s="2">
        <v>45007.759027777778</v>
      </c>
      <c r="R25">
        <v>367</v>
      </c>
      <c r="S25" t="s">
        <v>13</v>
      </c>
      <c r="T25">
        <v>0</v>
      </c>
      <c r="U25" t="s">
        <v>14</v>
      </c>
      <c r="V25" t="s">
        <v>14</v>
      </c>
      <c r="W25" t="s">
        <v>14</v>
      </c>
      <c r="X25" t="s">
        <v>14</v>
      </c>
      <c r="Y25" t="s">
        <v>14</v>
      </c>
      <c r="Z25" t="s">
        <v>14</v>
      </c>
      <c r="AA25" t="s">
        <v>14</v>
      </c>
      <c r="AC25">
        <v>59</v>
      </c>
      <c r="AD25" t="s">
        <v>51</v>
      </c>
      <c r="AE25" s="2">
        <v>45007.759027777778</v>
      </c>
      <c r="AF25">
        <v>367</v>
      </c>
      <c r="AG25" t="s">
        <v>13</v>
      </c>
      <c r="AH25">
        <v>0</v>
      </c>
      <c r="AI25">
        <v>12.215</v>
      </c>
      <c r="AJ25" s="3">
        <v>3068</v>
      </c>
      <c r="AK25">
        <v>0.55200000000000005</v>
      </c>
      <c r="AL25" t="s">
        <v>14</v>
      </c>
      <c r="AM25" t="s">
        <v>14</v>
      </c>
      <c r="AN25" t="s">
        <v>14</v>
      </c>
      <c r="AO25" t="s">
        <v>14</v>
      </c>
      <c r="AQ25">
        <v>1</v>
      </c>
      <c r="AS25" s="11">
        <v>59</v>
      </c>
      <c r="AT25" s="12">
        <f t="shared" si="0"/>
        <v>6.9139278399999977</v>
      </c>
      <c r="AU25" s="13">
        <f t="shared" si="1"/>
        <v>722.5789021935999</v>
      </c>
      <c r="AW25" s="6">
        <f t="shared" si="2"/>
        <v>16.700975539999995</v>
      </c>
      <c r="AX25" s="15">
        <f t="shared" si="3"/>
        <v>603.04636959152015</v>
      </c>
      <c r="AZ25" s="14">
        <f t="shared" si="4"/>
        <v>18.295030656799998</v>
      </c>
      <c r="BA25" s="16">
        <f t="shared" si="5"/>
        <v>582.5905507337601</v>
      </c>
      <c r="BC25" s="7">
        <f t="shared" si="6"/>
        <v>12.222604068800001</v>
      </c>
      <c r="BD25" s="8">
        <f t="shared" si="7"/>
        <v>530.21538983551989</v>
      </c>
      <c r="BF25" s="12">
        <f t="shared" si="8"/>
        <v>6.9139278399999977</v>
      </c>
      <c r="BG25" s="13">
        <f t="shared" si="9"/>
        <v>722.5789021935999</v>
      </c>
      <c r="BI25">
        <v>59</v>
      </c>
      <c r="BJ25" t="s">
        <v>51</v>
      </c>
      <c r="BK25" s="2">
        <v>45007.759027777778</v>
      </c>
      <c r="BL25">
        <v>367</v>
      </c>
      <c r="BM25" t="s">
        <v>13</v>
      </c>
      <c r="BN25">
        <v>0</v>
      </c>
      <c r="BO25">
        <v>2.863</v>
      </c>
      <c r="BP25" s="3">
        <v>1050020</v>
      </c>
      <c r="BQ25">
        <v>0</v>
      </c>
      <c r="BR25" t="s">
        <v>14</v>
      </c>
      <c r="BS25" t="s">
        <v>14</v>
      </c>
      <c r="BT25" t="s">
        <v>14</v>
      </c>
      <c r="BU25" t="s">
        <v>14</v>
      </c>
    </row>
    <row r="26" spans="1:73" x14ac:dyDescent="0.35">
      <c r="A26">
        <v>60</v>
      </c>
      <c r="B26" t="s">
        <v>52</v>
      </c>
      <c r="C26" s="2">
        <v>45007.780300925922</v>
      </c>
      <c r="D26">
        <v>135</v>
      </c>
      <c r="E26" t="s">
        <v>13</v>
      </c>
      <c r="F26">
        <v>0</v>
      </c>
      <c r="G26">
        <v>6.032</v>
      </c>
      <c r="H26" s="3">
        <v>8072</v>
      </c>
      <c r="I26">
        <v>8.9999999999999993E-3</v>
      </c>
      <c r="J26" t="s">
        <v>14</v>
      </c>
      <c r="K26" t="s">
        <v>14</v>
      </c>
      <c r="L26" t="s">
        <v>14</v>
      </c>
      <c r="M26" t="s">
        <v>14</v>
      </c>
      <c r="O26">
        <v>60</v>
      </c>
      <c r="P26" t="s">
        <v>52</v>
      </c>
      <c r="Q26" s="2">
        <v>45007.780300925922</v>
      </c>
      <c r="R26">
        <v>135</v>
      </c>
      <c r="S26" t="s">
        <v>13</v>
      </c>
      <c r="T26">
        <v>0</v>
      </c>
      <c r="U26" t="s">
        <v>14</v>
      </c>
      <c r="V26" t="s">
        <v>14</v>
      </c>
      <c r="W26" t="s">
        <v>14</v>
      </c>
      <c r="X26" t="s">
        <v>14</v>
      </c>
      <c r="Y26" t="s">
        <v>14</v>
      </c>
      <c r="Z26" t="s">
        <v>14</v>
      </c>
      <c r="AA26" t="s">
        <v>14</v>
      </c>
      <c r="AC26">
        <v>60</v>
      </c>
      <c r="AD26" t="s">
        <v>52</v>
      </c>
      <c r="AE26" s="2">
        <v>45007.780300925922</v>
      </c>
      <c r="AF26">
        <v>135</v>
      </c>
      <c r="AG26" t="s">
        <v>13</v>
      </c>
      <c r="AH26">
        <v>0</v>
      </c>
      <c r="AI26">
        <v>12.199</v>
      </c>
      <c r="AJ26" s="3">
        <v>3174</v>
      </c>
      <c r="AK26">
        <v>0.59399999999999997</v>
      </c>
      <c r="AL26" t="s">
        <v>14</v>
      </c>
      <c r="AM26" t="s">
        <v>14</v>
      </c>
      <c r="AN26" t="s">
        <v>14</v>
      </c>
      <c r="AO26" t="s">
        <v>14</v>
      </c>
      <c r="AQ26">
        <v>1</v>
      </c>
      <c r="AS26" s="11">
        <v>60</v>
      </c>
      <c r="AT26" s="12">
        <f t="shared" si="0"/>
        <v>9.4417993600000063</v>
      </c>
      <c r="AU26" s="13">
        <f t="shared" si="1"/>
        <v>748.14112271639999</v>
      </c>
      <c r="AW26" s="6">
        <f t="shared" si="2"/>
        <v>18.848350159999995</v>
      </c>
      <c r="AX26" s="15">
        <f t="shared" si="3"/>
        <v>622.65723769548003</v>
      </c>
      <c r="AZ26" s="14">
        <f t="shared" si="4"/>
        <v>20.368397187199999</v>
      </c>
      <c r="BA26" s="16">
        <f t="shared" si="5"/>
        <v>602.84699227224019</v>
      </c>
      <c r="BC26" s="7">
        <f t="shared" si="6"/>
        <v>14.4016516352</v>
      </c>
      <c r="BD26" s="8">
        <f t="shared" si="7"/>
        <v>552.10870447647994</v>
      </c>
      <c r="BF26" s="12">
        <f t="shared" si="8"/>
        <v>9.4417993600000063</v>
      </c>
      <c r="BG26" s="13">
        <f t="shared" si="9"/>
        <v>748.14112271639999</v>
      </c>
      <c r="BI26">
        <v>60</v>
      </c>
      <c r="BJ26" t="s">
        <v>52</v>
      </c>
      <c r="BK26" s="2">
        <v>45007.780300925922</v>
      </c>
      <c r="BL26">
        <v>135</v>
      </c>
      <c r="BM26" t="s">
        <v>13</v>
      </c>
      <c r="BN26">
        <v>0</v>
      </c>
      <c r="BO26">
        <v>2.847</v>
      </c>
      <c r="BP26" s="3">
        <v>1147173</v>
      </c>
      <c r="BQ26">
        <v>0</v>
      </c>
      <c r="BR26" t="s">
        <v>14</v>
      </c>
      <c r="BS26" t="s">
        <v>14</v>
      </c>
      <c r="BT26" t="s">
        <v>14</v>
      </c>
      <c r="BU26" t="s">
        <v>14</v>
      </c>
    </row>
    <row r="27" spans="1:73" x14ac:dyDescent="0.35">
      <c r="A27">
        <v>61</v>
      </c>
      <c r="B27" t="s">
        <v>53</v>
      </c>
      <c r="C27" s="2">
        <v>45007.801527777781</v>
      </c>
      <c r="D27">
        <v>257</v>
      </c>
      <c r="E27" t="s">
        <v>13</v>
      </c>
      <c r="F27">
        <v>0</v>
      </c>
      <c r="G27">
        <v>6.0350000000000001</v>
      </c>
      <c r="H27" s="3">
        <v>9249</v>
      </c>
      <c r="I27">
        <v>1.0999999999999999E-2</v>
      </c>
      <c r="J27" t="s">
        <v>14</v>
      </c>
      <c r="K27" t="s">
        <v>14</v>
      </c>
      <c r="L27" t="s">
        <v>14</v>
      </c>
      <c r="M27" t="s">
        <v>14</v>
      </c>
      <c r="O27">
        <v>61</v>
      </c>
      <c r="P27" t="s">
        <v>53</v>
      </c>
      <c r="Q27" s="2">
        <v>45007.801527777781</v>
      </c>
      <c r="R27">
        <v>257</v>
      </c>
      <c r="S27" t="s">
        <v>13</v>
      </c>
      <c r="T27">
        <v>0</v>
      </c>
      <c r="U27" t="s">
        <v>14</v>
      </c>
      <c r="V27" t="s">
        <v>14</v>
      </c>
      <c r="W27" t="s">
        <v>14</v>
      </c>
      <c r="X27" t="s">
        <v>14</v>
      </c>
      <c r="Y27" t="s">
        <v>14</v>
      </c>
      <c r="Z27" t="s">
        <v>14</v>
      </c>
      <c r="AA27" t="s">
        <v>14</v>
      </c>
      <c r="AC27">
        <v>61</v>
      </c>
      <c r="AD27" t="s">
        <v>53</v>
      </c>
      <c r="AE27" s="2">
        <v>45007.801527777781</v>
      </c>
      <c r="AF27">
        <v>257</v>
      </c>
      <c r="AG27" t="s">
        <v>13</v>
      </c>
      <c r="AH27">
        <v>0</v>
      </c>
      <c r="AI27">
        <v>12.212</v>
      </c>
      <c r="AJ27" s="3">
        <v>4653</v>
      </c>
      <c r="AK27">
        <v>1.1879999999999999</v>
      </c>
      <c r="AL27" t="s">
        <v>14</v>
      </c>
      <c r="AM27" t="s">
        <v>14</v>
      </c>
      <c r="AN27" t="s">
        <v>14</v>
      </c>
      <c r="AO27" t="s">
        <v>14</v>
      </c>
      <c r="AQ27">
        <v>1</v>
      </c>
      <c r="AS27" s="11">
        <v>61</v>
      </c>
      <c r="AT27" s="12">
        <f t="shared" si="0"/>
        <v>14.842275539999997</v>
      </c>
      <c r="AU27" s="13">
        <f t="shared" si="1"/>
        <v>1103.7372484550999</v>
      </c>
      <c r="AW27" s="6">
        <f t="shared" si="2"/>
        <v>22.465355021249998</v>
      </c>
      <c r="AX27" s="15">
        <f t="shared" si="3"/>
        <v>896.13720382707004</v>
      </c>
      <c r="AZ27" s="14">
        <f t="shared" si="4"/>
        <v>23.686652142050001</v>
      </c>
      <c r="BA27" s="16">
        <f t="shared" si="5"/>
        <v>885.44356434966016</v>
      </c>
      <c r="BC27" s="7">
        <f t="shared" si="6"/>
        <v>18.3465334453</v>
      </c>
      <c r="BD27" s="8">
        <f t="shared" si="7"/>
        <v>857.52258156231994</v>
      </c>
      <c r="BF27" s="12">
        <f t="shared" si="8"/>
        <v>14.842275539999997</v>
      </c>
      <c r="BG27" s="13">
        <f t="shared" si="9"/>
        <v>1103.7372484550999</v>
      </c>
      <c r="BI27">
        <v>61</v>
      </c>
      <c r="BJ27" t="s">
        <v>53</v>
      </c>
      <c r="BK27" s="2">
        <v>45007.801527777781</v>
      </c>
      <c r="BL27">
        <v>257</v>
      </c>
      <c r="BM27" t="s">
        <v>13</v>
      </c>
      <c r="BN27">
        <v>0</v>
      </c>
      <c r="BO27">
        <v>2.8570000000000002</v>
      </c>
      <c r="BP27" s="3">
        <v>1143861</v>
      </c>
      <c r="BQ27">
        <v>0</v>
      </c>
      <c r="BR27" t="s">
        <v>14</v>
      </c>
      <c r="BS27" t="s">
        <v>14</v>
      </c>
      <c r="BT27" t="s">
        <v>14</v>
      </c>
      <c r="BU27" t="s">
        <v>14</v>
      </c>
    </row>
    <row r="28" spans="1:73" x14ac:dyDescent="0.35">
      <c r="A28">
        <v>62</v>
      </c>
      <c r="B28" t="s">
        <v>54</v>
      </c>
      <c r="C28" s="2">
        <v>45007.822789351849</v>
      </c>
      <c r="D28">
        <v>34</v>
      </c>
      <c r="E28" t="s">
        <v>13</v>
      </c>
      <c r="F28">
        <v>0</v>
      </c>
      <c r="G28">
        <v>6.04</v>
      </c>
      <c r="H28" s="3">
        <v>7627</v>
      </c>
      <c r="I28">
        <v>8.0000000000000002E-3</v>
      </c>
      <c r="J28" t="s">
        <v>14</v>
      </c>
      <c r="K28" t="s">
        <v>14</v>
      </c>
      <c r="L28" t="s">
        <v>14</v>
      </c>
      <c r="M28" t="s">
        <v>14</v>
      </c>
      <c r="O28">
        <v>62</v>
      </c>
      <c r="P28" t="s">
        <v>54</v>
      </c>
      <c r="Q28" s="2">
        <v>45007.822789351849</v>
      </c>
      <c r="R28">
        <v>34</v>
      </c>
      <c r="S28" t="s">
        <v>13</v>
      </c>
      <c r="T28">
        <v>0</v>
      </c>
      <c r="U28" t="s">
        <v>14</v>
      </c>
      <c r="V28" t="s">
        <v>14</v>
      </c>
      <c r="W28" t="s">
        <v>14</v>
      </c>
      <c r="X28" t="s">
        <v>14</v>
      </c>
      <c r="Y28" t="s">
        <v>14</v>
      </c>
      <c r="Z28" t="s">
        <v>14</v>
      </c>
      <c r="AA28" t="s">
        <v>14</v>
      </c>
      <c r="AC28">
        <v>62</v>
      </c>
      <c r="AD28" t="s">
        <v>54</v>
      </c>
      <c r="AE28" s="2">
        <v>45007.822789351849</v>
      </c>
      <c r="AF28">
        <v>34</v>
      </c>
      <c r="AG28" t="s">
        <v>13</v>
      </c>
      <c r="AH28">
        <v>0</v>
      </c>
      <c r="AI28">
        <v>12.218</v>
      </c>
      <c r="AJ28" s="3">
        <v>3178</v>
      </c>
      <c r="AK28">
        <v>0.59599999999999997</v>
      </c>
      <c r="AL28" t="s">
        <v>14</v>
      </c>
      <c r="AM28" t="s">
        <v>14</v>
      </c>
      <c r="AN28" t="s">
        <v>14</v>
      </c>
      <c r="AO28" t="s">
        <v>14</v>
      </c>
      <c r="AQ28">
        <v>1</v>
      </c>
      <c r="AS28" s="11">
        <v>62</v>
      </c>
      <c r="AT28" s="12">
        <f t="shared" si="0"/>
        <v>7.7897546600000016</v>
      </c>
      <c r="AU28" s="13">
        <f t="shared" si="1"/>
        <v>749.10553412759998</v>
      </c>
      <c r="AW28" s="6">
        <f t="shared" si="2"/>
        <v>17.496171491250003</v>
      </c>
      <c r="AX28" s="15">
        <f t="shared" si="3"/>
        <v>623.39724283532007</v>
      </c>
      <c r="AZ28" s="14">
        <f t="shared" si="4"/>
        <v>19.072004074450003</v>
      </c>
      <c r="BA28" s="16">
        <f t="shared" si="5"/>
        <v>603.61137913816003</v>
      </c>
      <c r="BC28" s="7">
        <f t="shared" si="6"/>
        <v>13.015047343700001</v>
      </c>
      <c r="BD28" s="8">
        <f t="shared" si="7"/>
        <v>552.93485606432</v>
      </c>
      <c r="BF28" s="12">
        <f t="shared" si="8"/>
        <v>7.7897546600000016</v>
      </c>
      <c r="BG28" s="13">
        <f t="shared" si="9"/>
        <v>749.10553412759998</v>
      </c>
      <c r="BI28">
        <v>62</v>
      </c>
      <c r="BJ28" t="s">
        <v>54</v>
      </c>
      <c r="BK28" s="2">
        <v>45007.822789351849</v>
      </c>
      <c r="BL28">
        <v>34</v>
      </c>
      <c r="BM28" t="s">
        <v>13</v>
      </c>
      <c r="BN28">
        <v>0</v>
      </c>
      <c r="BO28">
        <v>2.86</v>
      </c>
      <c r="BP28" s="3">
        <v>1119538</v>
      </c>
      <c r="BQ28">
        <v>0</v>
      </c>
      <c r="BR28" t="s">
        <v>14</v>
      </c>
      <c r="BS28" t="s">
        <v>14</v>
      </c>
      <c r="BT28" t="s">
        <v>14</v>
      </c>
      <c r="BU28" t="s">
        <v>14</v>
      </c>
    </row>
    <row r="29" spans="1:73" x14ac:dyDescent="0.35">
      <c r="A29">
        <v>63</v>
      </c>
      <c r="B29" t="s">
        <v>55</v>
      </c>
      <c r="C29" s="2">
        <v>45007.844074074077</v>
      </c>
      <c r="D29">
        <v>96</v>
      </c>
      <c r="E29" t="s">
        <v>13</v>
      </c>
      <c r="F29">
        <v>0</v>
      </c>
      <c r="G29">
        <v>6.101</v>
      </c>
      <c r="H29" s="3">
        <v>2330</v>
      </c>
      <c r="I29">
        <v>-2E-3</v>
      </c>
      <c r="J29" t="s">
        <v>14</v>
      </c>
      <c r="K29" t="s">
        <v>14</v>
      </c>
      <c r="L29" t="s">
        <v>14</v>
      </c>
      <c r="M29" t="s">
        <v>14</v>
      </c>
      <c r="O29">
        <v>63</v>
      </c>
      <c r="P29" t="s">
        <v>55</v>
      </c>
      <c r="Q29" s="2">
        <v>45007.844074074077</v>
      </c>
      <c r="R29">
        <v>96</v>
      </c>
      <c r="S29" t="s">
        <v>13</v>
      </c>
      <c r="T29">
        <v>0</v>
      </c>
      <c r="U29" t="s">
        <v>14</v>
      </c>
      <c r="V29" t="s">
        <v>14</v>
      </c>
      <c r="W29" t="s">
        <v>14</v>
      </c>
      <c r="X29" t="s">
        <v>14</v>
      </c>
      <c r="Y29" t="s">
        <v>14</v>
      </c>
      <c r="Z29" t="s">
        <v>14</v>
      </c>
      <c r="AA29" t="s">
        <v>14</v>
      </c>
      <c r="AC29">
        <v>63</v>
      </c>
      <c r="AD29" t="s">
        <v>55</v>
      </c>
      <c r="AE29" s="2">
        <v>45007.844074074077</v>
      </c>
      <c r="AF29">
        <v>96</v>
      </c>
      <c r="AG29" t="s">
        <v>13</v>
      </c>
      <c r="AH29">
        <v>0</v>
      </c>
      <c r="AI29">
        <v>12.202999999999999</v>
      </c>
      <c r="AJ29" s="3">
        <v>29912</v>
      </c>
      <c r="AK29">
        <v>10.88</v>
      </c>
      <c r="AL29" t="s">
        <v>14</v>
      </c>
      <c r="AM29" t="s">
        <v>14</v>
      </c>
      <c r="AN29" t="s">
        <v>14</v>
      </c>
      <c r="AO29" t="s">
        <v>14</v>
      </c>
      <c r="AQ29">
        <v>1</v>
      </c>
      <c r="AS29" s="11">
        <v>63</v>
      </c>
      <c r="AT29" s="12">
        <f t="shared" si="0"/>
        <v>4.549156</v>
      </c>
      <c r="AU29" s="13">
        <f t="shared" si="1"/>
        <v>6868.7226759615996</v>
      </c>
      <c r="AW29" s="6">
        <f t="shared" si="2"/>
        <v>2.0470141249999996</v>
      </c>
      <c r="AX29" s="15">
        <f t="shared" si="3"/>
        <v>5524.3527395091196</v>
      </c>
      <c r="AZ29" s="14">
        <f t="shared" si="4"/>
        <v>1.8779852450000014</v>
      </c>
      <c r="BA29" s="16">
        <f t="shared" si="5"/>
        <v>5700.76812688256</v>
      </c>
      <c r="BC29" s="7">
        <f t="shared" si="6"/>
        <v>0.92913617000000026</v>
      </c>
      <c r="BD29" s="8">
        <f t="shared" si="7"/>
        <v>6056.2769479731205</v>
      </c>
      <c r="BF29" s="12">
        <f t="shared" si="8"/>
        <v>4.549156</v>
      </c>
      <c r="BG29" s="13">
        <f t="shared" si="9"/>
        <v>6868.7226759615996</v>
      </c>
      <c r="BI29">
        <v>63</v>
      </c>
      <c r="BJ29" t="s">
        <v>55</v>
      </c>
      <c r="BK29" s="2">
        <v>45007.844074074077</v>
      </c>
      <c r="BL29">
        <v>96</v>
      </c>
      <c r="BM29" t="s">
        <v>13</v>
      </c>
      <c r="BN29">
        <v>0</v>
      </c>
      <c r="BO29">
        <v>2.8610000000000002</v>
      </c>
      <c r="BP29" s="3">
        <v>1427728</v>
      </c>
      <c r="BQ29">
        <v>0</v>
      </c>
      <c r="BR29" t="s">
        <v>14</v>
      </c>
      <c r="BS29" t="s">
        <v>14</v>
      </c>
      <c r="BT29" t="s">
        <v>14</v>
      </c>
      <c r="BU29" t="s">
        <v>14</v>
      </c>
    </row>
    <row r="30" spans="1:73" x14ac:dyDescent="0.35">
      <c r="A30">
        <v>64</v>
      </c>
      <c r="B30" t="s">
        <v>56</v>
      </c>
      <c r="C30" s="2">
        <v>45007.865300925929</v>
      </c>
      <c r="D30">
        <v>300</v>
      </c>
      <c r="E30" t="s">
        <v>13</v>
      </c>
      <c r="F30">
        <v>0</v>
      </c>
      <c r="G30">
        <v>6.0570000000000004</v>
      </c>
      <c r="H30" s="3">
        <v>2338</v>
      </c>
      <c r="I30">
        <v>-2E-3</v>
      </c>
      <c r="J30" t="s">
        <v>14</v>
      </c>
      <c r="K30" t="s">
        <v>14</v>
      </c>
      <c r="L30" t="s">
        <v>14</v>
      </c>
      <c r="M30" t="s">
        <v>14</v>
      </c>
      <c r="O30">
        <v>64</v>
      </c>
      <c r="P30" t="s">
        <v>56</v>
      </c>
      <c r="Q30" s="2">
        <v>45007.865300925929</v>
      </c>
      <c r="R30">
        <v>300</v>
      </c>
      <c r="S30" t="s">
        <v>13</v>
      </c>
      <c r="T30">
        <v>0</v>
      </c>
      <c r="U30" t="s">
        <v>14</v>
      </c>
      <c r="V30" t="s">
        <v>14</v>
      </c>
      <c r="W30" t="s">
        <v>14</v>
      </c>
      <c r="X30" t="s">
        <v>14</v>
      </c>
      <c r="Y30" t="s">
        <v>14</v>
      </c>
      <c r="Z30" t="s">
        <v>14</v>
      </c>
      <c r="AA30" t="s">
        <v>14</v>
      </c>
      <c r="AC30">
        <v>64</v>
      </c>
      <c r="AD30" t="s">
        <v>56</v>
      </c>
      <c r="AE30" s="2">
        <v>45007.865300925929</v>
      </c>
      <c r="AF30">
        <v>300</v>
      </c>
      <c r="AG30" t="s">
        <v>13</v>
      </c>
      <c r="AH30">
        <v>0</v>
      </c>
      <c r="AI30">
        <v>12.176</v>
      </c>
      <c r="AJ30" s="3">
        <v>23533</v>
      </c>
      <c r="AK30">
        <v>8.5079999999999991</v>
      </c>
      <c r="AL30" t="s">
        <v>14</v>
      </c>
      <c r="AM30" t="s">
        <v>14</v>
      </c>
      <c r="AN30" t="s">
        <v>14</v>
      </c>
      <c r="AO30" t="s">
        <v>14</v>
      </c>
      <c r="AQ30">
        <v>1</v>
      </c>
      <c r="AS30" s="11">
        <v>64</v>
      </c>
      <c r="AT30" s="12">
        <f t="shared" si="0"/>
        <v>4.5312017600000001</v>
      </c>
      <c r="AU30" s="13">
        <f t="shared" si="1"/>
        <v>5467.7428672070992</v>
      </c>
      <c r="AW30" s="6">
        <f t="shared" si="2"/>
        <v>2.0694476849999992</v>
      </c>
      <c r="AX30" s="15">
        <f t="shared" si="3"/>
        <v>4363.0860428734704</v>
      </c>
      <c r="AZ30" s="14">
        <f t="shared" si="4"/>
        <v>1.9064051602000003</v>
      </c>
      <c r="BA30" s="16">
        <f t="shared" si="5"/>
        <v>4486.6467780328603</v>
      </c>
      <c r="BC30" s="7">
        <f t="shared" si="6"/>
        <v>0.94124145320000019</v>
      </c>
      <c r="BD30" s="8">
        <f t="shared" si="7"/>
        <v>4746.4380706887205</v>
      </c>
      <c r="BF30" s="12">
        <f t="shared" si="8"/>
        <v>4.5312017600000001</v>
      </c>
      <c r="BG30" s="13">
        <f t="shared" si="9"/>
        <v>5467.7428672070992</v>
      </c>
      <c r="BI30">
        <v>64</v>
      </c>
      <c r="BJ30" t="s">
        <v>56</v>
      </c>
      <c r="BK30" s="2">
        <v>45007.865300925929</v>
      </c>
      <c r="BL30">
        <v>300</v>
      </c>
      <c r="BM30" t="s">
        <v>13</v>
      </c>
      <c r="BN30">
        <v>0</v>
      </c>
      <c r="BO30">
        <v>2.8239999999999998</v>
      </c>
      <c r="BP30" s="3">
        <v>1581813</v>
      </c>
      <c r="BQ30">
        <v>0</v>
      </c>
      <c r="BR30" t="s">
        <v>14</v>
      </c>
      <c r="BS30" t="s">
        <v>14</v>
      </c>
      <c r="BT30" t="s">
        <v>14</v>
      </c>
      <c r="BU30" t="s">
        <v>14</v>
      </c>
    </row>
    <row r="31" spans="1:73" x14ac:dyDescent="0.35">
      <c r="A31">
        <v>65</v>
      </c>
      <c r="B31" t="s">
        <v>57</v>
      </c>
      <c r="C31" s="2">
        <v>45007.88652777778</v>
      </c>
      <c r="D31">
        <v>74</v>
      </c>
      <c r="E31" t="s">
        <v>13</v>
      </c>
      <c r="F31">
        <v>0</v>
      </c>
      <c r="G31">
        <v>6.0259999999999998</v>
      </c>
      <c r="H31" s="3">
        <v>10125</v>
      </c>
      <c r="I31">
        <v>1.2999999999999999E-2</v>
      </c>
      <c r="J31" t="s">
        <v>14</v>
      </c>
      <c r="K31" t="s">
        <v>14</v>
      </c>
      <c r="L31" t="s">
        <v>14</v>
      </c>
      <c r="M31" t="s">
        <v>14</v>
      </c>
      <c r="O31">
        <v>65</v>
      </c>
      <c r="P31" t="s">
        <v>57</v>
      </c>
      <c r="Q31" s="2">
        <v>45007.88652777778</v>
      </c>
      <c r="R31">
        <v>74</v>
      </c>
      <c r="S31" t="s">
        <v>13</v>
      </c>
      <c r="T31">
        <v>0</v>
      </c>
      <c r="U31" t="s">
        <v>14</v>
      </c>
      <c r="V31" t="s">
        <v>14</v>
      </c>
      <c r="W31" t="s">
        <v>14</v>
      </c>
      <c r="X31" t="s">
        <v>14</v>
      </c>
      <c r="Y31" t="s">
        <v>14</v>
      </c>
      <c r="Z31" t="s">
        <v>14</v>
      </c>
      <c r="AA31" t="s">
        <v>14</v>
      </c>
      <c r="AC31">
        <v>65</v>
      </c>
      <c r="AD31" t="s">
        <v>57</v>
      </c>
      <c r="AE31" s="2">
        <v>45007.88652777778</v>
      </c>
      <c r="AF31">
        <v>74</v>
      </c>
      <c r="AG31" t="s">
        <v>13</v>
      </c>
      <c r="AH31">
        <v>0</v>
      </c>
      <c r="AI31">
        <v>12.19</v>
      </c>
      <c r="AJ31" s="3">
        <v>4033</v>
      </c>
      <c r="AK31">
        <v>0.94</v>
      </c>
      <c r="AL31" t="s">
        <v>14</v>
      </c>
      <c r="AM31" t="s">
        <v>14</v>
      </c>
      <c r="AN31" t="s">
        <v>14</v>
      </c>
      <c r="AO31" t="s">
        <v>14</v>
      </c>
      <c r="AQ31">
        <v>1</v>
      </c>
      <c r="AS31" s="11">
        <v>65</v>
      </c>
      <c r="AT31" s="12">
        <f t="shared" si="0"/>
        <v>20.228707859375</v>
      </c>
      <c r="AU31" s="13">
        <f t="shared" si="1"/>
        <v>954.91349290710002</v>
      </c>
      <c r="AW31" s="6">
        <f t="shared" si="2"/>
        <v>25.195582031249998</v>
      </c>
      <c r="AX31" s="15">
        <f t="shared" si="3"/>
        <v>781.52724036347001</v>
      </c>
      <c r="AZ31" s="14">
        <f t="shared" si="4"/>
        <v>26.255880860937499</v>
      </c>
      <c r="BA31" s="16">
        <f t="shared" si="5"/>
        <v>766.98712965286006</v>
      </c>
      <c r="BC31" s="7">
        <f t="shared" si="6"/>
        <v>21.295243391562501</v>
      </c>
      <c r="BD31" s="8">
        <f t="shared" si="7"/>
        <v>729.50601492871988</v>
      </c>
      <c r="BF31" s="12">
        <f t="shared" si="8"/>
        <v>20.228707859375</v>
      </c>
      <c r="BG31" s="13">
        <f t="shared" si="9"/>
        <v>954.91349290710002</v>
      </c>
      <c r="BI31">
        <v>65</v>
      </c>
      <c r="BJ31" t="s">
        <v>57</v>
      </c>
      <c r="BK31" s="2">
        <v>45007.88652777778</v>
      </c>
      <c r="BL31">
        <v>74</v>
      </c>
      <c r="BM31" t="s">
        <v>13</v>
      </c>
      <c r="BN31">
        <v>0</v>
      </c>
      <c r="BO31">
        <v>2.8420000000000001</v>
      </c>
      <c r="BP31" s="3">
        <v>1204880</v>
      </c>
      <c r="BQ31">
        <v>0</v>
      </c>
      <c r="BR31" t="s">
        <v>14</v>
      </c>
      <c r="BS31" t="s">
        <v>14</v>
      </c>
      <c r="BT31" t="s">
        <v>14</v>
      </c>
      <c r="BU31" t="s">
        <v>14</v>
      </c>
    </row>
    <row r="32" spans="1:73" x14ac:dyDescent="0.35">
      <c r="A32">
        <v>66</v>
      </c>
      <c r="B32" t="s">
        <v>58</v>
      </c>
      <c r="C32" s="2">
        <v>45007.907789351855</v>
      </c>
      <c r="D32">
        <v>354</v>
      </c>
      <c r="E32" t="s">
        <v>13</v>
      </c>
      <c r="F32">
        <v>0</v>
      </c>
      <c r="G32">
        <v>6.0419999999999998</v>
      </c>
      <c r="H32" s="3">
        <v>7173</v>
      </c>
      <c r="I32">
        <v>7.0000000000000001E-3</v>
      </c>
      <c r="J32" t="s">
        <v>14</v>
      </c>
      <c r="K32" t="s">
        <v>14</v>
      </c>
      <c r="L32" t="s">
        <v>14</v>
      </c>
      <c r="M32" t="s">
        <v>14</v>
      </c>
      <c r="O32">
        <v>66</v>
      </c>
      <c r="P32" t="s">
        <v>58</v>
      </c>
      <c r="Q32" s="2">
        <v>45007.907789351855</v>
      </c>
      <c r="R32">
        <v>354</v>
      </c>
      <c r="S32" t="s">
        <v>13</v>
      </c>
      <c r="T32">
        <v>0</v>
      </c>
      <c r="U32" t="s">
        <v>14</v>
      </c>
      <c r="V32" t="s">
        <v>14</v>
      </c>
      <c r="W32" t="s">
        <v>14</v>
      </c>
      <c r="X32" t="s">
        <v>14</v>
      </c>
      <c r="Y32" t="s">
        <v>14</v>
      </c>
      <c r="Z32" t="s">
        <v>14</v>
      </c>
      <c r="AA32" t="s">
        <v>14</v>
      </c>
      <c r="AC32">
        <v>66</v>
      </c>
      <c r="AD32" t="s">
        <v>58</v>
      </c>
      <c r="AE32" s="2">
        <v>45007.907789351855</v>
      </c>
      <c r="AF32">
        <v>354</v>
      </c>
      <c r="AG32" t="s">
        <v>13</v>
      </c>
      <c r="AH32">
        <v>0</v>
      </c>
      <c r="AI32">
        <v>12.226000000000001</v>
      </c>
      <c r="AJ32" s="3">
        <v>3625</v>
      </c>
      <c r="AK32">
        <v>0.77600000000000002</v>
      </c>
      <c r="AL32" t="s">
        <v>14</v>
      </c>
      <c r="AM32" t="s">
        <v>14</v>
      </c>
      <c r="AN32" t="s">
        <v>14</v>
      </c>
      <c r="AO32" t="s">
        <v>14</v>
      </c>
      <c r="AQ32">
        <v>1</v>
      </c>
      <c r="AS32" s="11">
        <v>66</v>
      </c>
      <c r="AT32" s="12">
        <f t="shared" si="0"/>
        <v>6.3246966600000025</v>
      </c>
      <c r="AU32" s="13">
        <f t="shared" si="1"/>
        <v>856.78656093749998</v>
      </c>
      <c r="AW32" s="6">
        <f t="shared" si="2"/>
        <v>16.125318491249999</v>
      </c>
      <c r="AX32" s="15">
        <f t="shared" si="3"/>
        <v>706.08016296875007</v>
      </c>
      <c r="AZ32" s="14">
        <f t="shared" si="4"/>
        <v>17.72573971445</v>
      </c>
      <c r="BA32" s="16">
        <f t="shared" si="5"/>
        <v>689.02833343750012</v>
      </c>
      <c r="BC32" s="7">
        <f t="shared" si="6"/>
        <v>11.659702983700001</v>
      </c>
      <c r="BD32" s="8">
        <f t="shared" si="7"/>
        <v>645.25215125</v>
      </c>
      <c r="BF32" s="12">
        <f t="shared" si="8"/>
        <v>6.3246966600000025</v>
      </c>
      <c r="BG32" s="13">
        <f t="shared" si="9"/>
        <v>856.78656093749998</v>
      </c>
      <c r="BI32">
        <v>66</v>
      </c>
      <c r="BJ32" t="s">
        <v>58</v>
      </c>
      <c r="BK32" s="2">
        <v>45007.907789351855</v>
      </c>
      <c r="BL32">
        <v>354</v>
      </c>
      <c r="BM32" t="s">
        <v>13</v>
      </c>
      <c r="BN32">
        <v>0</v>
      </c>
      <c r="BO32">
        <v>2.863</v>
      </c>
      <c r="BP32" s="3">
        <v>1117388</v>
      </c>
      <c r="BQ32">
        <v>0</v>
      </c>
      <c r="BR32" t="s">
        <v>14</v>
      </c>
      <c r="BS32" t="s">
        <v>14</v>
      </c>
      <c r="BT32" t="s">
        <v>14</v>
      </c>
      <c r="BU32" t="s">
        <v>14</v>
      </c>
    </row>
    <row r="33" spans="1:73" x14ac:dyDescent="0.35">
      <c r="A33">
        <v>67</v>
      </c>
      <c r="B33" t="s">
        <v>59</v>
      </c>
      <c r="C33" s="2">
        <v>45007.929016203707</v>
      </c>
      <c r="D33">
        <v>252</v>
      </c>
      <c r="E33" t="s">
        <v>13</v>
      </c>
      <c r="F33">
        <v>0</v>
      </c>
      <c r="G33">
        <v>6.0819999999999999</v>
      </c>
      <c r="H33" s="3">
        <v>2510</v>
      </c>
      <c r="I33">
        <v>-2E-3</v>
      </c>
      <c r="J33" t="s">
        <v>14</v>
      </c>
      <c r="K33" t="s">
        <v>14</v>
      </c>
      <c r="L33" t="s">
        <v>14</v>
      </c>
      <c r="M33" t="s">
        <v>14</v>
      </c>
      <c r="O33">
        <v>67</v>
      </c>
      <c r="P33" t="s">
        <v>59</v>
      </c>
      <c r="Q33" s="2">
        <v>45007.929016203707</v>
      </c>
      <c r="R33">
        <v>252</v>
      </c>
      <c r="S33" t="s">
        <v>13</v>
      </c>
      <c r="T33">
        <v>0</v>
      </c>
      <c r="U33" t="s">
        <v>14</v>
      </c>
      <c r="V33" t="s">
        <v>14</v>
      </c>
      <c r="W33" t="s">
        <v>14</v>
      </c>
      <c r="X33" t="s">
        <v>14</v>
      </c>
      <c r="Y33" t="s">
        <v>14</v>
      </c>
      <c r="Z33" t="s">
        <v>14</v>
      </c>
      <c r="AA33" t="s">
        <v>14</v>
      </c>
      <c r="AC33">
        <v>67</v>
      </c>
      <c r="AD33" t="s">
        <v>59</v>
      </c>
      <c r="AE33" s="2">
        <v>45007.929016203707</v>
      </c>
      <c r="AF33">
        <v>252</v>
      </c>
      <c r="AG33" t="s">
        <v>13</v>
      </c>
      <c r="AH33">
        <v>0</v>
      </c>
      <c r="AI33">
        <v>12.170999999999999</v>
      </c>
      <c r="AJ33" s="3">
        <v>30942</v>
      </c>
      <c r="AK33">
        <v>11.257999999999999</v>
      </c>
      <c r="AL33" t="s">
        <v>14</v>
      </c>
      <c r="AM33" t="s">
        <v>14</v>
      </c>
      <c r="AN33" t="s">
        <v>14</v>
      </c>
      <c r="AO33" t="s">
        <v>14</v>
      </c>
      <c r="AQ33">
        <v>1</v>
      </c>
      <c r="AS33" s="11">
        <v>67</v>
      </c>
      <c r="AT33" s="12">
        <f t="shared" si="0"/>
        <v>4.1619039999999998</v>
      </c>
      <c r="AU33" s="13">
        <f t="shared" si="1"/>
        <v>7091.4545012795998</v>
      </c>
      <c r="AW33" s="6">
        <f t="shared" si="2"/>
        <v>2.5524271249999995</v>
      </c>
      <c r="AX33" s="15">
        <f t="shared" si="3"/>
        <v>5711.3803397617203</v>
      </c>
      <c r="AZ33" s="14">
        <f t="shared" si="4"/>
        <v>2.5156392049999994</v>
      </c>
      <c r="BA33" s="16">
        <f t="shared" si="5"/>
        <v>5896.6849562613606</v>
      </c>
      <c r="BC33" s="7">
        <f t="shared" si="6"/>
        <v>1.20600353</v>
      </c>
      <c r="BD33" s="8">
        <f t="shared" si="7"/>
        <v>6267.5783640707205</v>
      </c>
      <c r="BF33" s="12">
        <f t="shared" si="8"/>
        <v>4.1619039999999998</v>
      </c>
      <c r="BG33" s="13">
        <f t="shared" si="9"/>
        <v>7091.4545012795998</v>
      </c>
      <c r="BI33">
        <v>67</v>
      </c>
      <c r="BJ33" t="s">
        <v>59</v>
      </c>
      <c r="BK33" s="2">
        <v>45007.929016203707</v>
      </c>
      <c r="BL33">
        <v>252</v>
      </c>
      <c r="BM33" t="s">
        <v>13</v>
      </c>
      <c r="BN33">
        <v>0</v>
      </c>
      <c r="BO33">
        <v>2.8319999999999999</v>
      </c>
      <c r="BP33" s="3">
        <v>1617508</v>
      </c>
      <c r="BQ33">
        <v>0</v>
      </c>
      <c r="BR33" t="s">
        <v>14</v>
      </c>
      <c r="BS33" t="s">
        <v>14</v>
      </c>
      <c r="BT33" t="s">
        <v>14</v>
      </c>
      <c r="BU33" t="s">
        <v>14</v>
      </c>
    </row>
    <row r="34" spans="1:73" x14ac:dyDescent="0.35">
      <c r="A34">
        <v>68</v>
      </c>
      <c r="B34" t="s">
        <v>60</v>
      </c>
      <c r="C34" s="2">
        <v>45007.950254629628</v>
      </c>
      <c r="D34">
        <v>383</v>
      </c>
      <c r="E34" t="s">
        <v>13</v>
      </c>
      <c r="F34">
        <v>0</v>
      </c>
      <c r="G34">
        <v>6.0720000000000001</v>
      </c>
      <c r="H34" s="3">
        <v>2215</v>
      </c>
      <c r="I34">
        <v>-3.0000000000000001E-3</v>
      </c>
      <c r="J34" t="s">
        <v>14</v>
      </c>
      <c r="K34" t="s">
        <v>14</v>
      </c>
      <c r="L34" t="s">
        <v>14</v>
      </c>
      <c r="M34" t="s">
        <v>14</v>
      </c>
      <c r="O34">
        <v>68</v>
      </c>
      <c r="P34" t="s">
        <v>60</v>
      </c>
      <c r="Q34" s="2">
        <v>45007.950254629628</v>
      </c>
      <c r="R34">
        <v>383</v>
      </c>
      <c r="S34" t="s">
        <v>13</v>
      </c>
      <c r="T34">
        <v>0</v>
      </c>
      <c r="U34" t="s">
        <v>14</v>
      </c>
      <c r="V34" t="s">
        <v>14</v>
      </c>
      <c r="W34" t="s">
        <v>14</v>
      </c>
      <c r="X34" t="s">
        <v>14</v>
      </c>
      <c r="Y34" t="s">
        <v>14</v>
      </c>
      <c r="Z34" t="s">
        <v>14</v>
      </c>
      <c r="AA34" t="s">
        <v>14</v>
      </c>
      <c r="AC34">
        <v>68</v>
      </c>
      <c r="AD34" t="s">
        <v>60</v>
      </c>
      <c r="AE34" s="2">
        <v>45007.950254629628</v>
      </c>
      <c r="AF34">
        <v>383</v>
      </c>
      <c r="AG34" t="s">
        <v>13</v>
      </c>
      <c r="AH34">
        <v>0</v>
      </c>
      <c r="AI34">
        <v>12.167999999999999</v>
      </c>
      <c r="AJ34" s="3">
        <v>21383</v>
      </c>
      <c r="AK34">
        <v>7.6970000000000001</v>
      </c>
      <c r="AL34" t="s">
        <v>14</v>
      </c>
      <c r="AM34" t="s">
        <v>14</v>
      </c>
      <c r="AN34" t="s">
        <v>14</v>
      </c>
      <c r="AO34" t="s">
        <v>14</v>
      </c>
      <c r="AQ34">
        <v>1</v>
      </c>
      <c r="AS34" s="11">
        <v>68</v>
      </c>
      <c r="AT34" s="12">
        <f t="shared" si="0"/>
        <v>4.8148865000000001</v>
      </c>
      <c r="AU34" s="13">
        <f t="shared" si="1"/>
        <v>4987.1881705470996</v>
      </c>
      <c r="AW34" s="6">
        <f t="shared" si="2"/>
        <v>1.7248322812499994</v>
      </c>
      <c r="AX34" s="15">
        <f t="shared" si="3"/>
        <v>3970.5377041114702</v>
      </c>
      <c r="AZ34" s="14">
        <f t="shared" si="4"/>
        <v>1.4686292612500012</v>
      </c>
      <c r="BA34" s="16">
        <f t="shared" si="5"/>
        <v>4077.1369964768601</v>
      </c>
      <c r="BC34" s="7">
        <f t="shared" si="6"/>
        <v>0.75717799250000017</v>
      </c>
      <c r="BD34" s="8">
        <f t="shared" si="7"/>
        <v>4304.4975217767205</v>
      </c>
      <c r="BF34" s="12">
        <f t="shared" si="8"/>
        <v>4.8148865000000001</v>
      </c>
      <c r="BG34" s="13">
        <f t="shared" si="9"/>
        <v>4987.1881705470996</v>
      </c>
      <c r="BI34">
        <v>68</v>
      </c>
      <c r="BJ34" t="s">
        <v>60</v>
      </c>
      <c r="BK34" s="2">
        <v>45007.950254629628</v>
      </c>
      <c r="BL34">
        <v>383</v>
      </c>
      <c r="BM34" t="s">
        <v>13</v>
      </c>
      <c r="BN34">
        <v>0</v>
      </c>
      <c r="BO34">
        <v>2.823</v>
      </c>
      <c r="BP34" s="3">
        <v>1579387</v>
      </c>
      <c r="BQ34">
        <v>0</v>
      </c>
      <c r="BR34" t="s">
        <v>14</v>
      </c>
      <c r="BS34" t="s">
        <v>14</v>
      </c>
      <c r="BT34" t="s">
        <v>14</v>
      </c>
      <c r="BU34" t="s">
        <v>14</v>
      </c>
    </row>
    <row r="35" spans="1:73" x14ac:dyDescent="0.35">
      <c r="A35">
        <v>69</v>
      </c>
      <c r="B35" t="s">
        <v>61</v>
      </c>
      <c r="C35" s="2">
        <v>45007.97146990741</v>
      </c>
      <c r="D35">
        <v>22</v>
      </c>
      <c r="E35" t="s">
        <v>13</v>
      </c>
      <c r="F35">
        <v>0</v>
      </c>
      <c r="G35">
        <v>6.0330000000000004</v>
      </c>
      <c r="H35" s="3">
        <v>7903</v>
      </c>
      <c r="I35">
        <v>8.0000000000000002E-3</v>
      </c>
      <c r="J35" t="s">
        <v>14</v>
      </c>
      <c r="K35" t="s">
        <v>14</v>
      </c>
      <c r="L35" t="s">
        <v>14</v>
      </c>
      <c r="M35" t="s">
        <v>14</v>
      </c>
      <c r="O35">
        <v>69</v>
      </c>
      <c r="P35" t="s">
        <v>61</v>
      </c>
      <c r="Q35" s="2">
        <v>45007.97146990741</v>
      </c>
      <c r="R35">
        <v>22</v>
      </c>
      <c r="S35" t="s">
        <v>13</v>
      </c>
      <c r="T35">
        <v>0</v>
      </c>
      <c r="U35" t="s">
        <v>14</v>
      </c>
      <c r="V35" t="s">
        <v>14</v>
      </c>
      <c r="W35" t="s">
        <v>14</v>
      </c>
      <c r="X35" t="s">
        <v>14</v>
      </c>
      <c r="Y35" t="s">
        <v>14</v>
      </c>
      <c r="Z35" t="s">
        <v>14</v>
      </c>
      <c r="AA35" t="s">
        <v>14</v>
      </c>
      <c r="AC35">
        <v>69</v>
      </c>
      <c r="AD35" t="s">
        <v>61</v>
      </c>
      <c r="AE35" s="2">
        <v>45007.97146990741</v>
      </c>
      <c r="AF35">
        <v>22</v>
      </c>
      <c r="AG35" t="s">
        <v>13</v>
      </c>
      <c r="AH35">
        <v>0</v>
      </c>
      <c r="AI35">
        <v>12.196999999999999</v>
      </c>
      <c r="AJ35" s="3">
        <v>3514</v>
      </c>
      <c r="AK35">
        <v>0.73099999999999998</v>
      </c>
      <c r="AL35" t="s">
        <v>14</v>
      </c>
      <c r="AM35" t="s">
        <v>14</v>
      </c>
      <c r="AN35" t="s">
        <v>14</v>
      </c>
      <c r="AO35" t="s">
        <v>14</v>
      </c>
      <c r="AQ35">
        <v>1</v>
      </c>
      <c r="AS35" s="11">
        <v>69</v>
      </c>
      <c r="AT35" s="12">
        <f t="shared" si="0"/>
        <v>8.7892058600000045</v>
      </c>
      <c r="AU35" s="13">
        <f t="shared" si="1"/>
        <v>830.06398780439986</v>
      </c>
      <c r="AW35" s="6">
        <f t="shared" si="2"/>
        <v>18.333834941249997</v>
      </c>
      <c r="AX35" s="15">
        <f t="shared" si="3"/>
        <v>685.55050373708013</v>
      </c>
      <c r="AZ35" s="14">
        <f t="shared" si="4"/>
        <v>19.878762148450001</v>
      </c>
      <c r="BA35" s="16">
        <f t="shared" si="5"/>
        <v>667.81801833304007</v>
      </c>
      <c r="BC35" s="7">
        <f t="shared" si="6"/>
        <v>13.868276227700001</v>
      </c>
      <c r="BD35" s="8">
        <f t="shared" si="7"/>
        <v>622.32867403807995</v>
      </c>
      <c r="BF35" s="12">
        <f t="shared" si="8"/>
        <v>8.7892058600000045</v>
      </c>
      <c r="BG35" s="13">
        <f t="shared" si="9"/>
        <v>830.06398780439986</v>
      </c>
      <c r="BI35">
        <v>69</v>
      </c>
      <c r="BJ35" t="s">
        <v>61</v>
      </c>
      <c r="BK35" s="2">
        <v>45007.97146990741</v>
      </c>
      <c r="BL35">
        <v>22</v>
      </c>
      <c r="BM35" t="s">
        <v>13</v>
      </c>
      <c r="BN35">
        <v>0</v>
      </c>
      <c r="BO35">
        <v>2.855</v>
      </c>
      <c r="BP35" s="3">
        <v>1151542</v>
      </c>
      <c r="BQ35">
        <v>0</v>
      </c>
      <c r="BR35" t="s">
        <v>14</v>
      </c>
      <c r="BS35" t="s">
        <v>14</v>
      </c>
      <c r="BT35" t="s">
        <v>14</v>
      </c>
      <c r="BU35" t="s">
        <v>14</v>
      </c>
    </row>
    <row r="36" spans="1:73" x14ac:dyDescent="0.35">
      <c r="A36">
        <v>70</v>
      </c>
      <c r="B36" t="s">
        <v>62</v>
      </c>
      <c r="C36" s="2">
        <v>45007.992719907408</v>
      </c>
      <c r="D36">
        <v>184</v>
      </c>
      <c r="E36" t="s">
        <v>13</v>
      </c>
      <c r="F36">
        <v>0</v>
      </c>
      <c r="G36">
        <v>6.032</v>
      </c>
      <c r="H36" s="3">
        <v>7614</v>
      </c>
      <c r="I36">
        <v>8.0000000000000002E-3</v>
      </c>
      <c r="J36" t="s">
        <v>14</v>
      </c>
      <c r="K36" t="s">
        <v>14</v>
      </c>
      <c r="L36" t="s">
        <v>14</v>
      </c>
      <c r="M36" t="s">
        <v>14</v>
      </c>
      <c r="O36">
        <v>70</v>
      </c>
      <c r="P36" t="s">
        <v>62</v>
      </c>
      <c r="Q36" s="2">
        <v>45007.992719907408</v>
      </c>
      <c r="R36">
        <v>184</v>
      </c>
      <c r="S36" t="s">
        <v>13</v>
      </c>
      <c r="T36">
        <v>0</v>
      </c>
      <c r="U36" t="s">
        <v>14</v>
      </c>
      <c r="V36" t="s">
        <v>14</v>
      </c>
      <c r="W36" t="s">
        <v>14</v>
      </c>
      <c r="X36" t="s">
        <v>14</v>
      </c>
      <c r="Y36" t="s">
        <v>14</v>
      </c>
      <c r="Z36" t="s">
        <v>14</v>
      </c>
      <c r="AA36" t="s">
        <v>14</v>
      </c>
      <c r="AC36">
        <v>70</v>
      </c>
      <c r="AD36" t="s">
        <v>62</v>
      </c>
      <c r="AE36" s="2">
        <v>45007.992719907408</v>
      </c>
      <c r="AF36">
        <v>184</v>
      </c>
      <c r="AG36" t="s">
        <v>13</v>
      </c>
      <c r="AH36">
        <v>0</v>
      </c>
      <c r="AI36">
        <v>12.218</v>
      </c>
      <c r="AJ36" s="3">
        <v>3751</v>
      </c>
      <c r="AK36">
        <v>0.82699999999999996</v>
      </c>
      <c r="AL36" t="s">
        <v>14</v>
      </c>
      <c r="AM36" t="s">
        <v>14</v>
      </c>
      <c r="AN36" t="s">
        <v>14</v>
      </c>
      <c r="AO36" t="s">
        <v>14</v>
      </c>
      <c r="AQ36">
        <v>1</v>
      </c>
      <c r="AS36" s="11">
        <v>70</v>
      </c>
      <c r="AT36" s="12">
        <f t="shared" si="0"/>
        <v>7.744707840000002</v>
      </c>
      <c r="AU36" s="13">
        <f t="shared" si="1"/>
        <v>887.1066725439</v>
      </c>
      <c r="AW36" s="6">
        <f t="shared" si="2"/>
        <v>17.456796165</v>
      </c>
      <c r="AX36" s="15">
        <f t="shared" si="3"/>
        <v>729.38222603723011</v>
      </c>
      <c r="AZ36" s="14">
        <f t="shared" si="4"/>
        <v>19.033786881800001</v>
      </c>
      <c r="BA36" s="16">
        <f t="shared" si="5"/>
        <v>713.10442178374001</v>
      </c>
      <c r="BC36" s="7">
        <f t="shared" si="6"/>
        <v>12.975404918800001</v>
      </c>
      <c r="BD36" s="8">
        <f t="shared" si="7"/>
        <v>671.27263357447987</v>
      </c>
      <c r="BF36" s="12">
        <f t="shared" si="8"/>
        <v>7.744707840000002</v>
      </c>
      <c r="BG36" s="13">
        <f t="shared" si="9"/>
        <v>887.1066725439</v>
      </c>
      <c r="BI36">
        <v>70</v>
      </c>
      <c r="BJ36" t="s">
        <v>62</v>
      </c>
      <c r="BK36" s="2">
        <v>45007.992719907408</v>
      </c>
      <c r="BL36">
        <v>184</v>
      </c>
      <c r="BM36" t="s">
        <v>13</v>
      </c>
      <c r="BN36">
        <v>0</v>
      </c>
      <c r="BO36">
        <v>2.835</v>
      </c>
      <c r="BP36" s="3">
        <v>1568479</v>
      </c>
      <c r="BQ36">
        <v>0</v>
      </c>
      <c r="BR36" t="s">
        <v>14</v>
      </c>
      <c r="BS36" t="s">
        <v>14</v>
      </c>
      <c r="BT36" t="s">
        <v>14</v>
      </c>
      <c r="BU36" t="s">
        <v>14</v>
      </c>
    </row>
    <row r="37" spans="1:73" x14ac:dyDescent="0.35">
      <c r="A37">
        <v>71</v>
      </c>
      <c r="B37" t="s">
        <v>63</v>
      </c>
      <c r="C37" s="2">
        <v>45008.01394675926</v>
      </c>
      <c r="D37">
        <v>394</v>
      </c>
      <c r="E37" t="s">
        <v>13</v>
      </c>
      <c r="F37">
        <v>0</v>
      </c>
      <c r="G37">
        <v>6.0780000000000003</v>
      </c>
      <c r="H37" s="3">
        <v>2566</v>
      </c>
      <c r="I37">
        <v>-2E-3</v>
      </c>
      <c r="J37" t="s">
        <v>14</v>
      </c>
      <c r="K37" t="s">
        <v>14</v>
      </c>
      <c r="L37" t="s">
        <v>14</v>
      </c>
      <c r="M37" t="s">
        <v>14</v>
      </c>
      <c r="O37">
        <v>71</v>
      </c>
      <c r="P37" t="s">
        <v>63</v>
      </c>
      <c r="Q37" s="2">
        <v>45008.01394675926</v>
      </c>
      <c r="R37">
        <v>394</v>
      </c>
      <c r="S37" t="s">
        <v>13</v>
      </c>
      <c r="T37">
        <v>0</v>
      </c>
      <c r="U37" t="s">
        <v>14</v>
      </c>
      <c r="V37" t="s">
        <v>14</v>
      </c>
      <c r="W37" t="s">
        <v>14</v>
      </c>
      <c r="X37" t="s">
        <v>14</v>
      </c>
      <c r="Y37" t="s">
        <v>14</v>
      </c>
      <c r="Z37" t="s">
        <v>14</v>
      </c>
      <c r="AA37" t="s">
        <v>14</v>
      </c>
      <c r="AC37">
        <v>71</v>
      </c>
      <c r="AD37" t="s">
        <v>63</v>
      </c>
      <c r="AE37" s="2">
        <v>45008.01394675926</v>
      </c>
      <c r="AF37">
        <v>394</v>
      </c>
      <c r="AG37" t="s">
        <v>13</v>
      </c>
      <c r="AH37">
        <v>0</v>
      </c>
      <c r="AI37">
        <v>12.164</v>
      </c>
      <c r="AJ37" s="3">
        <v>26607</v>
      </c>
      <c r="AK37">
        <v>9.657</v>
      </c>
      <c r="AL37" t="s">
        <v>14</v>
      </c>
      <c r="AM37" t="s">
        <v>14</v>
      </c>
      <c r="AN37" t="s">
        <v>14</v>
      </c>
      <c r="AO37" t="s">
        <v>14</v>
      </c>
      <c r="AQ37">
        <v>1</v>
      </c>
      <c r="AS37" s="11">
        <v>71</v>
      </c>
      <c r="AT37" s="12">
        <f t="shared" si="0"/>
        <v>4.0485622400000008</v>
      </c>
      <c r="AU37" s="13">
        <f t="shared" si="1"/>
        <v>6147.5000100111001</v>
      </c>
      <c r="AW37" s="6">
        <f t="shared" si="2"/>
        <v>2.7099475649999993</v>
      </c>
      <c r="AX37" s="15">
        <f t="shared" si="3"/>
        <v>4923.3308801762705</v>
      </c>
      <c r="AZ37" s="14">
        <f t="shared" si="4"/>
        <v>2.7132545698000001</v>
      </c>
      <c r="BA37" s="16">
        <f t="shared" si="5"/>
        <v>5071.8894183792609</v>
      </c>
      <c r="BC37" s="7">
        <f t="shared" si="6"/>
        <v>1.2940603267999997</v>
      </c>
      <c r="BD37" s="8">
        <f t="shared" si="7"/>
        <v>5377.9004639015202</v>
      </c>
      <c r="BF37" s="12">
        <f t="shared" si="8"/>
        <v>4.0485622400000008</v>
      </c>
      <c r="BG37" s="13">
        <f t="shared" si="9"/>
        <v>6147.5000100111001</v>
      </c>
      <c r="BI37">
        <v>71</v>
      </c>
      <c r="BJ37" t="s">
        <v>63</v>
      </c>
      <c r="BK37" s="2">
        <v>45008.01394675926</v>
      </c>
      <c r="BL37">
        <v>394</v>
      </c>
      <c r="BM37" t="s">
        <v>13</v>
      </c>
      <c r="BN37">
        <v>0</v>
      </c>
      <c r="BO37">
        <v>2.827</v>
      </c>
      <c r="BP37" s="3">
        <v>1508617</v>
      </c>
      <c r="BQ37">
        <v>0</v>
      </c>
      <c r="BR37" t="s">
        <v>14</v>
      </c>
      <c r="BS37" t="s">
        <v>14</v>
      </c>
      <c r="BT37" t="s">
        <v>14</v>
      </c>
      <c r="BU37" t="s">
        <v>14</v>
      </c>
    </row>
    <row r="38" spans="1:73" x14ac:dyDescent="0.35">
      <c r="A38">
        <v>72</v>
      </c>
      <c r="B38" t="s">
        <v>64</v>
      </c>
      <c r="C38" s="2">
        <v>45008.035196759258</v>
      </c>
      <c r="D38">
        <v>362</v>
      </c>
      <c r="E38" t="s">
        <v>13</v>
      </c>
      <c r="F38">
        <v>0</v>
      </c>
      <c r="G38">
        <v>6.0880000000000001</v>
      </c>
      <c r="H38" s="3">
        <v>2077</v>
      </c>
      <c r="I38">
        <v>-3.0000000000000001E-3</v>
      </c>
      <c r="J38" t="s">
        <v>14</v>
      </c>
      <c r="K38" t="s">
        <v>14</v>
      </c>
      <c r="L38" t="s">
        <v>14</v>
      </c>
      <c r="M38" t="s">
        <v>14</v>
      </c>
      <c r="O38">
        <v>72</v>
      </c>
      <c r="P38" t="s">
        <v>64</v>
      </c>
      <c r="Q38" s="2">
        <v>45008.035196759258</v>
      </c>
      <c r="R38">
        <v>362</v>
      </c>
      <c r="S38" t="s">
        <v>13</v>
      </c>
      <c r="T38">
        <v>0</v>
      </c>
      <c r="U38" t="s">
        <v>14</v>
      </c>
      <c r="V38" t="s">
        <v>14</v>
      </c>
      <c r="W38" t="s">
        <v>14</v>
      </c>
      <c r="X38" t="s">
        <v>14</v>
      </c>
      <c r="Y38" t="s">
        <v>14</v>
      </c>
      <c r="Z38" t="s">
        <v>14</v>
      </c>
      <c r="AA38" t="s">
        <v>14</v>
      </c>
      <c r="AC38">
        <v>72</v>
      </c>
      <c r="AD38" t="s">
        <v>64</v>
      </c>
      <c r="AE38" s="2">
        <v>45008.035196759258</v>
      </c>
      <c r="AF38">
        <v>362</v>
      </c>
      <c r="AG38" t="s">
        <v>13</v>
      </c>
      <c r="AH38">
        <v>0</v>
      </c>
      <c r="AI38">
        <v>12.182</v>
      </c>
      <c r="AJ38" s="3">
        <v>25793</v>
      </c>
      <c r="AK38">
        <v>9.3529999999999998</v>
      </c>
      <c r="AL38" t="s">
        <v>14</v>
      </c>
      <c r="AM38" t="s">
        <v>14</v>
      </c>
      <c r="AN38" t="s">
        <v>14</v>
      </c>
      <c r="AO38" t="s">
        <v>14</v>
      </c>
      <c r="AQ38">
        <v>1</v>
      </c>
      <c r="AS38" s="11">
        <v>72</v>
      </c>
      <c r="AT38" s="12">
        <f t="shared" si="0"/>
        <v>5.1526166600000005</v>
      </c>
      <c r="AU38" s="13">
        <f t="shared" si="1"/>
        <v>5968.3383169710996</v>
      </c>
      <c r="AW38" s="6">
        <f t="shared" si="2"/>
        <v>1.3389559912499998</v>
      </c>
      <c r="AX38" s="15">
        <f t="shared" si="3"/>
        <v>4775.0926466482706</v>
      </c>
      <c r="AZ38" s="14">
        <f t="shared" si="4"/>
        <v>0.97537881444999996</v>
      </c>
      <c r="BA38" s="16">
        <f t="shared" si="5"/>
        <v>4916.9461659152603</v>
      </c>
      <c r="BC38" s="7">
        <f t="shared" si="6"/>
        <v>0.55590118369999986</v>
      </c>
      <c r="BD38" s="8">
        <f t="shared" si="7"/>
        <v>5210.7351837735196</v>
      </c>
      <c r="BF38" s="12">
        <f t="shared" si="8"/>
        <v>5.1526166600000005</v>
      </c>
      <c r="BG38" s="13">
        <f t="shared" si="9"/>
        <v>5968.3383169710996</v>
      </c>
      <c r="BI38">
        <v>72</v>
      </c>
      <c r="BJ38" t="s">
        <v>64</v>
      </c>
      <c r="BK38" s="2">
        <v>45008.035196759258</v>
      </c>
      <c r="BL38">
        <v>362</v>
      </c>
      <c r="BM38" t="s">
        <v>13</v>
      </c>
      <c r="BN38">
        <v>0</v>
      </c>
      <c r="BO38">
        <v>2.8450000000000002</v>
      </c>
      <c r="BP38" s="3">
        <v>1449825</v>
      </c>
      <c r="BQ38">
        <v>0</v>
      </c>
      <c r="BR38" t="s">
        <v>14</v>
      </c>
      <c r="BS38" t="s">
        <v>14</v>
      </c>
      <c r="BT38" t="s">
        <v>14</v>
      </c>
      <c r="BU38" t="s">
        <v>14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serum CH4 CO2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Analytical Lab</dc:creator>
  <cp:lastModifiedBy>Niederlehner, Barbara</cp:lastModifiedBy>
  <dcterms:created xsi:type="dcterms:W3CDTF">2020-10-28T13:32:09Z</dcterms:created>
  <dcterms:modified xsi:type="dcterms:W3CDTF">2023-03-23T13:32:23Z</dcterms:modified>
</cp:coreProperties>
</file>