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xr:revisionPtr revIDLastSave="0" documentId="13_ncr:1_{7D5E04E1-126A-4843-874C-ED36B760AC8B}" xr6:coauthVersionLast="36" xr6:coauthVersionMax="36" xr10:uidLastSave="{00000000-0000-0000-0000-000000000000}"/>
  <bookViews>
    <workbookView xWindow="0" yWindow="0" windowWidth="11310" windowHeight="11450" xr2:uid="{00000000-000D-0000-FFFF-FFFF00000000}"/>
  </bookViews>
  <sheets>
    <sheet name="one" sheetId="1" r:id="rId1"/>
  </sheets>
  <calcPr calcId="191029"/>
</workbook>
</file>

<file path=xl/calcChain.xml><?xml version="1.0" encoding="utf-8"?>
<calcChain xmlns="http://schemas.openxmlformats.org/spreadsheetml/2006/main">
  <c r="AT35" i="1" l="1"/>
  <c r="AU35" i="1"/>
  <c r="AW35" i="1"/>
  <c r="AX35" i="1"/>
  <c r="AT36" i="1"/>
  <c r="AU36" i="1"/>
  <c r="AW36" i="1"/>
  <c r="AX36" i="1"/>
  <c r="AT37" i="1"/>
  <c r="AU37" i="1"/>
  <c r="AW37" i="1"/>
  <c r="AX37" i="1"/>
  <c r="AT38" i="1"/>
  <c r="AU38" i="1"/>
  <c r="AW38" i="1"/>
  <c r="AX38" i="1"/>
  <c r="AT39" i="1"/>
  <c r="AU39" i="1"/>
  <c r="AW39" i="1"/>
  <c r="AX39" i="1"/>
  <c r="AT9" i="1" l="1"/>
  <c r="AU9" i="1"/>
  <c r="AW9" i="1"/>
  <c r="AX9" i="1"/>
  <c r="AT10" i="1"/>
  <c r="AU10" i="1"/>
  <c r="AW10" i="1"/>
  <c r="AX10" i="1"/>
  <c r="AT11" i="1"/>
  <c r="AU11" i="1"/>
  <c r="AW11" i="1"/>
  <c r="AX11" i="1"/>
  <c r="AT12" i="1"/>
  <c r="AU12" i="1"/>
  <c r="AW12" i="1"/>
  <c r="AX12" i="1"/>
  <c r="AT13" i="1"/>
  <c r="AU13" i="1"/>
  <c r="AW13" i="1"/>
  <c r="AX13" i="1"/>
  <c r="AT14" i="1"/>
  <c r="AU14" i="1"/>
  <c r="AW14" i="1"/>
  <c r="AX14" i="1"/>
  <c r="AT15" i="1"/>
  <c r="AU15" i="1"/>
  <c r="AW15" i="1"/>
  <c r="AX15" i="1"/>
  <c r="AT16" i="1"/>
  <c r="AU16" i="1"/>
  <c r="AW16" i="1"/>
  <c r="AX16" i="1"/>
  <c r="AT17" i="1"/>
  <c r="AU17" i="1"/>
  <c r="AW17" i="1"/>
  <c r="AX17" i="1"/>
  <c r="AT18" i="1"/>
  <c r="AU18" i="1"/>
  <c r="AW18" i="1"/>
  <c r="AX18" i="1"/>
  <c r="AT19" i="1"/>
  <c r="AU19" i="1"/>
  <c r="AW19" i="1"/>
  <c r="AX19" i="1"/>
  <c r="AT20" i="1"/>
  <c r="AU20" i="1"/>
  <c r="AW20" i="1"/>
  <c r="AX20" i="1"/>
  <c r="AT21" i="1"/>
  <c r="AU21" i="1"/>
  <c r="AW21" i="1"/>
  <c r="AX21" i="1"/>
  <c r="AT22" i="1"/>
  <c r="AU22" i="1"/>
  <c r="AW22" i="1"/>
  <c r="AX22" i="1"/>
  <c r="AT23" i="1"/>
  <c r="AU23" i="1"/>
  <c r="AW23" i="1"/>
  <c r="AX23" i="1"/>
  <c r="AT24" i="1"/>
  <c r="AU24" i="1"/>
  <c r="AW24" i="1"/>
  <c r="AX24" i="1"/>
  <c r="AT25" i="1"/>
  <c r="AU25" i="1"/>
  <c r="AW25" i="1"/>
  <c r="AX25" i="1"/>
  <c r="AT26" i="1"/>
  <c r="AU26" i="1"/>
  <c r="AW26" i="1"/>
  <c r="AX26" i="1"/>
  <c r="AT27" i="1"/>
  <c r="AU27" i="1"/>
  <c r="AW27" i="1"/>
  <c r="AX27" i="1"/>
  <c r="AT28" i="1"/>
  <c r="AU28" i="1"/>
  <c r="AW28" i="1"/>
  <c r="AX28" i="1"/>
  <c r="AT29" i="1"/>
  <c r="AU29" i="1"/>
  <c r="AW29" i="1"/>
  <c r="AX29" i="1"/>
  <c r="AT30" i="1"/>
  <c r="AU30" i="1"/>
  <c r="AW30" i="1"/>
  <c r="AX30" i="1"/>
  <c r="AT31" i="1"/>
  <c r="AU31" i="1"/>
  <c r="AW31" i="1"/>
  <c r="AX31" i="1"/>
  <c r="AT32" i="1"/>
  <c r="AU32" i="1"/>
  <c r="AW32" i="1"/>
  <c r="AX32" i="1"/>
  <c r="AT33" i="1"/>
  <c r="AU33" i="1"/>
  <c r="AW33" i="1"/>
  <c r="AX33" i="1"/>
  <c r="AT34" i="1"/>
  <c r="AU34" i="1"/>
  <c r="AW34" i="1"/>
  <c r="AX34" i="1"/>
</calcChain>
</file>

<file path=xl/sharedStrings.xml><?xml version="1.0" encoding="utf-8"?>
<sst xmlns="http://schemas.openxmlformats.org/spreadsheetml/2006/main" count="675" uniqueCount="56">
  <si>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</si>
  <si>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</si>
  <si>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</si>
  <si>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</si>
  <si>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</si>
  <si>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</si>
  <si>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</si>
  <si>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</si>
  <si>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</si>
  <si>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</si>
  <si>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</si>
  <si>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</si>
  <si>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</si>
  <si>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air</t>
  </si>
  <si>
    <t>Unknown</t>
  </si>
  <si>
    <t>-----</t>
  </si>
  <si>
    <t>air + 100</t>
  </si>
  <si>
    <t>CH4 by FID</t>
  </si>
  <si>
    <t>CH4 by TCD</t>
  </si>
  <si>
    <t>CO2 by TCD</t>
  </si>
  <si>
    <t>Analyst code</t>
  </si>
  <si>
    <t>Note</t>
  </si>
  <si>
    <t>2020 CAL Measured headspace CO2 in ppm from GC in ppm</t>
  </si>
  <si>
    <t>2020 ranged CAL Measured headspace CH4  in ppm from GC in ppm</t>
  </si>
  <si>
    <t>2021 ranged CAL Measured headspace CH4  in ppm from GC in ppm</t>
  </si>
  <si>
    <t>2021 CAL Measured headspace CO2 in ppm from GC in ppm</t>
  </si>
  <si>
    <t>BRN17jun21_001.gcd</t>
  </si>
  <si>
    <t>BRN17jun21_002.gcd</t>
  </si>
  <si>
    <t>BRN17jun21_003.gcd</t>
  </si>
  <si>
    <t>BRN17jun21_004.gcd</t>
  </si>
  <si>
    <t>BRN17jun21_005.gcd</t>
  </si>
  <si>
    <t>BRN17jun21_006.gcd</t>
  </si>
  <si>
    <t>BRN17jun21_007.gcd</t>
  </si>
  <si>
    <t>BRN17jun21_008.gcd</t>
  </si>
  <si>
    <t>BRN17jun21_009.gcd</t>
  </si>
  <si>
    <t>BRN17jun21_010.gcd</t>
  </si>
  <si>
    <t>BRN17jun21_011.gcd</t>
  </si>
  <si>
    <t>BRN17jun21_012.gcd</t>
  </si>
  <si>
    <t>BRN17jun21_013.gcd</t>
  </si>
  <si>
    <t>BRN17jun21_014.gcd</t>
  </si>
  <si>
    <t>BRN17jun21_015.gcd</t>
  </si>
  <si>
    <t>BRN17jun21_016.gcd</t>
  </si>
  <si>
    <t>BRN17jun21_017.gcd</t>
  </si>
  <si>
    <t>BRN17jun21_018.gcd</t>
  </si>
  <si>
    <t>BRN17jun21_019.gcd</t>
  </si>
  <si>
    <t>BRN17jun21_020.gcd</t>
  </si>
  <si>
    <t>BRN17jun21_021.gcd</t>
  </si>
  <si>
    <t>BRN17jun21_022.gcd</t>
  </si>
  <si>
    <t>BRN17jun21_023.gcd</t>
  </si>
  <si>
    <t>BRN17jun21_024.gcd</t>
  </si>
  <si>
    <t>BRN17jun21_025.gcd</t>
  </si>
  <si>
    <t>BRN17jun21_026.gcd</t>
  </si>
  <si>
    <t>BRN17jun21_027.gcd</t>
  </si>
  <si>
    <t>BRN17jun21_028.gcd</t>
  </si>
  <si>
    <t>BRN17jun21_029.gcd</t>
  </si>
  <si>
    <t>BRN17jun21_030.gcd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</si>
</sst>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X39"/>
  <sheetViews>
    <sheetView tabSelected="1" topLeftCell="A13" workbookViewId="0">
      <selection activeCell="F53" sqref="F53"/>
    </sheetView>
  </sheetViews>
  <sheetFormatPr defaultRowHeight="14.5" x14ac:dyDescent="0.35"/>
  <cols>
    <col min="2" max="2" width="23.54296875" customWidth="1"/>
    <col min="3" max="3" width="17.81640625" customWidth="1"/>
  </cols>
  <sheetData>
    <row r="7" spans="1:50" x14ac:dyDescent="0.35">
      <c r="A7" t="s">
        <v>17</v>
      </c>
      <c r="O7" t="s">
        <v>18</v>
      </c>
      <c r="AC7" t="s">
        <v>19</v>
      </c>
    </row>
    <row r="8" spans="1:50" ht="14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20</v>
      </c>
      <c r="AR8" s="4" t="s">
        <v>21</v>
      </c>
      <c r="AS8" s="4"/>
      <c r="AT8" s="5" t="s">
        <v>23</v>
      </c>
      <c r="AU8" s="5" t="s">
        <v>22</v>
      </c>
      <c r="AW8" s="5" t="s">
        <v>24</v>
      </c>
      <c r="AX8" s="5" t="s">
        <v>25</v>
      </c>
    </row>
    <row r="9" spans="1:50" x14ac:dyDescent="0.35">
      <c r="A9">
        <v>39</v>
      </c>
      <c r="B9" t="s">
        <v>26</v>
      </c>
      <c r="C9" s="2">
        <v>44364.47152777778</v>
      </c>
      <c r="D9" t="s">
        <v>13</v>
      </c>
      <c r="E9" t="s">
        <v>14</v>
      </c>
      <c r="F9">
        <v>0</v>
      </c>
      <c r="G9">
        <v>6.06</v>
      </c>
      <c r="H9" s="3">
        <v>1079</v>
      </c>
      <c r="I9">
        <v>-3.0000000000000001E-3</v>
      </c>
      <c r="J9" t="s">
        <v>15</v>
      </c>
      <c r="K9" t="s">
        <v>15</v>
      </c>
      <c r="L9" t="s">
        <v>15</v>
      </c>
      <c r="M9" t="s">
        <v>15</v>
      </c>
      <c r="O9">
        <v>39</v>
      </c>
      <c r="P9" t="s">
        <v>26</v>
      </c>
      <c r="Q9" s="2">
        <v>44364.47152777778</v>
      </c>
      <c r="R9" t="s">
        <v>13</v>
      </c>
      <c r="S9" t="s">
        <v>14</v>
      </c>
      <c r="T9">
        <v>0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C9">
        <v>39</v>
      </c>
      <c r="AD9" t="s">
        <v>26</v>
      </c>
      <c r="AE9" s="2">
        <v>44364.47152777778</v>
      </c>
      <c r="AF9" t="s">
        <v>13</v>
      </c>
      <c r="AG9" t="s">
        <v>14</v>
      </c>
      <c r="AH9">
        <v>0</v>
      </c>
      <c r="AI9">
        <v>12.231</v>
      </c>
      <c r="AJ9" s="3">
        <v>2006</v>
      </c>
      <c r="AK9">
        <v>0.41</v>
      </c>
      <c r="AL9" t="s">
        <v>15</v>
      </c>
      <c r="AM9" t="s">
        <v>15</v>
      </c>
      <c r="AN9" t="s">
        <v>15</v>
      </c>
      <c r="AO9" t="s">
        <v>15</v>
      </c>
      <c r="AQ9">
        <v>1</v>
      </c>
      <c r="AT9" s="6">
        <f t="shared" ref="AT9:AT34" si="0">IF(H9&lt;15000,((0.00000002125*H9^2)+(0.002705*H9)+(-4.371)),(IF(H9&lt;700000,((-0.0000000008162*H9^2)+(0.003141*H9)+(0.4702)), ((0.000000003285*V9^2)+(0.1899*V9)+(559.5)))))</f>
        <v>-1.4275648787500006</v>
      </c>
      <c r="AU9" s="7">
        <f t="shared" ref="AU9:AU34" si="1">((-0.00000006277*AJ9^2)+(0.1854*AJ9)+(34.83))</f>
        <v>406.48981126027996</v>
      </c>
      <c r="AW9" s="8">
        <f t="shared" ref="AW9:AW34" si="2">IF(H9&lt;10000,((-0.00000005795*H9^2)+(0.003823*H9)+(-6.715)),(IF(H9&lt;700000,((-0.0000000001209*H9^2)+(0.002635*H9)+(-0.4111)), ((-0.00000002007*V9^2)+(0.2564*V9)+(286.1)))))</f>
        <v>-2.6574507659500002</v>
      </c>
      <c r="AX9" s="9">
        <f t="shared" ref="AX9:AX34" si="3">(-0.00000001626*AJ9^2)+(0.1912*AJ9)+(-3.858)</f>
        <v>379.62376917464002</v>
      </c>
    </row>
    <row r="10" spans="1:50" x14ac:dyDescent="0.35">
      <c r="A10">
        <v>40</v>
      </c>
      <c r="B10" t="s">
        <v>27</v>
      </c>
      <c r="C10" s="2">
        <v>44364.492835648147</v>
      </c>
      <c r="D10" t="s">
        <v>16</v>
      </c>
      <c r="E10" t="s">
        <v>14</v>
      </c>
      <c r="F10">
        <v>0</v>
      </c>
      <c r="G10">
        <v>6.077</v>
      </c>
      <c r="H10" s="3">
        <v>1118</v>
      </c>
      <c r="I10">
        <v>-2E-3</v>
      </c>
      <c r="J10" t="s">
        <v>15</v>
      </c>
      <c r="K10" t="s">
        <v>15</v>
      </c>
      <c r="L10" t="s">
        <v>15</v>
      </c>
      <c r="M10" t="s">
        <v>15</v>
      </c>
      <c r="O10">
        <v>40</v>
      </c>
      <c r="P10" t="s">
        <v>27</v>
      </c>
      <c r="Q10" s="2">
        <v>44364.492835648147</v>
      </c>
      <c r="R10" t="s">
        <v>16</v>
      </c>
      <c r="S10" t="s">
        <v>14</v>
      </c>
      <c r="T10">
        <v>0</v>
      </c>
      <c r="U10" t="s">
        <v>15</v>
      </c>
      <c r="V10" s="3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C10">
        <v>40</v>
      </c>
      <c r="AD10" t="s">
        <v>27</v>
      </c>
      <c r="AE10" s="2">
        <v>44364.492835648147</v>
      </c>
      <c r="AF10" t="s">
        <v>16</v>
      </c>
      <c r="AG10" t="s">
        <v>14</v>
      </c>
      <c r="AH10">
        <v>0</v>
      </c>
      <c r="AI10">
        <v>12.237</v>
      </c>
      <c r="AJ10" s="3">
        <v>2068</v>
      </c>
      <c r="AK10">
        <v>0.42199999999999999</v>
      </c>
      <c r="AL10" t="s">
        <v>15</v>
      </c>
      <c r="AM10" t="s">
        <v>15</v>
      </c>
      <c r="AN10" t="s">
        <v>15</v>
      </c>
      <c r="AO10" t="s">
        <v>15</v>
      </c>
      <c r="AQ10">
        <v>1</v>
      </c>
      <c r="AT10" s="6">
        <f t="shared" si="0"/>
        <v>-1.3202491150000006</v>
      </c>
      <c r="AU10" s="7">
        <f t="shared" si="1"/>
        <v>417.96875631152005</v>
      </c>
      <c r="AW10" s="8">
        <f t="shared" si="2"/>
        <v>-2.5133190958</v>
      </c>
      <c r="AX10" s="9">
        <f t="shared" si="3"/>
        <v>391.47406209376004</v>
      </c>
    </row>
    <row r="11" spans="1:50" x14ac:dyDescent="0.35">
      <c r="A11">
        <v>41</v>
      </c>
      <c r="B11" t="s">
        <v>28</v>
      </c>
      <c r="C11" s="2">
        <v>44364.514155092591</v>
      </c>
      <c r="D11">
        <v>201</v>
      </c>
      <c r="E11" t="s">
        <v>14</v>
      </c>
      <c r="F11">
        <v>0</v>
      </c>
      <c r="G11">
        <v>6.0380000000000003</v>
      </c>
      <c r="H11" s="3">
        <v>47262</v>
      </c>
      <c r="I11">
        <v>9.4E-2</v>
      </c>
      <c r="J11" t="s">
        <v>15</v>
      </c>
      <c r="K11" t="s">
        <v>15</v>
      </c>
      <c r="L11" t="s">
        <v>15</v>
      </c>
      <c r="M11" t="s">
        <v>15</v>
      </c>
      <c r="O11">
        <v>41</v>
      </c>
      <c r="P11" t="s">
        <v>28</v>
      </c>
      <c r="Q11" s="2">
        <v>44364.514155092591</v>
      </c>
      <c r="R11">
        <v>201</v>
      </c>
      <c r="S11" t="s">
        <v>14</v>
      </c>
      <c r="T11">
        <v>0</v>
      </c>
      <c r="U11" t="s">
        <v>15</v>
      </c>
      <c r="V11" s="3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C11">
        <v>41</v>
      </c>
      <c r="AD11" t="s">
        <v>28</v>
      </c>
      <c r="AE11" s="2">
        <v>44364.514155092591</v>
      </c>
      <c r="AF11">
        <v>201</v>
      </c>
      <c r="AG11" t="s">
        <v>14</v>
      </c>
      <c r="AH11">
        <v>0</v>
      </c>
      <c r="AI11" t="s">
        <v>15</v>
      </c>
      <c r="AJ11" s="3" t="s">
        <v>15</v>
      </c>
      <c r="AK11" t="s">
        <v>15</v>
      </c>
      <c r="AL11" t="s">
        <v>15</v>
      </c>
      <c r="AM11" t="s">
        <v>15</v>
      </c>
      <c r="AN11" t="s">
        <v>15</v>
      </c>
      <c r="AO11" t="s">
        <v>15</v>
      </c>
      <c r="AQ11">
        <v>1</v>
      </c>
      <c r="AT11" s="6">
        <f t="shared" si="0"/>
        <v>147.09699879916721</v>
      </c>
      <c r="AU11" s="7" t="e">
        <f t="shared" si="1"/>
        <v>#VALUE!</v>
      </c>
      <c r="AW11" s="8">
        <f t="shared" si="2"/>
        <v>123.85421607574041</v>
      </c>
      <c r="AX11" s="9" t="e">
        <f t="shared" si="3"/>
        <v>#VALUE!</v>
      </c>
    </row>
    <row r="12" spans="1:50" x14ac:dyDescent="0.35">
      <c r="A12">
        <v>42</v>
      </c>
      <c r="B12" t="s">
        <v>29</v>
      </c>
      <c r="C12" s="2">
        <v>44364.535462962966</v>
      </c>
      <c r="D12">
        <v>68</v>
      </c>
      <c r="E12" t="s">
        <v>14</v>
      </c>
      <c r="F12">
        <v>0</v>
      </c>
      <c r="G12">
        <v>6.0529999999999999</v>
      </c>
      <c r="H12" s="3">
        <v>2269</v>
      </c>
      <c r="I12">
        <v>0</v>
      </c>
      <c r="J12" t="s">
        <v>15</v>
      </c>
      <c r="K12" t="s">
        <v>15</v>
      </c>
      <c r="L12" t="s">
        <v>15</v>
      </c>
      <c r="M12" t="s">
        <v>15</v>
      </c>
      <c r="O12">
        <v>42</v>
      </c>
      <c r="P12" t="s">
        <v>29</v>
      </c>
      <c r="Q12" s="2">
        <v>44364.535462962966</v>
      </c>
      <c r="R12">
        <v>68</v>
      </c>
      <c r="S12" t="s">
        <v>14</v>
      </c>
      <c r="T12">
        <v>0</v>
      </c>
      <c r="U12" t="s">
        <v>15</v>
      </c>
      <c r="V12" s="3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C12">
        <v>42</v>
      </c>
      <c r="AD12" t="s">
        <v>29</v>
      </c>
      <c r="AE12" s="2">
        <v>44364.535462962966</v>
      </c>
      <c r="AF12">
        <v>68</v>
      </c>
      <c r="AG12" t="s">
        <v>14</v>
      </c>
      <c r="AH12">
        <v>0</v>
      </c>
      <c r="AI12">
        <v>12.099</v>
      </c>
      <c r="AJ12" s="3">
        <v>76240</v>
      </c>
      <c r="AK12">
        <v>15.066000000000001</v>
      </c>
      <c r="AL12" t="s">
        <v>15</v>
      </c>
      <c r="AM12" t="s">
        <v>15</v>
      </c>
      <c r="AN12" t="s">
        <v>15</v>
      </c>
      <c r="AO12" t="s">
        <v>15</v>
      </c>
      <c r="AQ12">
        <v>1</v>
      </c>
      <c r="AT12" s="6">
        <f t="shared" si="0"/>
        <v>1.8760476712499994</v>
      </c>
      <c r="AU12" s="7">
        <f t="shared" si="1"/>
        <v>13804.873014848001</v>
      </c>
      <c r="AW12" s="8">
        <f t="shared" si="2"/>
        <v>1.6610394800500003</v>
      </c>
      <c r="AX12" s="9">
        <f t="shared" si="3"/>
        <v>14478.718138624001</v>
      </c>
    </row>
    <row r="13" spans="1:50" x14ac:dyDescent="0.35">
      <c r="A13">
        <v>43</v>
      </c>
      <c r="B13" t="s">
        <v>30</v>
      </c>
      <c r="C13" s="2">
        <v>44364.556828703702</v>
      </c>
      <c r="D13">
        <v>214</v>
      </c>
      <c r="E13" t="s">
        <v>14</v>
      </c>
      <c r="F13">
        <v>0</v>
      </c>
      <c r="G13">
        <v>6.016</v>
      </c>
      <c r="H13" s="3">
        <v>14939</v>
      </c>
      <c r="I13">
        <v>2.5999999999999999E-2</v>
      </c>
      <c r="J13" t="s">
        <v>15</v>
      </c>
      <c r="K13" t="s">
        <v>15</v>
      </c>
      <c r="L13" t="s">
        <v>15</v>
      </c>
      <c r="M13" t="s">
        <v>15</v>
      </c>
      <c r="O13">
        <v>43</v>
      </c>
      <c r="P13" t="s">
        <v>30</v>
      </c>
      <c r="Q13" s="2">
        <v>44364.556828703702</v>
      </c>
      <c r="R13">
        <v>214</v>
      </c>
      <c r="S13" t="s">
        <v>14</v>
      </c>
      <c r="T13">
        <v>0</v>
      </c>
      <c r="U13" t="s">
        <v>15</v>
      </c>
      <c r="V13" s="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C13">
        <v>43</v>
      </c>
      <c r="AD13" t="s">
        <v>30</v>
      </c>
      <c r="AE13" s="2">
        <v>44364.556828703702</v>
      </c>
      <c r="AF13">
        <v>214</v>
      </c>
      <c r="AG13" t="s">
        <v>14</v>
      </c>
      <c r="AH13">
        <v>0</v>
      </c>
      <c r="AI13">
        <v>12.154</v>
      </c>
      <c r="AJ13" s="3">
        <v>21559</v>
      </c>
      <c r="AK13">
        <v>4.3040000000000003</v>
      </c>
      <c r="AL13" t="s">
        <v>15</v>
      </c>
      <c r="AM13" t="s">
        <v>15</v>
      </c>
      <c r="AN13" t="s">
        <v>15</v>
      </c>
      <c r="AO13" t="s">
        <v>15</v>
      </c>
      <c r="AQ13">
        <v>1</v>
      </c>
      <c r="AT13" s="6">
        <f t="shared" si="0"/>
        <v>40.781436571249998</v>
      </c>
      <c r="AU13" s="7">
        <f t="shared" si="1"/>
        <v>4002.6937015076301</v>
      </c>
      <c r="AW13" s="8">
        <f t="shared" si="2"/>
        <v>38.926183297131104</v>
      </c>
      <c r="AX13" s="9">
        <f t="shared" si="3"/>
        <v>4110.6653067789402</v>
      </c>
    </row>
    <row r="14" spans="1:50" x14ac:dyDescent="0.35">
      <c r="A14">
        <v>44</v>
      </c>
      <c r="B14" t="s">
        <v>31</v>
      </c>
      <c r="C14" s="2">
        <v>44364.578136574077</v>
      </c>
      <c r="D14">
        <v>46</v>
      </c>
      <c r="E14" t="s">
        <v>14</v>
      </c>
      <c r="F14">
        <v>0</v>
      </c>
      <c r="G14">
        <v>6.0129999999999999</v>
      </c>
      <c r="H14" s="3">
        <v>10021644</v>
      </c>
      <c r="I14">
        <v>21.14</v>
      </c>
      <c r="J14" t="s">
        <v>15</v>
      </c>
      <c r="K14" t="s">
        <v>15</v>
      </c>
      <c r="L14" t="s">
        <v>15</v>
      </c>
      <c r="M14" t="s">
        <v>15</v>
      </c>
      <c r="O14">
        <v>44</v>
      </c>
      <c r="P14" t="s">
        <v>31</v>
      </c>
      <c r="Q14" s="2">
        <v>44364.578136574077</v>
      </c>
      <c r="R14">
        <v>46</v>
      </c>
      <c r="S14" t="s">
        <v>14</v>
      </c>
      <c r="T14">
        <v>0</v>
      </c>
      <c r="U14">
        <v>5.9669999999999996</v>
      </c>
      <c r="V14" s="3">
        <v>72489</v>
      </c>
      <c r="W14">
        <v>19.393999999999998</v>
      </c>
      <c r="X14" t="s">
        <v>15</v>
      </c>
      <c r="Y14" t="s">
        <v>15</v>
      </c>
      <c r="Z14" t="s">
        <v>15</v>
      </c>
      <c r="AA14" t="s">
        <v>15</v>
      </c>
      <c r="AC14">
        <v>44</v>
      </c>
      <c r="AD14" t="s">
        <v>31</v>
      </c>
      <c r="AE14" s="2">
        <v>44364.578136574077</v>
      </c>
      <c r="AF14">
        <v>46</v>
      </c>
      <c r="AG14" t="s">
        <v>14</v>
      </c>
      <c r="AH14">
        <v>0</v>
      </c>
      <c r="AI14">
        <v>12.151999999999999</v>
      </c>
      <c r="AJ14" s="3">
        <v>62473</v>
      </c>
      <c r="AK14">
        <v>12.374000000000001</v>
      </c>
      <c r="AL14" t="s">
        <v>15</v>
      </c>
      <c r="AM14" t="s">
        <v>15</v>
      </c>
      <c r="AN14" t="s">
        <v>15</v>
      </c>
      <c r="AO14" t="s">
        <v>15</v>
      </c>
      <c r="AQ14">
        <v>1</v>
      </c>
      <c r="AT14" s="6">
        <f t="shared" si="0"/>
        <v>14342.422642072486</v>
      </c>
      <c r="AU14" s="7">
        <f t="shared" si="1"/>
        <v>11372.340690490671</v>
      </c>
      <c r="AW14" s="8">
        <f t="shared" si="2"/>
        <v>18766.818671721529</v>
      </c>
      <c r="AX14" s="9">
        <f t="shared" si="3"/>
        <v>11877.51884064646</v>
      </c>
    </row>
    <row r="15" spans="1:50" x14ac:dyDescent="0.35">
      <c r="A15">
        <v>45</v>
      </c>
      <c r="B15" t="s">
        <v>32</v>
      </c>
      <c r="C15" s="2">
        <v>44364.599490740744</v>
      </c>
      <c r="D15">
        <v>124</v>
      </c>
      <c r="E15" t="s">
        <v>14</v>
      </c>
      <c r="F15">
        <v>0</v>
      </c>
      <c r="G15">
        <v>6.0620000000000003</v>
      </c>
      <c r="H15" s="3">
        <v>1496</v>
      </c>
      <c r="I15">
        <v>-2E-3</v>
      </c>
      <c r="J15" t="s">
        <v>15</v>
      </c>
      <c r="K15" t="s">
        <v>15</v>
      </c>
      <c r="L15" t="s">
        <v>15</v>
      </c>
      <c r="M15" t="s">
        <v>15</v>
      </c>
      <c r="O15">
        <v>45</v>
      </c>
      <c r="P15" t="s">
        <v>32</v>
      </c>
      <c r="Q15" s="2">
        <v>44364.599490740744</v>
      </c>
      <c r="R15">
        <v>124</v>
      </c>
      <c r="S15" t="s">
        <v>14</v>
      </c>
      <c r="T15">
        <v>0</v>
      </c>
      <c r="U15" t="s">
        <v>15</v>
      </c>
      <c r="V15" s="3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C15">
        <v>45</v>
      </c>
      <c r="AD15" t="s">
        <v>32</v>
      </c>
      <c r="AE15" s="2">
        <v>44364.599490740744</v>
      </c>
      <c r="AF15">
        <v>124</v>
      </c>
      <c r="AG15" t="s">
        <v>14</v>
      </c>
      <c r="AH15">
        <v>0</v>
      </c>
      <c r="AI15">
        <v>12.135</v>
      </c>
      <c r="AJ15" s="3">
        <v>75984</v>
      </c>
      <c r="AK15">
        <v>15.016</v>
      </c>
      <c r="AL15" t="s">
        <v>15</v>
      </c>
      <c r="AM15" t="s">
        <v>15</v>
      </c>
      <c r="AN15" t="s">
        <v>15</v>
      </c>
      <c r="AO15" t="s">
        <v>15</v>
      </c>
      <c r="AQ15">
        <v>1</v>
      </c>
      <c r="AT15" s="6">
        <f t="shared" si="0"/>
        <v>-0.27676216000000053</v>
      </c>
      <c r="AU15" s="7">
        <f t="shared" si="1"/>
        <v>13759.85672057088</v>
      </c>
      <c r="AW15" s="8">
        <f t="shared" si="2"/>
        <v>-1.1254850271999999</v>
      </c>
      <c r="AX15" s="9">
        <f t="shared" si="3"/>
        <v>14430.404580157441</v>
      </c>
    </row>
    <row r="16" spans="1:50" x14ac:dyDescent="0.35">
      <c r="A16">
        <v>46</v>
      </c>
      <c r="B16" t="s">
        <v>33</v>
      </c>
      <c r="C16" s="2">
        <v>44364.620821759258</v>
      </c>
      <c r="D16">
        <v>132</v>
      </c>
      <c r="E16" t="s">
        <v>14</v>
      </c>
      <c r="F16">
        <v>0</v>
      </c>
      <c r="G16">
        <v>6.0540000000000003</v>
      </c>
      <c r="H16" s="3">
        <v>1238</v>
      </c>
      <c r="I16">
        <v>-2E-3</v>
      </c>
      <c r="J16" t="s">
        <v>15</v>
      </c>
      <c r="K16" t="s">
        <v>15</v>
      </c>
      <c r="L16" t="s">
        <v>15</v>
      </c>
      <c r="M16" t="s">
        <v>15</v>
      </c>
      <c r="O16">
        <v>46</v>
      </c>
      <c r="P16" t="s">
        <v>33</v>
      </c>
      <c r="Q16" s="2">
        <v>44364.620821759258</v>
      </c>
      <c r="R16">
        <v>132</v>
      </c>
      <c r="S16" t="s">
        <v>14</v>
      </c>
      <c r="T16">
        <v>0</v>
      </c>
      <c r="U16" t="s">
        <v>15</v>
      </c>
      <c r="V16" s="3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C16">
        <v>46</v>
      </c>
      <c r="AD16" t="s">
        <v>33</v>
      </c>
      <c r="AE16" s="2">
        <v>44364.620821759258</v>
      </c>
      <c r="AF16">
        <v>132</v>
      </c>
      <c r="AG16" t="s">
        <v>14</v>
      </c>
      <c r="AH16">
        <v>0</v>
      </c>
      <c r="AI16">
        <v>12.07</v>
      </c>
      <c r="AJ16" s="3">
        <v>74291</v>
      </c>
      <c r="AK16">
        <v>14.685</v>
      </c>
      <c r="AL16" t="s">
        <v>15</v>
      </c>
      <c r="AM16" t="s">
        <v>15</v>
      </c>
      <c r="AN16" t="s">
        <v>15</v>
      </c>
      <c r="AO16" t="s">
        <v>15</v>
      </c>
      <c r="AQ16">
        <v>1</v>
      </c>
      <c r="AT16" s="6">
        <f t="shared" si="0"/>
        <v>-0.98964131500000052</v>
      </c>
      <c r="AU16" s="7">
        <f t="shared" si="1"/>
        <v>13461.94418621363</v>
      </c>
      <c r="AW16" s="8">
        <f t="shared" si="2"/>
        <v>-2.0709427197999997</v>
      </c>
      <c r="AX16" s="9">
        <f t="shared" si="3"/>
        <v>14110.83977740694</v>
      </c>
    </row>
    <row r="17" spans="1:50" x14ac:dyDescent="0.35">
      <c r="A17">
        <v>47</v>
      </c>
      <c r="B17" t="s">
        <v>34</v>
      </c>
      <c r="C17" s="2">
        <v>44364.642164351855</v>
      </c>
      <c r="D17">
        <v>93</v>
      </c>
      <c r="E17" t="s">
        <v>14</v>
      </c>
      <c r="F17">
        <v>0</v>
      </c>
      <c r="G17">
        <v>6.0170000000000003</v>
      </c>
      <c r="H17" s="3">
        <v>60677</v>
      </c>
      <c r="I17">
        <v>0.122</v>
      </c>
      <c r="J17" t="s">
        <v>15</v>
      </c>
      <c r="K17" t="s">
        <v>15</v>
      </c>
      <c r="L17" t="s">
        <v>15</v>
      </c>
      <c r="M17" t="s">
        <v>15</v>
      </c>
      <c r="O17">
        <v>47</v>
      </c>
      <c r="P17" t="s">
        <v>34</v>
      </c>
      <c r="Q17" s="2">
        <v>44364.642164351855</v>
      </c>
      <c r="R17">
        <v>93</v>
      </c>
      <c r="S17" t="s">
        <v>14</v>
      </c>
      <c r="T17">
        <v>0</v>
      </c>
      <c r="U17" t="s">
        <v>15</v>
      </c>
      <c r="V17" s="3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C17">
        <v>47</v>
      </c>
      <c r="AD17" t="s">
        <v>34</v>
      </c>
      <c r="AE17" s="2">
        <v>44364.642164351855</v>
      </c>
      <c r="AF17">
        <v>93</v>
      </c>
      <c r="AG17" t="s">
        <v>14</v>
      </c>
      <c r="AH17">
        <v>0</v>
      </c>
      <c r="AI17" t="s">
        <v>15</v>
      </c>
      <c r="AJ17" s="3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Q17">
        <v>1</v>
      </c>
      <c r="AT17" s="6">
        <f t="shared" si="0"/>
        <v>188.05165482387019</v>
      </c>
      <c r="AU17" s="7" t="e">
        <f t="shared" si="1"/>
        <v>#VALUE!</v>
      </c>
      <c r="AW17" s="8">
        <f t="shared" si="2"/>
        <v>159.02767767202391</v>
      </c>
      <c r="AX17" s="9" t="e">
        <f t="shared" si="3"/>
        <v>#VALUE!</v>
      </c>
    </row>
    <row r="18" spans="1:50" x14ac:dyDescent="0.35">
      <c r="A18">
        <v>48</v>
      </c>
      <c r="B18" t="s">
        <v>35</v>
      </c>
      <c r="C18" s="2">
        <v>44364.663506944446</v>
      </c>
      <c r="D18">
        <v>7</v>
      </c>
      <c r="E18" t="s">
        <v>14</v>
      </c>
      <c r="F18">
        <v>0</v>
      </c>
      <c r="G18">
        <v>6.0419999999999998</v>
      </c>
      <c r="H18" s="3">
        <v>53811</v>
      </c>
      <c r="I18">
        <v>0.107</v>
      </c>
      <c r="J18" t="s">
        <v>15</v>
      </c>
      <c r="K18" t="s">
        <v>15</v>
      </c>
      <c r="L18" t="s">
        <v>15</v>
      </c>
      <c r="M18" t="s">
        <v>15</v>
      </c>
      <c r="O18">
        <v>48</v>
      </c>
      <c r="P18" t="s">
        <v>35</v>
      </c>
      <c r="Q18" s="2">
        <v>44364.663506944446</v>
      </c>
      <c r="R18">
        <v>7</v>
      </c>
      <c r="S18" t="s">
        <v>14</v>
      </c>
      <c r="T18">
        <v>0</v>
      </c>
      <c r="U18" t="s">
        <v>15</v>
      </c>
      <c r="V18" s="3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C18">
        <v>48</v>
      </c>
      <c r="AD18" t="s">
        <v>35</v>
      </c>
      <c r="AE18" s="2">
        <v>44364.663506944446</v>
      </c>
      <c r="AF18">
        <v>7</v>
      </c>
      <c r="AG18" t="s">
        <v>14</v>
      </c>
      <c r="AH18">
        <v>0</v>
      </c>
      <c r="AI18" t="s">
        <v>15</v>
      </c>
      <c r="AJ18" s="3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Q18">
        <v>1</v>
      </c>
      <c r="AT18" s="6">
        <f t="shared" si="0"/>
        <v>167.12714291891982</v>
      </c>
      <c r="AU18" s="7" t="e">
        <f t="shared" si="1"/>
        <v>#VALUE!</v>
      </c>
      <c r="AW18" s="8">
        <f t="shared" si="2"/>
        <v>141.03080409213112</v>
      </c>
      <c r="AX18" s="9" t="e">
        <f t="shared" si="3"/>
        <v>#VALUE!</v>
      </c>
    </row>
    <row r="19" spans="1:50" x14ac:dyDescent="0.35">
      <c r="A19">
        <v>49</v>
      </c>
      <c r="B19" t="s">
        <v>36</v>
      </c>
      <c r="C19" s="2">
        <v>44364.68482638889</v>
      </c>
      <c r="D19">
        <v>136</v>
      </c>
      <c r="E19" t="s">
        <v>14</v>
      </c>
      <c r="F19">
        <v>0</v>
      </c>
      <c r="G19">
        <v>6.0419999999999998</v>
      </c>
      <c r="H19" s="3">
        <v>52780</v>
      </c>
      <c r="I19">
        <v>0.105</v>
      </c>
      <c r="J19" t="s">
        <v>15</v>
      </c>
      <c r="K19" t="s">
        <v>15</v>
      </c>
      <c r="L19" t="s">
        <v>15</v>
      </c>
      <c r="M19" t="s">
        <v>15</v>
      </c>
      <c r="O19">
        <v>49</v>
      </c>
      <c r="P19" t="s">
        <v>36</v>
      </c>
      <c r="Q19" s="2">
        <v>44364.68482638889</v>
      </c>
      <c r="R19">
        <v>136</v>
      </c>
      <c r="S19" t="s">
        <v>14</v>
      </c>
      <c r="T19">
        <v>0</v>
      </c>
      <c r="U19" t="s">
        <v>15</v>
      </c>
      <c r="V19" s="3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C19">
        <v>49</v>
      </c>
      <c r="AD19" t="s">
        <v>36</v>
      </c>
      <c r="AE19" s="2">
        <v>44364.68482638889</v>
      </c>
      <c r="AF19">
        <v>136</v>
      </c>
      <c r="AG19" t="s">
        <v>14</v>
      </c>
      <c r="AH19">
        <v>0</v>
      </c>
      <c r="AI19">
        <v>12.167999999999999</v>
      </c>
      <c r="AJ19" s="3">
        <v>38599</v>
      </c>
      <c r="AK19">
        <v>7.6779999999999999</v>
      </c>
      <c r="AL19" t="s">
        <v>15</v>
      </c>
      <c r="AM19" t="s">
        <v>15</v>
      </c>
      <c r="AN19" t="s">
        <v>15</v>
      </c>
      <c r="AO19" t="s">
        <v>15</v>
      </c>
      <c r="AQ19">
        <v>1</v>
      </c>
      <c r="AT19" s="6">
        <f t="shared" si="0"/>
        <v>163.97846847992</v>
      </c>
      <c r="AU19" s="7">
        <f t="shared" si="1"/>
        <v>7097.5646565812303</v>
      </c>
      <c r="AW19" s="8">
        <f t="shared" si="2"/>
        <v>138.32740543643999</v>
      </c>
      <c r="AX19" s="9">
        <f t="shared" si="3"/>
        <v>7352.0453056557399</v>
      </c>
    </row>
    <row r="20" spans="1:50" x14ac:dyDescent="0.35">
      <c r="A20">
        <v>50</v>
      </c>
      <c r="B20" t="s">
        <v>37</v>
      </c>
      <c r="C20" s="2">
        <v>44364.706180555557</v>
      </c>
      <c r="D20">
        <v>98</v>
      </c>
      <c r="E20" t="s">
        <v>14</v>
      </c>
      <c r="F20">
        <v>0</v>
      </c>
      <c r="G20">
        <v>6.0170000000000003</v>
      </c>
      <c r="H20" s="3">
        <v>36683</v>
      </c>
      <c r="I20">
        <v>7.1999999999999995E-2</v>
      </c>
      <c r="J20" t="s">
        <v>15</v>
      </c>
      <c r="K20" t="s">
        <v>15</v>
      </c>
      <c r="L20" t="s">
        <v>15</v>
      </c>
      <c r="M20" t="s">
        <v>15</v>
      </c>
      <c r="O20">
        <v>50</v>
      </c>
      <c r="P20" t="s">
        <v>37</v>
      </c>
      <c r="Q20" s="2">
        <v>44364.706180555557</v>
      </c>
      <c r="R20">
        <v>98</v>
      </c>
      <c r="S20" t="s">
        <v>14</v>
      </c>
      <c r="T20">
        <v>0</v>
      </c>
      <c r="U20" t="s">
        <v>15</v>
      </c>
      <c r="V20" s="3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C20">
        <v>50</v>
      </c>
      <c r="AD20" t="s">
        <v>37</v>
      </c>
      <c r="AE20" s="2">
        <v>44364.706180555557</v>
      </c>
      <c r="AF20">
        <v>98</v>
      </c>
      <c r="AG20" t="s">
        <v>14</v>
      </c>
      <c r="AH20">
        <v>0</v>
      </c>
      <c r="AI20">
        <v>12.18</v>
      </c>
      <c r="AJ20" s="3">
        <v>3045</v>
      </c>
      <c r="AK20">
        <v>0.61699999999999999</v>
      </c>
      <c r="AL20" t="s">
        <v>15</v>
      </c>
      <c r="AM20" t="s">
        <v>15</v>
      </c>
      <c r="AN20" t="s">
        <v>15</v>
      </c>
      <c r="AO20" t="s">
        <v>15</v>
      </c>
      <c r="AQ20">
        <v>1</v>
      </c>
      <c r="AT20" s="6">
        <f t="shared" si="0"/>
        <v>114.59318960047821</v>
      </c>
      <c r="AU20" s="7">
        <f t="shared" si="1"/>
        <v>598.79099499075005</v>
      </c>
      <c r="AW20" s="8">
        <f t="shared" si="2"/>
        <v>96.085916823079899</v>
      </c>
      <c r="AX20" s="9">
        <f t="shared" si="3"/>
        <v>578.19523687350011</v>
      </c>
    </row>
    <row r="21" spans="1:50" x14ac:dyDescent="0.35">
      <c r="A21">
        <v>51</v>
      </c>
      <c r="B21" t="s">
        <v>38</v>
      </c>
      <c r="C21" s="2">
        <v>44364.727546296293</v>
      </c>
      <c r="D21">
        <v>138</v>
      </c>
      <c r="E21" t="s">
        <v>14</v>
      </c>
      <c r="F21">
        <v>0</v>
      </c>
      <c r="G21">
        <v>6.0149999999999997</v>
      </c>
      <c r="H21" s="3">
        <v>159814</v>
      </c>
      <c r="I21">
        <v>0.32800000000000001</v>
      </c>
      <c r="J21" t="s">
        <v>15</v>
      </c>
      <c r="K21" t="s">
        <v>15</v>
      </c>
      <c r="L21" t="s">
        <v>15</v>
      </c>
      <c r="M21" t="s">
        <v>15</v>
      </c>
      <c r="O21">
        <v>51</v>
      </c>
      <c r="P21" t="s">
        <v>38</v>
      </c>
      <c r="Q21" s="2">
        <v>44364.727546296293</v>
      </c>
      <c r="R21">
        <v>138</v>
      </c>
      <c r="S21" t="s">
        <v>14</v>
      </c>
      <c r="T21">
        <v>0</v>
      </c>
      <c r="U21" t="s">
        <v>15</v>
      </c>
      <c r="V21" s="3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C21">
        <v>51</v>
      </c>
      <c r="AD21" t="s">
        <v>38</v>
      </c>
      <c r="AE21" s="2">
        <v>44364.727546296293</v>
      </c>
      <c r="AF21">
        <v>138</v>
      </c>
      <c r="AG21" t="s">
        <v>14</v>
      </c>
      <c r="AH21">
        <v>0</v>
      </c>
      <c r="AI21">
        <v>12.083</v>
      </c>
      <c r="AJ21" s="3">
        <v>96751</v>
      </c>
      <c r="AK21">
        <v>19.055</v>
      </c>
      <c r="AL21" t="s">
        <v>15</v>
      </c>
      <c r="AM21" t="s">
        <v>15</v>
      </c>
      <c r="AN21" t="s">
        <v>15</v>
      </c>
      <c r="AO21" t="s">
        <v>15</v>
      </c>
      <c r="AQ21">
        <v>1</v>
      </c>
      <c r="AT21" s="6">
        <f t="shared" si="0"/>
        <v>481.5998059867448</v>
      </c>
      <c r="AU21" s="7">
        <f t="shared" si="1"/>
        <v>17384.890745817233</v>
      </c>
      <c r="AW21" s="8">
        <f t="shared" si="2"/>
        <v>417.61094178534364</v>
      </c>
      <c r="AX21" s="9">
        <f t="shared" si="3"/>
        <v>18342.727307423738</v>
      </c>
    </row>
    <row r="22" spans="1:50" x14ac:dyDescent="0.35">
      <c r="A22">
        <v>52</v>
      </c>
      <c r="B22" t="s">
        <v>39</v>
      </c>
      <c r="C22" s="2">
        <v>44364.748912037037</v>
      </c>
      <c r="D22">
        <v>131</v>
      </c>
      <c r="E22" t="s">
        <v>14</v>
      </c>
      <c r="F22">
        <v>0</v>
      </c>
      <c r="G22">
        <v>5.976</v>
      </c>
      <c r="H22" s="3">
        <v>15790049</v>
      </c>
      <c r="I22">
        <v>33.554000000000002</v>
      </c>
      <c r="J22" t="s">
        <v>15</v>
      </c>
      <c r="K22" t="s">
        <v>15</v>
      </c>
      <c r="L22" t="s">
        <v>15</v>
      </c>
      <c r="M22" t="s">
        <v>15</v>
      </c>
      <c r="O22">
        <v>52</v>
      </c>
      <c r="P22" t="s">
        <v>39</v>
      </c>
      <c r="Q22" s="2">
        <v>44364.748912037037</v>
      </c>
      <c r="R22">
        <v>131</v>
      </c>
      <c r="S22" t="s">
        <v>14</v>
      </c>
      <c r="T22">
        <v>0</v>
      </c>
      <c r="U22">
        <v>5.9279999999999999</v>
      </c>
      <c r="V22" s="3">
        <v>114794</v>
      </c>
      <c r="W22">
        <v>30.459</v>
      </c>
      <c r="X22" t="s">
        <v>15</v>
      </c>
      <c r="Y22" t="s">
        <v>15</v>
      </c>
      <c r="Z22" t="s">
        <v>15</v>
      </c>
      <c r="AA22" t="s">
        <v>15</v>
      </c>
      <c r="AC22">
        <v>52</v>
      </c>
      <c r="AD22" t="s">
        <v>39</v>
      </c>
      <c r="AE22" s="2">
        <v>44364.748912037037</v>
      </c>
      <c r="AF22">
        <v>131</v>
      </c>
      <c r="AG22" t="s">
        <v>14</v>
      </c>
      <c r="AH22">
        <v>0</v>
      </c>
      <c r="AI22">
        <v>12.108000000000001</v>
      </c>
      <c r="AJ22" s="3">
        <v>73606</v>
      </c>
      <c r="AK22">
        <v>14.552</v>
      </c>
      <c r="AL22" t="s">
        <v>15</v>
      </c>
      <c r="AM22" t="s">
        <v>15</v>
      </c>
      <c r="AN22" t="s">
        <v>15</v>
      </c>
      <c r="AO22" t="s">
        <v>15</v>
      </c>
      <c r="AQ22">
        <v>1</v>
      </c>
      <c r="AT22" s="6">
        <f t="shared" si="0"/>
        <v>22402.16922110226</v>
      </c>
      <c r="AU22" s="7">
        <f t="shared" si="1"/>
        <v>13341.304380076281</v>
      </c>
      <c r="AW22" s="8">
        <f t="shared" si="2"/>
        <v>29454.805914909481</v>
      </c>
      <c r="AX22" s="9">
        <f t="shared" si="3"/>
        <v>13981.515068982641</v>
      </c>
    </row>
    <row r="23" spans="1:50" x14ac:dyDescent="0.35">
      <c r="A23">
        <v>53</v>
      </c>
      <c r="B23" t="s">
        <v>40</v>
      </c>
      <c r="C23" s="2">
        <v>44364.770277777781</v>
      </c>
      <c r="D23">
        <v>111</v>
      </c>
      <c r="E23" t="s">
        <v>14</v>
      </c>
      <c r="F23">
        <v>0</v>
      </c>
      <c r="G23">
        <v>6.0069999999999997</v>
      </c>
      <c r="H23" s="3">
        <v>13576108</v>
      </c>
      <c r="I23">
        <v>28.768000000000001</v>
      </c>
      <c r="J23" t="s">
        <v>15</v>
      </c>
      <c r="K23" t="s">
        <v>15</v>
      </c>
      <c r="L23" t="s">
        <v>15</v>
      </c>
      <c r="M23" t="s">
        <v>15</v>
      </c>
      <c r="O23">
        <v>53</v>
      </c>
      <c r="P23" t="s">
        <v>40</v>
      </c>
      <c r="Q23" s="2">
        <v>44364.770277777781</v>
      </c>
      <c r="R23">
        <v>111</v>
      </c>
      <c r="S23" t="s">
        <v>14</v>
      </c>
      <c r="T23">
        <v>0</v>
      </c>
      <c r="U23">
        <v>5.9610000000000003</v>
      </c>
      <c r="V23" s="3">
        <v>101389</v>
      </c>
      <c r="W23">
        <v>26.966999999999999</v>
      </c>
      <c r="X23" t="s">
        <v>15</v>
      </c>
      <c r="Y23" t="s">
        <v>15</v>
      </c>
      <c r="Z23" t="s">
        <v>15</v>
      </c>
      <c r="AA23" t="s">
        <v>15</v>
      </c>
      <c r="AC23">
        <v>53</v>
      </c>
      <c r="AD23" t="s">
        <v>40</v>
      </c>
      <c r="AE23" s="2">
        <v>44364.770277777781</v>
      </c>
      <c r="AF23">
        <v>111</v>
      </c>
      <c r="AG23" t="s">
        <v>14</v>
      </c>
      <c r="AH23">
        <v>0</v>
      </c>
      <c r="AI23">
        <v>12.138999999999999</v>
      </c>
      <c r="AJ23" s="3">
        <v>73097</v>
      </c>
      <c r="AK23">
        <v>14.452</v>
      </c>
      <c r="AL23" t="s">
        <v>15</v>
      </c>
      <c r="AM23" t="s">
        <v>15</v>
      </c>
      <c r="AN23" t="s">
        <v>15</v>
      </c>
      <c r="AO23" t="s">
        <v>15</v>
      </c>
      <c r="AQ23">
        <v>1</v>
      </c>
      <c r="AT23" s="6">
        <f t="shared" si="0"/>
        <v>19847.040010819488</v>
      </c>
      <c r="AU23" s="7">
        <f t="shared" si="1"/>
        <v>13251.622930657071</v>
      </c>
      <c r="AW23" s="8">
        <f t="shared" si="2"/>
        <v>26075.925432527532</v>
      </c>
      <c r="AX23" s="9">
        <f t="shared" si="3"/>
        <v>13885.408432889661</v>
      </c>
    </row>
    <row r="24" spans="1:50" x14ac:dyDescent="0.35">
      <c r="A24">
        <v>54</v>
      </c>
      <c r="B24" t="s">
        <v>41</v>
      </c>
      <c r="C24" s="2">
        <v>44364.791643518518</v>
      </c>
      <c r="D24">
        <v>172</v>
      </c>
      <c r="E24" t="s">
        <v>14</v>
      </c>
      <c r="F24">
        <v>0</v>
      </c>
      <c r="G24">
        <v>6.0179999999999998</v>
      </c>
      <c r="H24" s="3">
        <v>30141</v>
      </c>
      <c r="I24">
        <v>5.8000000000000003E-2</v>
      </c>
      <c r="J24" t="s">
        <v>15</v>
      </c>
      <c r="K24" t="s">
        <v>15</v>
      </c>
      <c r="L24" t="s">
        <v>15</v>
      </c>
      <c r="M24" t="s">
        <v>15</v>
      </c>
      <c r="O24">
        <v>54</v>
      </c>
      <c r="P24" t="s">
        <v>41</v>
      </c>
      <c r="Q24" s="2">
        <v>44364.791643518518</v>
      </c>
      <c r="R24">
        <v>172</v>
      </c>
      <c r="S24" t="s">
        <v>14</v>
      </c>
      <c r="T24">
        <v>0</v>
      </c>
      <c r="U24" t="s">
        <v>15</v>
      </c>
      <c r="V24" s="3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C24">
        <v>54</v>
      </c>
      <c r="AD24" t="s">
        <v>41</v>
      </c>
      <c r="AE24" s="2">
        <v>44364.791643518518</v>
      </c>
      <c r="AF24">
        <v>172</v>
      </c>
      <c r="AG24" t="s">
        <v>14</v>
      </c>
      <c r="AH24">
        <v>0</v>
      </c>
      <c r="AI24">
        <v>12.16</v>
      </c>
      <c r="AJ24" s="3">
        <v>25922</v>
      </c>
      <c r="AK24">
        <v>5.17</v>
      </c>
      <c r="AL24" t="s">
        <v>15</v>
      </c>
      <c r="AM24" t="s">
        <v>15</v>
      </c>
      <c r="AN24" t="s">
        <v>15</v>
      </c>
      <c r="AO24" t="s">
        <v>15</v>
      </c>
      <c r="AQ24">
        <v>1</v>
      </c>
      <c r="AT24" s="6">
        <f t="shared" si="0"/>
        <v>94.401579721127803</v>
      </c>
      <c r="AU24" s="7">
        <f t="shared" si="1"/>
        <v>4798.5904932273197</v>
      </c>
      <c r="AW24" s="8">
        <f t="shared" si="2"/>
        <v>78.900599782387104</v>
      </c>
      <c r="AX24" s="9">
        <f t="shared" si="3"/>
        <v>4941.5024916341599</v>
      </c>
    </row>
    <row r="25" spans="1:50" x14ac:dyDescent="0.35">
      <c r="A25">
        <v>55</v>
      </c>
      <c r="B25" t="s">
        <v>42</v>
      </c>
      <c r="C25" s="2">
        <v>44364.813009259262</v>
      </c>
      <c r="D25">
        <v>82</v>
      </c>
      <c r="E25" t="s">
        <v>14</v>
      </c>
      <c r="F25">
        <v>0</v>
      </c>
      <c r="G25">
        <v>6.0430000000000001</v>
      </c>
      <c r="H25" s="3">
        <v>26188</v>
      </c>
      <c r="I25">
        <v>0.05</v>
      </c>
      <c r="J25" t="s">
        <v>15</v>
      </c>
      <c r="K25" t="s">
        <v>15</v>
      </c>
      <c r="L25" t="s">
        <v>15</v>
      </c>
      <c r="M25" t="s">
        <v>15</v>
      </c>
      <c r="O25">
        <v>55</v>
      </c>
      <c r="P25" t="s">
        <v>42</v>
      </c>
      <c r="Q25" s="2">
        <v>44364.813009259262</v>
      </c>
      <c r="R25">
        <v>82</v>
      </c>
      <c r="S25" t="s">
        <v>14</v>
      </c>
      <c r="T25">
        <v>0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C25">
        <v>55</v>
      </c>
      <c r="AD25" t="s">
        <v>42</v>
      </c>
      <c r="AE25" s="2">
        <v>44364.813009259262</v>
      </c>
      <c r="AF25">
        <v>82</v>
      </c>
      <c r="AG25" t="s">
        <v>14</v>
      </c>
      <c r="AH25">
        <v>0</v>
      </c>
      <c r="AI25">
        <v>12.193</v>
      </c>
      <c r="AJ25" s="3">
        <v>22919</v>
      </c>
      <c r="AK25">
        <v>4.5739999999999998</v>
      </c>
      <c r="AL25" t="s">
        <v>15</v>
      </c>
      <c r="AM25" t="s">
        <v>15</v>
      </c>
      <c r="AN25" t="s">
        <v>15</v>
      </c>
      <c r="AO25" t="s">
        <v>15</v>
      </c>
      <c r="AQ25">
        <v>1</v>
      </c>
      <c r="AT25" s="6">
        <f t="shared" si="0"/>
        <v>82.166948781027202</v>
      </c>
      <c r="AU25" s="7">
        <f t="shared" si="1"/>
        <v>4251.0407391860299</v>
      </c>
      <c r="AW25" s="8">
        <f t="shared" si="2"/>
        <v>68.5113654085104</v>
      </c>
      <c r="AX25" s="9">
        <f t="shared" si="3"/>
        <v>4369.7137380781396</v>
      </c>
    </row>
    <row r="26" spans="1:50" x14ac:dyDescent="0.35">
      <c r="A26">
        <v>56</v>
      </c>
      <c r="B26" t="s">
        <v>43</v>
      </c>
      <c r="C26" s="2">
        <v>44364.834351851852</v>
      </c>
      <c r="D26">
        <v>16</v>
      </c>
      <c r="E26" t="s">
        <v>14</v>
      </c>
      <c r="F26">
        <v>0</v>
      </c>
      <c r="G26">
        <v>6.0430000000000001</v>
      </c>
      <c r="H26" s="3">
        <v>36875</v>
      </c>
      <c r="I26">
        <v>7.1999999999999995E-2</v>
      </c>
      <c r="J26" t="s">
        <v>15</v>
      </c>
      <c r="K26" t="s">
        <v>15</v>
      </c>
      <c r="L26" t="s">
        <v>15</v>
      </c>
      <c r="M26" t="s">
        <v>15</v>
      </c>
      <c r="O26">
        <v>56</v>
      </c>
      <c r="P26" t="s">
        <v>43</v>
      </c>
      <c r="Q26" s="2">
        <v>44364.834351851852</v>
      </c>
      <c r="R26">
        <v>16</v>
      </c>
      <c r="S26" t="s">
        <v>14</v>
      </c>
      <c r="T26">
        <v>0</v>
      </c>
      <c r="U26" t="s">
        <v>15</v>
      </c>
      <c r="V26" s="3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C26">
        <v>56</v>
      </c>
      <c r="AD26" t="s">
        <v>43</v>
      </c>
      <c r="AE26" s="2">
        <v>44364.834351851852</v>
      </c>
      <c r="AF26">
        <v>16</v>
      </c>
      <c r="AG26" t="s">
        <v>14</v>
      </c>
      <c r="AH26">
        <v>0</v>
      </c>
      <c r="AI26">
        <v>12.186</v>
      </c>
      <c r="AJ26" s="3">
        <v>31791</v>
      </c>
      <c r="AK26">
        <v>6.3319999999999999</v>
      </c>
      <c r="AL26" t="s">
        <v>15</v>
      </c>
      <c r="AM26" t="s">
        <v>15</v>
      </c>
      <c r="AN26" t="s">
        <v>15</v>
      </c>
      <c r="AO26" t="s">
        <v>15</v>
      </c>
      <c r="AQ26">
        <v>1</v>
      </c>
      <c r="AT26" s="6">
        <f t="shared" si="0"/>
        <v>115.18473429687501</v>
      </c>
      <c r="AU26" s="7">
        <f t="shared" si="1"/>
        <v>5865.4417896636305</v>
      </c>
      <c r="AW26" s="8">
        <f t="shared" si="2"/>
        <v>96.590129335937505</v>
      </c>
      <c r="AX26" s="9">
        <f t="shared" si="3"/>
        <v>6058.147743506941</v>
      </c>
    </row>
    <row r="27" spans="1:50" x14ac:dyDescent="0.35">
      <c r="A27">
        <v>57</v>
      </c>
      <c r="B27" t="s">
        <v>44</v>
      </c>
      <c r="C27" s="2">
        <v>44364.855671296296</v>
      </c>
      <c r="D27">
        <v>102</v>
      </c>
      <c r="E27" t="s">
        <v>14</v>
      </c>
      <c r="F27">
        <v>0</v>
      </c>
      <c r="G27">
        <v>6.0730000000000004</v>
      </c>
      <c r="H27" s="3">
        <v>2037</v>
      </c>
      <c r="I27">
        <v>-1E-3</v>
      </c>
      <c r="J27" t="s">
        <v>15</v>
      </c>
      <c r="K27" t="s">
        <v>15</v>
      </c>
      <c r="L27" t="s">
        <v>15</v>
      </c>
      <c r="M27" t="s">
        <v>15</v>
      </c>
      <c r="O27">
        <v>57</v>
      </c>
      <c r="P27" t="s">
        <v>44</v>
      </c>
      <c r="Q27" s="2">
        <v>44364.855671296296</v>
      </c>
      <c r="R27">
        <v>102</v>
      </c>
      <c r="S27" t="s">
        <v>14</v>
      </c>
      <c r="T27">
        <v>0</v>
      </c>
      <c r="U27" t="s">
        <v>15</v>
      </c>
      <c r="V27" s="3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C27">
        <v>57</v>
      </c>
      <c r="AD27" t="s">
        <v>44</v>
      </c>
      <c r="AE27" s="2">
        <v>44364.855671296296</v>
      </c>
      <c r="AF27">
        <v>102</v>
      </c>
      <c r="AG27" t="s">
        <v>14</v>
      </c>
      <c r="AH27">
        <v>0</v>
      </c>
      <c r="AI27">
        <v>12.15</v>
      </c>
      <c r="AJ27" s="3">
        <v>62829</v>
      </c>
      <c r="AK27">
        <v>12.444000000000001</v>
      </c>
      <c r="AL27" t="s">
        <v>15</v>
      </c>
      <c r="AM27" t="s">
        <v>15</v>
      </c>
      <c r="AN27" t="s">
        <v>15</v>
      </c>
      <c r="AO27" t="s">
        <v>15</v>
      </c>
      <c r="AQ27">
        <v>1</v>
      </c>
      <c r="AT27" s="6">
        <f t="shared" si="0"/>
        <v>1.2272590912499997</v>
      </c>
      <c r="AU27" s="7">
        <f t="shared" si="1"/>
        <v>11435.543076962431</v>
      </c>
      <c r="AW27" s="8">
        <f t="shared" si="2"/>
        <v>0.83199506645000021</v>
      </c>
      <c r="AX27" s="9">
        <f t="shared" si="3"/>
        <v>11944.86072250134</v>
      </c>
    </row>
    <row r="28" spans="1:50" x14ac:dyDescent="0.35">
      <c r="A28">
        <v>58</v>
      </c>
      <c r="B28" t="s">
        <v>45</v>
      </c>
      <c r="C28" s="2">
        <v>44364.87703703704</v>
      </c>
      <c r="D28">
        <v>45</v>
      </c>
      <c r="E28" t="s">
        <v>14</v>
      </c>
      <c r="F28">
        <v>0</v>
      </c>
      <c r="G28">
        <v>6.0469999999999997</v>
      </c>
      <c r="H28" s="3">
        <v>13950</v>
      </c>
      <c r="I28">
        <v>2.4E-2</v>
      </c>
      <c r="J28" t="s">
        <v>15</v>
      </c>
      <c r="K28" t="s">
        <v>15</v>
      </c>
      <c r="L28" t="s">
        <v>15</v>
      </c>
      <c r="M28" t="s">
        <v>15</v>
      </c>
      <c r="O28">
        <v>58</v>
      </c>
      <c r="P28" t="s">
        <v>45</v>
      </c>
      <c r="Q28" s="2">
        <v>44364.87703703704</v>
      </c>
      <c r="R28">
        <v>45</v>
      </c>
      <c r="S28" t="s">
        <v>14</v>
      </c>
      <c r="T28">
        <v>0</v>
      </c>
      <c r="U28" t="s">
        <v>15</v>
      </c>
      <c r="V28" s="3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C28">
        <v>58</v>
      </c>
      <c r="AD28" t="s">
        <v>45</v>
      </c>
      <c r="AE28" s="2">
        <v>44364.87703703704</v>
      </c>
      <c r="AF28">
        <v>45</v>
      </c>
      <c r="AG28" t="s">
        <v>14</v>
      </c>
      <c r="AH28">
        <v>0</v>
      </c>
      <c r="AI28">
        <v>12.194000000000001</v>
      </c>
      <c r="AJ28" s="3">
        <v>19210</v>
      </c>
      <c r="AK28">
        <v>3.8380000000000001</v>
      </c>
      <c r="AL28" t="s">
        <v>15</v>
      </c>
      <c r="AM28" t="s">
        <v>15</v>
      </c>
      <c r="AN28" t="s">
        <v>15</v>
      </c>
      <c r="AO28" t="s">
        <v>15</v>
      </c>
      <c r="AQ28">
        <v>1</v>
      </c>
      <c r="AT28" s="6">
        <f t="shared" si="0"/>
        <v>37.499053124999996</v>
      </c>
      <c r="AU28" s="7">
        <f t="shared" si="1"/>
        <v>3573.2003572429999</v>
      </c>
      <c r="AW28" s="8">
        <f t="shared" si="2"/>
        <v>36.323622557750006</v>
      </c>
      <c r="AX28" s="9">
        <f t="shared" si="3"/>
        <v>3663.0936681339999</v>
      </c>
    </row>
    <row r="29" spans="1:50" x14ac:dyDescent="0.35">
      <c r="A29">
        <v>59</v>
      </c>
      <c r="B29" t="s">
        <v>46</v>
      </c>
      <c r="C29" s="2">
        <v>44364.898402777777</v>
      </c>
      <c r="D29">
        <v>112</v>
      </c>
      <c r="E29" t="s">
        <v>14</v>
      </c>
      <c r="F29">
        <v>0</v>
      </c>
      <c r="G29">
        <v>6.0839999999999996</v>
      </c>
      <c r="H29" s="3">
        <v>68328</v>
      </c>
      <c r="I29">
        <v>0.13800000000000001</v>
      </c>
      <c r="J29" t="s">
        <v>15</v>
      </c>
      <c r="K29" t="s">
        <v>15</v>
      </c>
      <c r="L29" t="s">
        <v>15</v>
      </c>
      <c r="M29" t="s">
        <v>15</v>
      </c>
      <c r="O29">
        <v>59</v>
      </c>
      <c r="P29" t="s">
        <v>46</v>
      </c>
      <c r="Q29" s="2">
        <v>44364.898402777777</v>
      </c>
      <c r="R29">
        <v>112</v>
      </c>
      <c r="S29" t="s">
        <v>14</v>
      </c>
      <c r="T29">
        <v>0</v>
      </c>
      <c r="U29" t="s">
        <v>15</v>
      </c>
      <c r="V29" s="3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C29">
        <v>59</v>
      </c>
      <c r="AD29" t="s">
        <v>46</v>
      </c>
      <c r="AE29" s="2">
        <v>44364.898402777777</v>
      </c>
      <c r="AF29">
        <v>112</v>
      </c>
      <c r="AG29" t="s">
        <v>14</v>
      </c>
      <c r="AH29">
        <v>0</v>
      </c>
      <c r="AI29" t="s">
        <v>15</v>
      </c>
      <c r="AJ29" s="3" t="s">
        <v>15</v>
      </c>
      <c r="AK29" t="s">
        <v>15</v>
      </c>
      <c r="AL29" t="s">
        <v>15</v>
      </c>
      <c r="AM29" t="s">
        <v>15</v>
      </c>
      <c r="AN29" t="s">
        <v>15</v>
      </c>
      <c r="AO29" t="s">
        <v>15</v>
      </c>
      <c r="AQ29">
        <v>1</v>
      </c>
      <c r="AT29" s="6">
        <f t="shared" si="0"/>
        <v>211.27784234033922</v>
      </c>
      <c r="AU29" s="7" t="e">
        <f t="shared" si="1"/>
        <v>#VALUE!</v>
      </c>
      <c r="AW29" s="8">
        <f t="shared" si="2"/>
        <v>179.06873228589441</v>
      </c>
      <c r="AX29" s="9" t="e">
        <f t="shared" si="3"/>
        <v>#VALUE!</v>
      </c>
    </row>
    <row r="30" spans="1:50" x14ac:dyDescent="0.35">
      <c r="A30">
        <v>60</v>
      </c>
      <c r="B30" t="s">
        <v>47</v>
      </c>
      <c r="C30" s="2">
        <v>44364.919745370367</v>
      </c>
      <c r="D30">
        <v>57</v>
      </c>
      <c r="E30" t="s">
        <v>14</v>
      </c>
      <c r="F30">
        <v>0</v>
      </c>
      <c r="G30">
        <v>6.0430000000000001</v>
      </c>
      <c r="H30" s="3">
        <v>163735</v>
      </c>
      <c r="I30">
        <v>0.33700000000000002</v>
      </c>
      <c r="J30" t="s">
        <v>15</v>
      </c>
      <c r="K30" t="s">
        <v>15</v>
      </c>
      <c r="L30" t="s">
        <v>15</v>
      </c>
      <c r="M30" t="s">
        <v>15</v>
      </c>
      <c r="O30">
        <v>60</v>
      </c>
      <c r="P30" t="s">
        <v>47</v>
      </c>
      <c r="Q30" s="2">
        <v>44364.919745370367</v>
      </c>
      <c r="R30">
        <v>57</v>
      </c>
      <c r="S30" t="s">
        <v>14</v>
      </c>
      <c r="T30">
        <v>0</v>
      </c>
      <c r="U30">
        <v>5.9969999999999999</v>
      </c>
      <c r="V30" s="3">
        <v>1234</v>
      </c>
      <c r="W30">
        <v>0.44600000000000001</v>
      </c>
      <c r="X30" t="s">
        <v>15</v>
      </c>
      <c r="Y30" t="s">
        <v>15</v>
      </c>
      <c r="Z30" t="s">
        <v>15</v>
      </c>
      <c r="AA30" t="s">
        <v>15</v>
      </c>
      <c r="AC30">
        <v>60</v>
      </c>
      <c r="AD30" t="s">
        <v>47</v>
      </c>
      <c r="AE30" s="2">
        <v>44364.919745370367</v>
      </c>
      <c r="AF30">
        <v>57</v>
      </c>
      <c r="AG30" t="s">
        <v>14</v>
      </c>
      <c r="AH30">
        <v>0</v>
      </c>
      <c r="AI30">
        <v>12.125999999999999</v>
      </c>
      <c r="AJ30" s="3">
        <v>91745</v>
      </c>
      <c r="AK30">
        <v>18.084</v>
      </c>
      <c r="AL30" t="s">
        <v>15</v>
      </c>
      <c r="AM30" t="s">
        <v>15</v>
      </c>
      <c r="AN30" t="s">
        <v>15</v>
      </c>
      <c r="AO30" t="s">
        <v>15</v>
      </c>
      <c r="AQ30">
        <v>1</v>
      </c>
      <c r="AT30" s="6">
        <f t="shared" si="0"/>
        <v>492.88020658635503</v>
      </c>
      <c r="AU30" s="7">
        <f t="shared" si="1"/>
        <v>16516.008806780752</v>
      </c>
      <c r="AW30" s="8">
        <f t="shared" si="2"/>
        <v>427.78939873779757</v>
      </c>
      <c r="AX30" s="9">
        <f t="shared" si="3"/>
        <v>17400.923221893499</v>
      </c>
    </row>
    <row r="31" spans="1:50" x14ac:dyDescent="0.35">
      <c r="A31">
        <v>61</v>
      </c>
      <c r="B31" t="s">
        <v>48</v>
      </c>
      <c r="C31" s="2">
        <v>44364.941111111111</v>
      </c>
      <c r="D31">
        <v>17</v>
      </c>
      <c r="E31" t="s">
        <v>14</v>
      </c>
      <c r="F31">
        <v>0</v>
      </c>
      <c r="G31">
        <v>5.9859999999999998</v>
      </c>
      <c r="H31" s="3">
        <v>11511937</v>
      </c>
      <c r="I31">
        <v>24.329000000000001</v>
      </c>
      <c r="J31" t="s">
        <v>15</v>
      </c>
      <c r="K31" t="s">
        <v>15</v>
      </c>
      <c r="L31" t="s">
        <v>15</v>
      </c>
      <c r="M31" t="s">
        <v>15</v>
      </c>
      <c r="O31">
        <v>61</v>
      </c>
      <c r="P31" t="s">
        <v>48</v>
      </c>
      <c r="Q31" s="2">
        <v>44364.941111111111</v>
      </c>
      <c r="R31">
        <v>17</v>
      </c>
      <c r="S31" t="s">
        <v>14</v>
      </c>
      <c r="T31">
        <v>0</v>
      </c>
      <c r="U31">
        <v>5.9379999999999997</v>
      </c>
      <c r="V31" s="3">
        <v>86205</v>
      </c>
      <c r="W31">
        <v>22.995999999999999</v>
      </c>
      <c r="X31" t="s">
        <v>15</v>
      </c>
      <c r="Y31" t="s">
        <v>15</v>
      </c>
      <c r="Z31" t="s">
        <v>15</v>
      </c>
      <c r="AA31" t="s">
        <v>15</v>
      </c>
      <c r="AC31">
        <v>61</v>
      </c>
      <c r="AD31" t="s">
        <v>48</v>
      </c>
      <c r="AE31" s="2">
        <v>44364.941111111111</v>
      </c>
      <c r="AF31">
        <v>17</v>
      </c>
      <c r="AG31" t="s">
        <v>14</v>
      </c>
      <c r="AH31">
        <v>0</v>
      </c>
      <c r="AI31">
        <v>12.102</v>
      </c>
      <c r="AJ31" s="3">
        <v>75849</v>
      </c>
      <c r="AK31">
        <v>14.99</v>
      </c>
      <c r="AL31" t="s">
        <v>15</v>
      </c>
      <c r="AM31" t="s">
        <v>15</v>
      </c>
      <c r="AN31" t="s">
        <v>15</v>
      </c>
      <c r="AO31" t="s">
        <v>15</v>
      </c>
      <c r="AQ31">
        <v>1</v>
      </c>
      <c r="AT31" s="6">
        <f t="shared" si="0"/>
        <v>16954.241327152125</v>
      </c>
      <c r="AU31" s="7">
        <f t="shared" si="1"/>
        <v>13736.11434582123</v>
      </c>
      <c r="AW31" s="8">
        <f t="shared" si="2"/>
        <v>22239.915768358253</v>
      </c>
      <c r="AX31" s="9">
        <f t="shared" si="3"/>
        <v>14404.925868775741</v>
      </c>
    </row>
    <row r="32" spans="1:50" x14ac:dyDescent="0.35">
      <c r="A32">
        <v>62</v>
      </c>
      <c r="B32" t="s">
        <v>49</v>
      </c>
      <c r="C32" s="2">
        <v>44364.962430555555</v>
      </c>
      <c r="D32">
        <v>42</v>
      </c>
      <c r="E32" t="s">
        <v>14</v>
      </c>
      <c r="F32">
        <v>0</v>
      </c>
      <c r="G32">
        <v>6.0469999999999997</v>
      </c>
      <c r="H32" s="3">
        <v>32691</v>
      </c>
      <c r="I32">
        <v>6.3E-2</v>
      </c>
      <c r="J32" t="s">
        <v>15</v>
      </c>
      <c r="K32" t="s">
        <v>15</v>
      </c>
      <c r="L32" t="s">
        <v>15</v>
      </c>
      <c r="M32" t="s">
        <v>15</v>
      </c>
      <c r="O32">
        <v>62</v>
      </c>
      <c r="P32" t="s">
        <v>49</v>
      </c>
      <c r="Q32" s="2">
        <v>44364.962430555555</v>
      </c>
      <c r="R32">
        <v>42</v>
      </c>
      <c r="S32" t="s">
        <v>14</v>
      </c>
      <c r="T32">
        <v>0</v>
      </c>
      <c r="U32" t="s">
        <v>15</v>
      </c>
      <c r="V32" s="3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C32">
        <v>62</v>
      </c>
      <c r="AD32" t="s">
        <v>49</v>
      </c>
      <c r="AE32" s="2">
        <v>44364.962430555555</v>
      </c>
      <c r="AF32">
        <v>42</v>
      </c>
      <c r="AG32" t="s">
        <v>14</v>
      </c>
      <c r="AH32">
        <v>0</v>
      </c>
      <c r="AI32">
        <v>12.208</v>
      </c>
      <c r="AJ32" s="3">
        <v>2239</v>
      </c>
      <c r="AK32">
        <v>0.45600000000000002</v>
      </c>
      <c r="AL32" t="s">
        <v>15</v>
      </c>
      <c r="AM32" t="s">
        <v>15</v>
      </c>
      <c r="AN32" t="s">
        <v>15</v>
      </c>
      <c r="AO32" t="s">
        <v>15</v>
      </c>
      <c r="AQ32">
        <v>1</v>
      </c>
      <c r="AT32" s="6">
        <f t="shared" si="0"/>
        <v>102.28035685120781</v>
      </c>
      <c r="AU32" s="7">
        <f t="shared" si="1"/>
        <v>449.62592639483</v>
      </c>
      <c r="AW32" s="8">
        <f t="shared" si="2"/>
        <v>85.60047899094711</v>
      </c>
      <c r="AX32" s="9">
        <f t="shared" si="3"/>
        <v>424.15728665254005</v>
      </c>
    </row>
    <row r="33" spans="1:50" x14ac:dyDescent="0.35">
      <c r="A33">
        <v>63</v>
      </c>
      <c r="B33" t="s">
        <v>50</v>
      </c>
      <c r="C33" s="2">
        <v>44364.983749999999</v>
      </c>
      <c r="D33">
        <v>26</v>
      </c>
      <c r="E33" t="s">
        <v>14</v>
      </c>
      <c r="F33">
        <v>0</v>
      </c>
      <c r="G33">
        <v>6.0359999999999996</v>
      </c>
      <c r="H33" s="3">
        <v>3135</v>
      </c>
      <c r="I33">
        <v>2E-3</v>
      </c>
      <c r="J33" t="s">
        <v>15</v>
      </c>
      <c r="K33" t="s">
        <v>15</v>
      </c>
      <c r="L33" t="s">
        <v>15</v>
      </c>
      <c r="M33" t="s">
        <v>15</v>
      </c>
      <c r="O33">
        <v>63</v>
      </c>
      <c r="P33" t="s">
        <v>50</v>
      </c>
      <c r="Q33" s="2">
        <v>44364.983749999999</v>
      </c>
      <c r="R33">
        <v>26</v>
      </c>
      <c r="S33" t="s">
        <v>14</v>
      </c>
      <c r="T33">
        <v>0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C33">
        <v>63</v>
      </c>
      <c r="AD33" t="s">
        <v>50</v>
      </c>
      <c r="AE33" s="2">
        <v>44364.983749999999</v>
      </c>
      <c r="AF33">
        <v>26</v>
      </c>
      <c r="AG33" t="s">
        <v>14</v>
      </c>
      <c r="AH33">
        <v>0</v>
      </c>
      <c r="AI33">
        <v>12.103999999999999</v>
      </c>
      <c r="AJ33" s="3">
        <v>72273</v>
      </c>
      <c r="AK33">
        <v>14.291</v>
      </c>
      <c r="AL33" t="s">
        <v>15</v>
      </c>
      <c r="AM33" t="s">
        <v>15</v>
      </c>
      <c r="AN33" t="s">
        <v>15</v>
      </c>
      <c r="AO33" t="s">
        <v>15</v>
      </c>
      <c r="AQ33">
        <v>1</v>
      </c>
      <c r="AT33" s="6">
        <f t="shared" si="0"/>
        <v>4.3180247812499992</v>
      </c>
      <c r="AU33" s="7">
        <f t="shared" si="1"/>
        <v>13106.372227574671</v>
      </c>
      <c r="AW33" s="8">
        <f t="shared" si="2"/>
        <v>4.7005593612500007</v>
      </c>
      <c r="AX33" s="9">
        <f t="shared" si="3"/>
        <v>13729.80733503846</v>
      </c>
    </row>
    <row r="34" spans="1:50" x14ac:dyDescent="0.35">
      <c r="A34">
        <v>64</v>
      </c>
      <c r="B34" t="s">
        <v>51</v>
      </c>
      <c r="C34" s="2">
        <v>44365.005115740743</v>
      </c>
      <c r="D34">
        <v>163</v>
      </c>
      <c r="E34" t="s">
        <v>14</v>
      </c>
      <c r="F34">
        <v>0</v>
      </c>
      <c r="G34">
        <v>6.0410000000000004</v>
      </c>
      <c r="H34" s="3">
        <v>427424</v>
      </c>
      <c r="I34">
        <v>0.88600000000000001</v>
      </c>
      <c r="J34" t="s">
        <v>15</v>
      </c>
      <c r="K34" t="s">
        <v>15</v>
      </c>
      <c r="L34" t="s">
        <v>15</v>
      </c>
      <c r="M34" t="s">
        <v>15</v>
      </c>
      <c r="O34">
        <v>64</v>
      </c>
      <c r="P34" t="s">
        <v>51</v>
      </c>
      <c r="Q34" s="2">
        <v>44365.005115740743</v>
      </c>
      <c r="R34">
        <v>163</v>
      </c>
      <c r="S34" t="s">
        <v>14</v>
      </c>
      <c r="T34">
        <v>0</v>
      </c>
      <c r="U34">
        <v>6.0019999999999998</v>
      </c>
      <c r="V34" s="3">
        <v>2924</v>
      </c>
      <c r="W34">
        <v>0.9</v>
      </c>
      <c r="X34" t="s">
        <v>15</v>
      </c>
      <c r="Y34" t="s">
        <v>15</v>
      </c>
      <c r="Z34" t="s">
        <v>15</v>
      </c>
      <c r="AA34" t="s">
        <v>15</v>
      </c>
      <c r="AC34">
        <v>64</v>
      </c>
      <c r="AD34" t="s">
        <v>51</v>
      </c>
      <c r="AE34" s="2">
        <v>44365.005115740743</v>
      </c>
      <c r="AF34">
        <v>163</v>
      </c>
      <c r="AG34" t="s">
        <v>14</v>
      </c>
      <c r="AH34">
        <v>0</v>
      </c>
      <c r="AI34">
        <v>12.212</v>
      </c>
      <c r="AJ34" s="3">
        <v>7204</v>
      </c>
      <c r="AK34">
        <v>1.448</v>
      </c>
      <c r="AL34" t="s">
        <v>15</v>
      </c>
      <c r="AM34" t="s">
        <v>15</v>
      </c>
      <c r="AN34" t="s">
        <v>15</v>
      </c>
      <c r="AO34" t="s">
        <v>15</v>
      </c>
      <c r="AQ34">
        <v>1</v>
      </c>
      <c r="AT34" s="6">
        <f t="shared" si="0"/>
        <v>1193.8963647116288</v>
      </c>
      <c r="AU34" s="7">
        <f t="shared" si="1"/>
        <v>1367.1939866436801</v>
      </c>
      <c r="AW34" s="8">
        <f t="shared" si="2"/>
        <v>1103.7637647586816</v>
      </c>
      <c r="AX34" s="9">
        <f t="shared" si="3"/>
        <v>1372.7029447638402</v>
      </c>
    </row>
    <row r="35" spans="1:50" x14ac:dyDescent="0.35">
      <c r="A35">
        <v>65</v>
      </c>
      <c r="B35" t="s">
        <v>52</v>
      </c>
      <c r="C35" s="2">
        <v>44365.026493055557</v>
      </c>
      <c r="D35">
        <v>91</v>
      </c>
      <c r="E35" t="s">
        <v>14</v>
      </c>
      <c r="F35">
        <v>0</v>
      </c>
      <c r="G35">
        <v>6.02</v>
      </c>
      <c r="H35" s="3">
        <v>45941</v>
      </c>
      <c r="I35">
        <v>9.0999999999999998E-2</v>
      </c>
      <c r="J35" t="s">
        <v>15</v>
      </c>
      <c r="K35" t="s">
        <v>15</v>
      </c>
      <c r="L35" t="s">
        <v>15</v>
      </c>
      <c r="M35" t="s">
        <v>15</v>
      </c>
      <c r="O35">
        <v>65</v>
      </c>
      <c r="P35" t="s">
        <v>52</v>
      </c>
      <c r="Q35" s="2">
        <v>44365.026493055557</v>
      </c>
      <c r="R35">
        <v>91</v>
      </c>
      <c r="S35" t="s">
        <v>14</v>
      </c>
      <c r="T35">
        <v>0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t="s">
        <v>15</v>
      </c>
      <c r="AA35" t="s">
        <v>15</v>
      </c>
      <c r="AC35">
        <v>65</v>
      </c>
      <c r="AD35" t="s">
        <v>52</v>
      </c>
      <c r="AE35" s="2">
        <v>44365.026493055557</v>
      </c>
      <c r="AF35">
        <v>91</v>
      </c>
      <c r="AG35" t="s">
        <v>14</v>
      </c>
      <c r="AH35">
        <v>0</v>
      </c>
      <c r="AI35">
        <v>12.189</v>
      </c>
      <c r="AJ35" s="3">
        <v>2793</v>
      </c>
      <c r="AK35">
        <v>0.56699999999999995</v>
      </c>
      <c r="AL35" t="s">
        <v>15</v>
      </c>
      <c r="AM35" t="s">
        <v>15</v>
      </c>
      <c r="AN35" t="s">
        <v>15</v>
      </c>
      <c r="AO35" t="s">
        <v>15</v>
      </c>
      <c r="AQ35">
        <v>1</v>
      </c>
      <c r="AT35" s="6">
        <f t="shared" ref="AT35:AT39" si="4">IF(H35&lt;15000,((0.00000002125*H35^2)+(0.002705*H35)+(-4.371)),(IF(H35&lt;700000,((-0.0000000008162*H35^2)+(0.003141*H35)+(0.4702)), ((0.000000003285*V35^2)+(0.1899*V35)+(559.5)))))</f>
        <v>143.0482292924078</v>
      </c>
      <c r="AU35" s="7">
        <f t="shared" ref="AU35:AU39" si="5">((-0.00000006277*AJ35^2)+(0.1854*AJ35)+(34.83))</f>
        <v>552.16254070827006</v>
      </c>
      <c r="AW35" s="8">
        <f t="shared" ref="AW35:AW39" si="6">IF(H35&lt;10000,((-0.00000005795*H35^2)+(0.003823*H35)+(-6.715)),(IF(H35&lt;700000,((-0.0000000001209*H35^2)+(0.002635*H35)+(-0.4111)), ((-0.00000002007*V35^2)+(0.2564*V35)+(286.1)))))</f>
        <v>120.38826642434711</v>
      </c>
      <c r="AX35" s="9">
        <f t="shared" ref="AX35:AX39" si="7">(-0.00000001626*AJ35^2)+(0.1912*AJ35)+(-3.858)</f>
        <v>530.03675819526006</v>
      </c>
    </row>
    <row r="36" spans="1:50" x14ac:dyDescent="0.35">
      <c r="A36">
        <v>66</v>
      </c>
      <c r="B36" t="s">
        <v>53</v>
      </c>
      <c r="C36" s="2">
        <v>44365.047858796293</v>
      </c>
      <c r="D36">
        <v>77</v>
      </c>
      <c r="E36" t="s">
        <v>14</v>
      </c>
      <c r="F36">
        <v>0</v>
      </c>
      <c r="G36">
        <v>6.0410000000000004</v>
      </c>
      <c r="H36" s="3">
        <v>460258</v>
      </c>
      <c r="I36">
        <v>0.95499999999999996</v>
      </c>
      <c r="J36" t="s">
        <v>15</v>
      </c>
      <c r="K36" t="s">
        <v>15</v>
      </c>
      <c r="L36" t="s">
        <v>15</v>
      </c>
      <c r="M36" t="s">
        <v>15</v>
      </c>
      <c r="O36">
        <v>66</v>
      </c>
      <c r="P36" t="s">
        <v>53</v>
      </c>
      <c r="Q36" s="2">
        <v>44365.047858796293</v>
      </c>
      <c r="R36">
        <v>77</v>
      </c>
      <c r="S36" t="s">
        <v>14</v>
      </c>
      <c r="T36">
        <v>0</v>
      </c>
      <c r="U36">
        <v>5.9809999999999999</v>
      </c>
      <c r="V36" s="3">
        <v>3073</v>
      </c>
      <c r="W36">
        <v>0.94</v>
      </c>
      <c r="X36" t="s">
        <v>15</v>
      </c>
      <c r="Y36" t="s">
        <v>15</v>
      </c>
      <c r="Z36" t="s">
        <v>15</v>
      </c>
      <c r="AA36" t="s">
        <v>15</v>
      </c>
      <c r="AC36">
        <v>66</v>
      </c>
      <c r="AD36" t="s">
        <v>53</v>
      </c>
      <c r="AE36" s="2">
        <v>44365.047858796293</v>
      </c>
      <c r="AF36">
        <v>77</v>
      </c>
      <c r="AG36" t="s">
        <v>14</v>
      </c>
      <c r="AH36">
        <v>0</v>
      </c>
      <c r="AI36">
        <v>12.209</v>
      </c>
      <c r="AJ36" s="3">
        <v>6674</v>
      </c>
      <c r="AK36">
        <v>1.3420000000000001</v>
      </c>
      <c r="AL36" t="s">
        <v>15</v>
      </c>
      <c r="AM36" t="s">
        <v>15</v>
      </c>
      <c r="AN36" t="s">
        <v>15</v>
      </c>
      <c r="AO36" t="s">
        <v>15</v>
      </c>
      <c r="AQ36">
        <v>1</v>
      </c>
      <c r="AT36" s="6">
        <f t="shared" si="4"/>
        <v>1273.2388704384632</v>
      </c>
      <c r="AU36" s="7">
        <f t="shared" si="5"/>
        <v>1269.3936813354799</v>
      </c>
      <c r="AW36" s="8">
        <f t="shared" si="6"/>
        <v>1186.7575851284125</v>
      </c>
      <c r="AX36" s="9">
        <f t="shared" si="7"/>
        <v>1271.4865425922401</v>
      </c>
    </row>
    <row r="37" spans="1:50" x14ac:dyDescent="0.35">
      <c r="A37">
        <v>67</v>
      </c>
      <c r="B37" t="s">
        <v>54</v>
      </c>
      <c r="C37" s="2">
        <v>44365.069212962961</v>
      </c>
      <c r="D37">
        <v>192</v>
      </c>
      <c r="E37" t="s">
        <v>14</v>
      </c>
      <c r="F37">
        <v>0</v>
      </c>
      <c r="G37">
        <v>6.0430000000000001</v>
      </c>
      <c r="H37" s="3">
        <v>5526</v>
      </c>
      <c r="I37">
        <v>7.0000000000000001E-3</v>
      </c>
      <c r="J37" t="s">
        <v>15</v>
      </c>
      <c r="K37" t="s">
        <v>15</v>
      </c>
      <c r="L37" t="s">
        <v>15</v>
      </c>
      <c r="M37" t="s">
        <v>15</v>
      </c>
      <c r="O37">
        <v>67</v>
      </c>
      <c r="P37" t="s">
        <v>54</v>
      </c>
      <c r="Q37" s="2">
        <v>44365.069212962961</v>
      </c>
      <c r="R37">
        <v>192</v>
      </c>
      <c r="S37" t="s">
        <v>14</v>
      </c>
      <c r="T37">
        <v>0</v>
      </c>
      <c r="U37" t="s">
        <v>15</v>
      </c>
      <c r="V37" s="3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C37">
        <v>67</v>
      </c>
      <c r="AD37" t="s">
        <v>54</v>
      </c>
      <c r="AE37" s="2">
        <v>44365.069212962961</v>
      </c>
      <c r="AF37">
        <v>192</v>
      </c>
      <c r="AG37" t="s">
        <v>14</v>
      </c>
      <c r="AH37">
        <v>0</v>
      </c>
      <c r="AI37">
        <v>12.137</v>
      </c>
      <c r="AJ37" s="3">
        <v>67347</v>
      </c>
      <c r="AK37">
        <v>13.327999999999999</v>
      </c>
      <c r="AL37" t="s">
        <v>15</v>
      </c>
      <c r="AM37" t="s">
        <v>15</v>
      </c>
      <c r="AN37" t="s">
        <v>15</v>
      </c>
      <c r="AO37" t="s">
        <v>15</v>
      </c>
      <c r="AQ37">
        <v>1</v>
      </c>
      <c r="AT37" s="6">
        <f t="shared" si="4"/>
        <v>11.225734364999999</v>
      </c>
      <c r="AU37" s="7">
        <f t="shared" si="5"/>
        <v>12236.263032467072</v>
      </c>
      <c r="AW37" s="8">
        <f t="shared" si="6"/>
        <v>12.6412976258</v>
      </c>
      <c r="AX37" s="9">
        <f t="shared" si="7"/>
        <v>12799.139244669659</v>
      </c>
    </row>
    <row r="38" spans="1:50" x14ac:dyDescent="0.35">
      <c r="A38">
        <v>68</v>
      </c>
      <c r="B38" t="s">
        <v>55</v>
      </c>
      <c r="C38" s="2">
        <v>44365.090532407405</v>
      </c>
      <c r="D38">
        <v>51</v>
      </c>
      <c r="E38" t="s">
        <v>14</v>
      </c>
      <c r="F38">
        <v>0</v>
      </c>
      <c r="G38">
        <v>6.0419999999999998</v>
      </c>
      <c r="H38" s="3">
        <v>33549</v>
      </c>
      <c r="I38">
        <v>6.5000000000000002E-2</v>
      </c>
      <c r="J38" t="s">
        <v>15</v>
      </c>
      <c r="K38" t="s">
        <v>15</v>
      </c>
      <c r="L38" t="s">
        <v>15</v>
      </c>
      <c r="M38" t="s">
        <v>15</v>
      </c>
      <c r="O38">
        <v>68</v>
      </c>
      <c r="P38" t="s">
        <v>55</v>
      </c>
      <c r="Q38" s="2">
        <v>44365.090532407405</v>
      </c>
      <c r="R38">
        <v>51</v>
      </c>
      <c r="S38" t="s">
        <v>14</v>
      </c>
      <c r="T38">
        <v>0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C38">
        <v>68</v>
      </c>
      <c r="AD38" t="s">
        <v>55</v>
      </c>
      <c r="AE38" s="2">
        <v>44365.090532407405</v>
      </c>
      <c r="AF38">
        <v>51</v>
      </c>
      <c r="AG38" t="s">
        <v>14</v>
      </c>
      <c r="AH38">
        <v>0</v>
      </c>
      <c r="AI38">
        <v>12.198</v>
      </c>
      <c r="AJ38" s="3">
        <v>2223</v>
      </c>
      <c r="AK38">
        <v>0.45300000000000001</v>
      </c>
      <c r="AL38" t="s">
        <v>15</v>
      </c>
      <c r="AM38" t="s">
        <v>15</v>
      </c>
      <c r="AN38" t="s">
        <v>15</v>
      </c>
      <c r="AO38" t="s">
        <v>15</v>
      </c>
      <c r="AQ38">
        <v>1</v>
      </c>
      <c r="AT38" s="6">
        <f t="shared" si="4"/>
        <v>104.9289470057038</v>
      </c>
      <c r="AU38" s="7">
        <f t="shared" si="5"/>
        <v>446.66400767067</v>
      </c>
      <c r="AW38" s="8">
        <f t="shared" si="6"/>
        <v>87.854437770019103</v>
      </c>
      <c r="AX38" s="9">
        <f t="shared" si="7"/>
        <v>421.09924748646</v>
      </c>
    </row>
    <row r="39" spans="1:50" x14ac:dyDescent="0.35">
      <c r="AQ39">
        <v>1</v>
      </c>
      <c r="AT39" s="6">
        <f t="shared" si="4"/>
        <v>-4.3710000000000004</v>
      </c>
      <c r="AU39" s="7">
        <f t="shared" si="5"/>
        <v>34.83</v>
      </c>
      <c r="AW39" s="8">
        <f t="shared" si="6"/>
        <v>-6.7149999999999999</v>
      </c>
      <c r="AX39" s="9">
        <f t="shared" si="7"/>
        <v>-3.8580000000000001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2020-10-28T13:32:09Z</dcterms:created>
  <dcterms:modified xsi:type="dcterms:W3CDTF">2022-01-12T17:15:45Z</dcterms:modified>
</cp:coreProperties>
</file>