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877B6C1D-7645-45C3-AAFD-4BCF3CECD457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  <c r="AT18" i="1"/>
  <c r="AU18" i="1"/>
  <c r="AW18" i="1"/>
  <c r="AX18" i="1"/>
  <c r="AZ18" i="1"/>
  <c r="BA18" i="1"/>
  <c r="AT19" i="1"/>
  <c r="AU19" i="1"/>
  <c r="AW19" i="1"/>
  <c r="AX19" i="1"/>
  <c r="AZ19" i="1"/>
  <c r="BA19" i="1"/>
  <c r="AT20" i="1"/>
  <c r="AU20" i="1"/>
  <c r="AW20" i="1"/>
  <c r="AX20" i="1"/>
  <c r="AZ20" i="1"/>
  <c r="BA20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  <c r="AT29" i="1"/>
  <c r="AU29" i="1"/>
  <c r="AW29" i="1"/>
  <c r="AX29" i="1"/>
  <c r="AZ29" i="1"/>
  <c r="BA29" i="1"/>
  <c r="AT30" i="1"/>
  <c r="AU30" i="1"/>
  <c r="AW30" i="1"/>
  <c r="AX30" i="1"/>
  <c r="AZ30" i="1"/>
  <c r="BA30" i="1"/>
  <c r="AT31" i="1"/>
  <c r="AU31" i="1"/>
  <c r="AW31" i="1"/>
  <c r="AX31" i="1"/>
  <c r="AZ31" i="1"/>
  <c r="BA31" i="1"/>
  <c r="AT32" i="1"/>
  <c r="AU32" i="1"/>
  <c r="AW32" i="1"/>
  <c r="AX32" i="1"/>
  <c r="AZ32" i="1"/>
  <c r="BA32" i="1"/>
  <c r="AT33" i="1"/>
  <c r="AU33" i="1"/>
  <c r="AW33" i="1"/>
  <c r="AX33" i="1"/>
  <c r="AZ33" i="1"/>
  <c r="BA33" i="1"/>
  <c r="AT34" i="1"/>
  <c r="AU34" i="1"/>
  <c r="AW34" i="1"/>
  <c r="AX34" i="1"/>
  <c r="AZ34" i="1"/>
  <c r="BA34" i="1"/>
  <c r="AT35" i="1"/>
  <c r="AU35" i="1"/>
  <c r="AW35" i="1"/>
  <c r="AX35" i="1"/>
  <c r="AZ35" i="1"/>
  <c r="BA35" i="1"/>
  <c r="AT36" i="1"/>
  <c r="AU36" i="1"/>
  <c r="AW36" i="1"/>
  <c r="AX36" i="1"/>
  <c r="AZ36" i="1"/>
  <c r="BA36" i="1"/>
  <c r="AT37" i="1"/>
  <c r="AU37" i="1"/>
  <c r="AW37" i="1"/>
  <c r="AX37" i="1"/>
  <c r="AZ37" i="1"/>
  <c r="BA37" i="1"/>
  <c r="AT38" i="1"/>
  <c r="AU38" i="1"/>
  <c r="AW38" i="1"/>
  <c r="AX38" i="1"/>
  <c r="AZ38" i="1"/>
  <c r="BA38" i="1"/>
  <c r="AT39" i="1"/>
  <c r="AU39" i="1"/>
  <c r="AW39" i="1"/>
  <c r="AX39" i="1"/>
  <c r="AZ39" i="1"/>
  <c r="BA39" i="1"/>
  <c r="AT40" i="1"/>
  <c r="AU40" i="1"/>
  <c r="AW40" i="1"/>
  <c r="AX40" i="1"/>
  <c r="AZ40" i="1"/>
  <c r="BA40" i="1"/>
  <c r="AT41" i="1"/>
  <c r="AU41" i="1"/>
  <c r="AW41" i="1"/>
  <c r="AX41" i="1"/>
  <c r="AZ41" i="1"/>
  <c r="BA41" i="1"/>
  <c r="AT42" i="1"/>
  <c r="AU42" i="1"/>
  <c r="AW42" i="1"/>
  <c r="AX42" i="1"/>
  <c r="AZ42" i="1"/>
  <c r="BA42" i="1"/>
  <c r="AT43" i="1"/>
  <c r="AU43" i="1"/>
  <c r="AW43" i="1"/>
  <c r="AX43" i="1"/>
  <c r="AZ43" i="1"/>
  <c r="BA43" i="1"/>
  <c r="AT44" i="1"/>
  <c r="AU44" i="1"/>
  <c r="AW44" i="1"/>
  <c r="AX44" i="1"/>
  <c r="AZ44" i="1"/>
  <c r="BA44" i="1"/>
</calcChain>
</file>

<file path=xl/sharedStrings.xml><?xml version="1.0" encoding="utf-8"?>
<sst xmlns="http://schemas.openxmlformats.org/spreadsheetml/2006/main" count="803" uniqueCount="67">
  <si>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</si>
  <si>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</si>
  <si>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</si>
  <si>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</si>
  <si>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</si>
  <si>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</si>
  <si>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</si>
  <si>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</si>
  <si>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</si>
  <si>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</si>
  <si>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</si>
  <si>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</si>
  <si>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</si>
  <si>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</si>
  <si>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</si>
  <si>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</si>
  <si>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</si>
  <si>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</si>
  <si>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</si>
  <si>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</si>
  <si>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</si>
  <si>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</si>
  <si>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</si>
  <si>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</si>
  <si>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BRN03may22_001.gcd</t>
  </si>
  <si>
    <t>air</t>
  </si>
  <si>
    <t>BRN03may22_002.gcd</t>
  </si>
  <si>
    <t>air + 100</t>
  </si>
  <si>
    <t>BRN03may22_003.gcd</t>
  </si>
  <si>
    <t>BRN03may22_004.gcd</t>
  </si>
  <si>
    <t>BRN03may22_005.gcd</t>
  </si>
  <si>
    <t>BRN03may22_006.gcd</t>
  </si>
  <si>
    <t>BRN03may22_007.gcd</t>
  </si>
  <si>
    <t>BRN03may22_008.gcd</t>
  </si>
  <si>
    <t>BRN03may22_009.gcd</t>
  </si>
  <si>
    <t>BRN03may22_010.gcd</t>
  </si>
  <si>
    <t>BRN03may22_011.gcd</t>
  </si>
  <si>
    <t>BRN03may22_012.gcd</t>
  </si>
  <si>
    <t>BRN03may22_013.gcd</t>
  </si>
  <si>
    <t>BRN03may22_014.gcd</t>
  </si>
  <si>
    <t>BRN03may22_015.gcd</t>
  </si>
  <si>
    <t>BRN03may22_016.gcd</t>
  </si>
  <si>
    <t>BRN03may22_017.gcd</t>
  </si>
  <si>
    <t>BRN03may22_018.gcd</t>
  </si>
  <si>
    <t>BRN03may22_019.gcd</t>
  </si>
  <si>
    <t>BRN03may22_020.gcd</t>
  </si>
  <si>
    <t>BRN03may22_021.gcd</t>
  </si>
  <si>
    <t>BRN03may22_022.gcd</t>
  </si>
  <si>
    <t>BRN03may22_023.gcd</t>
  </si>
  <si>
    <t>BRN03may22_024.gcd</t>
  </si>
  <si>
    <t>BRN03may22_025.gcd</t>
  </si>
  <si>
    <t>BRN03may22_026.gcd</t>
  </si>
  <si>
    <t>BRN03may22_027.gcd</t>
  </si>
  <si>
    <t>BRN03may22_028.gcd</t>
  </si>
  <si>
    <t>BRN03may22_029.gcd</t>
  </si>
  <si>
    <t>BRN03may22_030.gcd</t>
  </si>
  <si>
    <t>BRN03may22_031.gcd</t>
  </si>
  <si>
    <t>BRN03may22_032.gcd</t>
  </si>
  <si>
    <t>BRN03may22_033.gcd</t>
  </si>
  <si>
    <t>BRN03may22_034.gcd</t>
  </si>
  <si>
    <t>148 recapped in lab</t>
  </si>
  <si>
    <t>BRN03may22_035.gcd</t>
  </si>
  <si>
    <t>205 dented cap</t>
  </si>
  <si>
    <t>BRN03may22_036.gcd</t>
  </si>
  <si>
    <t>105 dented cap</t>
  </si>
  <si>
    <t>2022 ranged CAL Measured headspace CH4  in ppm from GC in ppm</t>
  </si>
  <si>
    <t>2022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</si>
</sst>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44"/>
  <sheetViews>
    <sheetView tabSelected="1" topLeftCell="O1" workbookViewId="0">
      <selection activeCell="O10" sqref="A10:XFD10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65</v>
      </c>
      <c r="BA8" s="5" t="s">
        <v>66</v>
      </c>
    </row>
    <row r="9" spans="1:53" x14ac:dyDescent="0.35">
      <c r="A9">
        <v>49</v>
      </c>
      <c r="B9" t="s">
        <v>24</v>
      </c>
      <c r="C9" s="2">
        <v>44684.443333333336</v>
      </c>
      <c r="D9" t="s">
        <v>25</v>
      </c>
      <c r="E9" t="s">
        <v>13</v>
      </c>
      <c r="F9">
        <v>0</v>
      </c>
      <c r="G9">
        <v>6.0190000000000001</v>
      </c>
      <c r="H9" s="3">
        <v>149335</v>
      </c>
      <c r="I9">
        <v>0.29699999999999999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24</v>
      </c>
      <c r="Q9" s="2">
        <v>44684.443333333336</v>
      </c>
      <c r="R9" t="s">
        <v>25</v>
      </c>
      <c r="S9" t="s">
        <v>13</v>
      </c>
      <c r="T9">
        <v>0</v>
      </c>
      <c r="U9">
        <v>5.9630000000000001</v>
      </c>
      <c r="V9" s="3">
        <v>2889</v>
      </c>
      <c r="W9">
        <v>0.85899999999999999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24</v>
      </c>
      <c r="AE9" s="2">
        <v>44684.443333333336</v>
      </c>
      <c r="AF9" t="s">
        <v>25</v>
      </c>
      <c r="AG9" t="s">
        <v>13</v>
      </c>
      <c r="AH9">
        <v>0</v>
      </c>
      <c r="AI9">
        <v>12.231</v>
      </c>
      <c r="AJ9" s="3">
        <v>3531</v>
      </c>
      <c r="AK9">
        <v>0.67300000000000004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44" si="0">IF(H9&lt;15000,((0.00000002125*H9^2)+(0.002705*H9)+(-4.371)),(IF(H9&lt;700000,((-0.0000000008162*H9^2)+(0.003141*H9)+(0.4702)), ((0.000000003285*V9^2)+(0.1899*V9)+(559.5)))))</f>
        <v>451.329405955955</v>
      </c>
      <c r="AU9" s="7">
        <f t="shared" ref="AU9:AU44" si="1">((-0.00000006277*AJ9^2)+(0.1854*AJ9)+(34.83))</f>
        <v>688.69478608803013</v>
      </c>
      <c r="AW9" s="8">
        <f t="shared" ref="AW9:AW44" si="2">IF(H9&lt;10000,((-0.00000005795*H9^2)+(0.003823*H9)+(-6.715)),(IF(H9&lt;700000,((-0.0000000001209*H9^2)+(0.002635*H9)+(-0.4111)), ((-0.00000002007*V9^2)+(0.2564*V9)+(286.1)))))</f>
        <v>390.39044108499752</v>
      </c>
      <c r="AX9" s="9">
        <f t="shared" ref="AX9:AX44" si="3">(-0.00000001626*AJ9^2)+(0.1912*AJ9)+(-3.858)</f>
        <v>671.06647095414007</v>
      </c>
      <c r="AZ9" s="10">
        <f t="shared" ref="AZ9:AZ44" si="4">IF(H9&lt;10000,((0.0000001453*H9^2)+(0.0008349*H9)+(-1.805)),(IF(H9&lt;700000,((-0.00000000008054*H9^2)+(0.002348*H9)+(-2.47)), ((-0.00000001938*V9^2)+(0.2471*V9)+(226.8)))))</f>
        <v>346.37246211319848</v>
      </c>
      <c r="BA9" s="11">
        <f t="shared" ref="BA9:BA44" si="5">(-0.00000002552*AJ9^2)+(0.2067*AJ9)+(-103.7)</f>
        <v>625.83951763528</v>
      </c>
    </row>
    <row r="10" spans="1:53" x14ac:dyDescent="0.35">
      <c r="A10">
        <v>50</v>
      </c>
      <c r="B10" t="s">
        <v>26</v>
      </c>
      <c r="C10" s="2">
        <v>44684.464525462965</v>
      </c>
      <c r="D10" t="s">
        <v>27</v>
      </c>
      <c r="E10" t="s">
        <v>13</v>
      </c>
      <c r="F10">
        <v>0</v>
      </c>
      <c r="G10">
        <v>6.01</v>
      </c>
      <c r="H10" s="3">
        <v>1174208</v>
      </c>
      <c r="I10">
        <v>2.37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26</v>
      </c>
      <c r="Q10" s="2">
        <v>44684.464525462965</v>
      </c>
      <c r="R10" t="s">
        <v>27</v>
      </c>
      <c r="S10" t="s">
        <v>13</v>
      </c>
      <c r="T10">
        <v>0</v>
      </c>
      <c r="U10">
        <v>5.9630000000000001</v>
      </c>
      <c r="V10" s="3">
        <v>9891</v>
      </c>
      <c r="W10">
        <v>2.5760000000000001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26</v>
      </c>
      <c r="AE10" s="2">
        <v>44684.464525462965</v>
      </c>
      <c r="AF10" t="s">
        <v>27</v>
      </c>
      <c r="AG10" t="s">
        <v>13</v>
      </c>
      <c r="AH10">
        <v>0</v>
      </c>
      <c r="AI10">
        <v>12.194000000000001</v>
      </c>
      <c r="AJ10" s="3">
        <v>16644</v>
      </c>
      <c r="AK10">
        <v>3.4540000000000002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2438.122277729085</v>
      </c>
      <c r="AU10" s="7">
        <f t="shared" si="1"/>
        <v>3103.2388828612802</v>
      </c>
      <c r="AW10" s="8">
        <f t="shared" si="2"/>
        <v>2820.1889141483298</v>
      </c>
      <c r="AX10" s="9">
        <f t="shared" si="3"/>
        <v>3173.9704103126401</v>
      </c>
      <c r="AZ10" s="10">
        <f t="shared" si="4"/>
        <v>2668.9701181462201</v>
      </c>
      <c r="BA10" s="11">
        <f t="shared" si="5"/>
        <v>3329.5451797772803</v>
      </c>
    </row>
    <row r="11" spans="1:53" x14ac:dyDescent="0.35">
      <c r="A11">
        <v>51</v>
      </c>
      <c r="B11" t="s">
        <v>28</v>
      </c>
      <c r="C11" s="2">
        <v>44684.485763888886</v>
      </c>
      <c r="D11">
        <v>160</v>
      </c>
      <c r="E11" t="s">
        <v>13</v>
      </c>
      <c r="F11">
        <v>0</v>
      </c>
      <c r="G11">
        <v>6.0090000000000003</v>
      </c>
      <c r="H11" s="3">
        <v>24851</v>
      </c>
      <c r="I11">
        <v>4.4999999999999998E-2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28</v>
      </c>
      <c r="Q11" s="2">
        <v>44684.485763888886</v>
      </c>
      <c r="R11">
        <v>160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28</v>
      </c>
      <c r="AE11" s="2">
        <v>44684.485763888886</v>
      </c>
      <c r="AF11">
        <v>160</v>
      </c>
      <c r="AG11" t="s">
        <v>13</v>
      </c>
      <c r="AH11">
        <v>0</v>
      </c>
      <c r="AI11">
        <v>12.167999999999999</v>
      </c>
      <c r="AJ11" s="3">
        <v>2044</v>
      </c>
      <c r="AK11">
        <v>0.35699999999999998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78.0231285695438</v>
      </c>
      <c r="AU11" s="7">
        <f t="shared" si="1"/>
        <v>413.52535095728001</v>
      </c>
      <c r="AW11" s="8">
        <f t="shared" si="2"/>
        <v>64.9966205208991</v>
      </c>
      <c r="AX11" s="9">
        <f t="shared" si="3"/>
        <v>386.88686676064003</v>
      </c>
      <c r="AZ11" s="10">
        <f t="shared" si="4"/>
        <v>55.83040873493146</v>
      </c>
      <c r="BA11" s="11">
        <f t="shared" si="5"/>
        <v>318.68817907328003</v>
      </c>
    </row>
    <row r="12" spans="1:53" x14ac:dyDescent="0.35">
      <c r="A12">
        <v>52</v>
      </c>
      <c r="B12" t="s">
        <v>29</v>
      </c>
      <c r="C12" s="2">
        <v>44684.506990740738</v>
      </c>
      <c r="D12">
        <v>164</v>
      </c>
      <c r="E12" t="s">
        <v>13</v>
      </c>
      <c r="F12">
        <v>0</v>
      </c>
      <c r="G12">
        <v>6.0170000000000003</v>
      </c>
      <c r="H12" s="3">
        <v>4983</v>
      </c>
      <c r="I12">
        <v>5.0000000000000001E-3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29</v>
      </c>
      <c r="Q12" s="2">
        <v>44684.506990740738</v>
      </c>
      <c r="R12">
        <v>164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29</v>
      </c>
      <c r="AE12" s="2">
        <v>44684.506990740738</v>
      </c>
      <c r="AF12">
        <v>164</v>
      </c>
      <c r="AG12" t="s">
        <v>13</v>
      </c>
      <c r="AH12">
        <v>0</v>
      </c>
      <c r="AI12">
        <v>12.119</v>
      </c>
      <c r="AJ12" s="3">
        <v>45099</v>
      </c>
      <c r="AK12">
        <v>9.423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9.63565864125</v>
      </c>
      <c r="AU12" s="7">
        <f t="shared" si="1"/>
        <v>8268.5154540912299</v>
      </c>
      <c r="AW12" s="8">
        <f t="shared" si="2"/>
        <v>10.89609375245</v>
      </c>
      <c r="AX12" s="9">
        <f t="shared" si="3"/>
        <v>8585.9992640357395</v>
      </c>
      <c r="AZ12" s="10">
        <f t="shared" si="4"/>
        <v>5.9631476916999997</v>
      </c>
      <c r="BA12" s="11">
        <f t="shared" si="5"/>
        <v>9166.3576666784793</v>
      </c>
    </row>
    <row r="13" spans="1:53" x14ac:dyDescent="0.35">
      <c r="A13">
        <v>53</v>
      </c>
      <c r="B13" t="s">
        <v>30</v>
      </c>
      <c r="C13" s="2">
        <v>44684.52820601852</v>
      </c>
      <c r="D13">
        <v>41</v>
      </c>
      <c r="E13" t="s">
        <v>13</v>
      </c>
      <c r="F13">
        <v>0</v>
      </c>
      <c r="G13">
        <v>6.0119999999999996</v>
      </c>
      <c r="H13" s="3">
        <v>221199</v>
      </c>
      <c r="I13">
        <v>0.442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30</v>
      </c>
      <c r="Q13" s="2">
        <v>44684.52820601852</v>
      </c>
      <c r="R13">
        <v>41</v>
      </c>
      <c r="S13" t="s">
        <v>13</v>
      </c>
      <c r="T13">
        <v>0</v>
      </c>
      <c r="U13">
        <v>5.9610000000000003</v>
      </c>
      <c r="V13" s="3">
        <v>2192</v>
      </c>
      <c r="W13">
        <v>0.68799999999999994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30</v>
      </c>
      <c r="AE13" s="2">
        <v>44684.52820601852</v>
      </c>
      <c r="AF13">
        <v>41</v>
      </c>
      <c r="AG13" t="s">
        <v>13</v>
      </c>
      <c r="AH13">
        <v>0</v>
      </c>
      <c r="AI13">
        <v>12.183</v>
      </c>
      <c r="AJ13" s="3">
        <v>4577</v>
      </c>
      <c r="AK13">
        <v>0.89600000000000002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655.32041115806385</v>
      </c>
      <c r="AU13" s="7">
        <f t="shared" si="1"/>
        <v>882.09083572667009</v>
      </c>
      <c r="AW13" s="8">
        <f t="shared" si="2"/>
        <v>576.53274919003911</v>
      </c>
      <c r="AX13" s="9">
        <f t="shared" si="3"/>
        <v>870.92377041446014</v>
      </c>
      <c r="AZ13" s="10">
        <f t="shared" si="4"/>
        <v>512.96451053321539</v>
      </c>
      <c r="BA13" s="11">
        <f t="shared" si="5"/>
        <v>841.83128333191985</v>
      </c>
    </row>
    <row r="14" spans="1:53" x14ac:dyDescent="0.35">
      <c r="A14">
        <v>54</v>
      </c>
      <c r="B14" t="s">
        <v>31</v>
      </c>
      <c r="C14" s="2">
        <v>44684.549432870372</v>
      </c>
      <c r="D14">
        <v>136</v>
      </c>
      <c r="E14" t="s">
        <v>13</v>
      </c>
      <c r="F14">
        <v>0</v>
      </c>
      <c r="G14">
        <v>6.01</v>
      </c>
      <c r="H14" s="3">
        <v>16438</v>
      </c>
      <c r="I14">
        <v>2.8000000000000001E-2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31</v>
      </c>
      <c r="Q14" s="2">
        <v>44684.549432870372</v>
      </c>
      <c r="R14">
        <v>136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31</v>
      </c>
      <c r="AE14" s="2">
        <v>44684.549432870372</v>
      </c>
      <c r="AF14">
        <v>136</v>
      </c>
      <c r="AG14" t="s">
        <v>13</v>
      </c>
      <c r="AH14">
        <v>0</v>
      </c>
      <c r="AI14">
        <v>12.119</v>
      </c>
      <c r="AJ14" s="3">
        <v>26590</v>
      </c>
      <c r="AK14">
        <v>5.55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51.881414357727202</v>
      </c>
      <c r="AU14" s="7">
        <f t="shared" si="1"/>
        <v>4920.2358461630001</v>
      </c>
      <c r="AW14" s="8">
        <f t="shared" si="2"/>
        <v>42.870361871660407</v>
      </c>
      <c r="AX14" s="9">
        <f t="shared" si="3"/>
        <v>5068.6537230939994</v>
      </c>
      <c r="AZ14" s="10">
        <f t="shared" si="4"/>
        <v>36.104661460244238</v>
      </c>
      <c r="BA14" s="11">
        <f t="shared" si="5"/>
        <v>5374.4096428880002</v>
      </c>
    </row>
    <row r="15" spans="1:53" x14ac:dyDescent="0.35">
      <c r="A15">
        <v>55</v>
      </c>
      <c r="B15" t="s">
        <v>32</v>
      </c>
      <c r="C15" s="2">
        <v>44684.570648148147</v>
      </c>
      <c r="D15">
        <v>104</v>
      </c>
      <c r="E15" t="s">
        <v>13</v>
      </c>
      <c r="F15">
        <v>0</v>
      </c>
      <c r="G15">
        <v>6.01</v>
      </c>
      <c r="H15" s="3">
        <v>16217</v>
      </c>
      <c r="I15">
        <v>2.8000000000000001E-2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32</v>
      </c>
      <c r="Q15" s="2">
        <v>44684.570648148147</v>
      </c>
      <c r="R15">
        <v>104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32</v>
      </c>
      <c r="AE15" s="2">
        <v>44684.570648148147</v>
      </c>
      <c r="AF15">
        <v>104</v>
      </c>
      <c r="AG15" t="s">
        <v>13</v>
      </c>
      <c r="AH15">
        <v>0</v>
      </c>
      <c r="AI15">
        <v>12.179</v>
      </c>
      <c r="AJ15" s="3">
        <v>3171</v>
      </c>
      <c r="AK15">
        <v>0.59699999999999998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51.193143673158204</v>
      </c>
      <c r="AU15" s="7">
        <f t="shared" si="1"/>
        <v>622.10223252243009</v>
      </c>
      <c r="AW15" s="8">
        <f t="shared" si="2"/>
        <v>42.288899377339909</v>
      </c>
      <c r="AX15" s="9">
        <f t="shared" si="3"/>
        <v>602.27370178134004</v>
      </c>
      <c r="AZ15" s="10">
        <f t="shared" si="4"/>
        <v>35.586334697691939</v>
      </c>
      <c r="BA15" s="11">
        <f t="shared" si="5"/>
        <v>551.48909024967998</v>
      </c>
    </row>
    <row r="16" spans="1:53" x14ac:dyDescent="0.35">
      <c r="A16">
        <v>56</v>
      </c>
      <c r="B16" t="s">
        <v>33</v>
      </c>
      <c r="C16" s="2">
        <v>44684.591874999998</v>
      </c>
      <c r="D16">
        <v>130</v>
      </c>
      <c r="E16" t="s">
        <v>13</v>
      </c>
      <c r="F16">
        <v>0</v>
      </c>
      <c r="G16">
        <v>6.0579999999999998</v>
      </c>
      <c r="H16" s="3">
        <v>1459</v>
      </c>
      <c r="I16">
        <v>-2E-3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33</v>
      </c>
      <c r="Q16" s="2">
        <v>44684.591874999998</v>
      </c>
      <c r="R16">
        <v>130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33</v>
      </c>
      <c r="AE16" s="2">
        <v>44684.591874999998</v>
      </c>
      <c r="AF16">
        <v>130</v>
      </c>
      <c r="AG16" t="s">
        <v>13</v>
      </c>
      <c r="AH16">
        <v>0</v>
      </c>
      <c r="AI16">
        <v>12.129</v>
      </c>
      <c r="AJ16" s="3">
        <v>33078</v>
      </c>
      <c r="AK16">
        <v>6.9119999999999999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-0.37917052875000046</v>
      </c>
      <c r="AU16" s="7">
        <f t="shared" si="1"/>
        <v>6098.8111481473206</v>
      </c>
      <c r="AW16" s="8">
        <f t="shared" si="2"/>
        <v>-1.2606000639500001</v>
      </c>
      <c r="AX16" s="9">
        <f t="shared" si="3"/>
        <v>6302.8646545941601</v>
      </c>
      <c r="AZ16" s="10">
        <f t="shared" si="4"/>
        <v>-0.27758355069999996</v>
      </c>
      <c r="BA16" s="11">
        <f t="shared" si="5"/>
        <v>6705.5997877763202</v>
      </c>
    </row>
    <row r="17" spans="1:53" x14ac:dyDescent="0.35">
      <c r="A17">
        <v>57</v>
      </c>
      <c r="B17" t="s">
        <v>34</v>
      </c>
      <c r="C17" s="2">
        <v>44684.61310185185</v>
      </c>
      <c r="D17">
        <v>10</v>
      </c>
      <c r="E17" t="s">
        <v>13</v>
      </c>
      <c r="F17">
        <v>0</v>
      </c>
      <c r="G17">
        <v>6.0309999999999997</v>
      </c>
      <c r="H17" s="3">
        <v>3537</v>
      </c>
      <c r="I17">
        <v>2E-3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34</v>
      </c>
      <c r="Q17" s="2">
        <v>44684.61310185185</v>
      </c>
      <c r="R17">
        <v>10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34</v>
      </c>
      <c r="AE17" s="2">
        <v>44684.61310185185</v>
      </c>
      <c r="AF17">
        <v>10</v>
      </c>
      <c r="AG17" t="s">
        <v>13</v>
      </c>
      <c r="AH17">
        <v>0</v>
      </c>
      <c r="AI17">
        <v>12.154999999999999</v>
      </c>
      <c r="AJ17" s="3">
        <v>15895</v>
      </c>
      <c r="AK17">
        <v>3.2949999999999999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5.4624303412499984</v>
      </c>
      <c r="AU17" s="7">
        <f t="shared" si="1"/>
        <v>2965.9040951607499</v>
      </c>
      <c r="AW17" s="8">
        <f t="shared" si="2"/>
        <v>6.0819751164499998</v>
      </c>
      <c r="AX17" s="9">
        <f t="shared" si="3"/>
        <v>3031.1578943335003</v>
      </c>
      <c r="AZ17" s="10">
        <f t="shared" si="4"/>
        <v>2.9657979157000005</v>
      </c>
      <c r="BA17" s="11">
        <f t="shared" si="5"/>
        <v>3175.3488458419997</v>
      </c>
    </row>
    <row r="18" spans="1:53" x14ac:dyDescent="0.35">
      <c r="A18">
        <v>58</v>
      </c>
      <c r="B18" t="s">
        <v>35</v>
      </c>
      <c r="C18" s="2">
        <v>44684.634305555555</v>
      </c>
      <c r="D18">
        <v>182</v>
      </c>
      <c r="E18" t="s">
        <v>13</v>
      </c>
      <c r="F18">
        <v>0</v>
      </c>
      <c r="G18">
        <v>6.0140000000000002</v>
      </c>
      <c r="H18" s="3">
        <v>32098</v>
      </c>
      <c r="I18">
        <v>0.06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35</v>
      </c>
      <c r="Q18" s="2">
        <v>44684.634305555555</v>
      </c>
      <c r="R18">
        <v>182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35</v>
      </c>
      <c r="AE18" s="2">
        <v>44684.634305555555</v>
      </c>
      <c r="AF18">
        <v>182</v>
      </c>
      <c r="AG18" t="s">
        <v>13</v>
      </c>
      <c r="AH18">
        <v>0</v>
      </c>
      <c r="AI18">
        <v>12.147</v>
      </c>
      <c r="AJ18" s="3">
        <v>1914</v>
      </c>
      <c r="AK18">
        <v>0.32900000000000001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100.44910215481521</v>
      </c>
      <c r="AU18" s="7">
        <f t="shared" si="1"/>
        <v>389.45564863308005</v>
      </c>
      <c r="AW18" s="8">
        <f t="shared" si="2"/>
        <v>84.042568954076401</v>
      </c>
      <c r="AX18" s="9">
        <f t="shared" si="3"/>
        <v>362.03923318104006</v>
      </c>
      <c r="AZ18" s="10">
        <f t="shared" si="4"/>
        <v>72.813125119613829</v>
      </c>
      <c r="BA18" s="11">
        <f t="shared" si="5"/>
        <v>291.83031013408004</v>
      </c>
    </row>
    <row r="19" spans="1:53" x14ac:dyDescent="0.35">
      <c r="A19">
        <v>59</v>
      </c>
      <c r="B19" t="s">
        <v>36</v>
      </c>
      <c r="C19" s="2">
        <v>44684.655555555553</v>
      </c>
      <c r="D19">
        <v>153</v>
      </c>
      <c r="E19" t="s">
        <v>13</v>
      </c>
      <c r="F19">
        <v>0</v>
      </c>
      <c r="G19">
        <v>6.0140000000000002</v>
      </c>
      <c r="H19" s="3">
        <v>155388</v>
      </c>
      <c r="I19">
        <v>0.309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36</v>
      </c>
      <c r="Q19" s="2">
        <v>44684.655555555553</v>
      </c>
      <c r="R19">
        <v>153</v>
      </c>
      <c r="S19" t="s">
        <v>13</v>
      </c>
      <c r="T19">
        <v>0</v>
      </c>
      <c r="U19">
        <v>5.968</v>
      </c>
      <c r="V19" s="3">
        <v>1372</v>
      </c>
      <c r="W19">
        <v>0.48699999999999999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36</v>
      </c>
      <c r="AE19" s="2">
        <v>44684.655555555553</v>
      </c>
      <c r="AF19">
        <v>153</v>
      </c>
      <c r="AG19" t="s">
        <v>13</v>
      </c>
      <c r="AH19">
        <v>0</v>
      </c>
      <c r="AI19">
        <v>12.157</v>
      </c>
      <c r="AJ19" s="3">
        <v>19455</v>
      </c>
      <c r="AK19">
        <v>4.0469999999999997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468.83640758998718</v>
      </c>
      <c r="AU19" s="7">
        <f t="shared" si="1"/>
        <v>3618.0287417407503</v>
      </c>
      <c r="AW19" s="8">
        <f t="shared" si="2"/>
        <v>406.11709744723044</v>
      </c>
      <c r="AX19" s="9">
        <f t="shared" si="3"/>
        <v>3709.7836383735003</v>
      </c>
      <c r="AZ19" s="10">
        <f t="shared" si="4"/>
        <v>360.43635102398622</v>
      </c>
      <c r="BA19" s="11">
        <f t="shared" si="5"/>
        <v>3907.9892559220002</v>
      </c>
    </row>
    <row r="20" spans="1:53" x14ac:dyDescent="0.35">
      <c r="A20">
        <v>60</v>
      </c>
      <c r="B20" t="s">
        <v>37</v>
      </c>
      <c r="C20" s="2">
        <v>44684.676793981482</v>
      </c>
      <c r="D20">
        <v>131</v>
      </c>
      <c r="E20" t="s">
        <v>13</v>
      </c>
      <c r="F20">
        <v>0</v>
      </c>
      <c r="G20">
        <v>6.0629999999999997</v>
      </c>
      <c r="H20" s="3">
        <v>1727</v>
      </c>
      <c r="I20">
        <v>-1E-3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37</v>
      </c>
      <c r="Q20" s="2">
        <v>44684.676793981482</v>
      </c>
      <c r="R20">
        <v>131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37</v>
      </c>
      <c r="AE20" s="2">
        <v>44684.676793981482</v>
      </c>
      <c r="AF20">
        <v>131</v>
      </c>
      <c r="AG20" t="s">
        <v>13</v>
      </c>
      <c r="AH20">
        <v>0</v>
      </c>
      <c r="AI20">
        <v>12.138999999999999</v>
      </c>
      <c r="AJ20" s="3">
        <v>29009</v>
      </c>
      <c r="AK20">
        <v>6.0579999999999998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0.36391374124999931</v>
      </c>
      <c r="AU20" s="7">
        <f t="shared" si="1"/>
        <v>5360.2762589756303</v>
      </c>
      <c r="AW20" s="8">
        <f t="shared" si="2"/>
        <v>-0.28551655555000011</v>
      </c>
      <c r="AX20" s="9">
        <f t="shared" si="3"/>
        <v>5528.9796509629405</v>
      </c>
      <c r="AZ20" s="10">
        <f t="shared" si="4"/>
        <v>7.0233763700000118E-2</v>
      </c>
      <c r="BA20" s="11">
        <f t="shared" si="5"/>
        <v>5870.9846564928794</v>
      </c>
    </row>
    <row r="21" spans="1:53" x14ac:dyDescent="0.35">
      <c r="A21">
        <v>61</v>
      </c>
      <c r="B21" t="s">
        <v>38</v>
      </c>
      <c r="C21" s="2">
        <v>44684.698020833333</v>
      </c>
      <c r="D21">
        <v>179</v>
      </c>
      <c r="E21" t="s">
        <v>13</v>
      </c>
      <c r="F21">
        <v>0</v>
      </c>
      <c r="G21">
        <v>6.0119999999999996</v>
      </c>
      <c r="H21" s="3">
        <v>18655</v>
      </c>
      <c r="I21">
        <v>3.3000000000000002E-2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38</v>
      </c>
      <c r="Q21" s="2">
        <v>44684.698020833333</v>
      </c>
      <c r="R21">
        <v>179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38</v>
      </c>
      <c r="AE21" s="2">
        <v>44684.698020833333</v>
      </c>
      <c r="AF21">
        <v>179</v>
      </c>
      <c r="AG21" t="s">
        <v>13</v>
      </c>
      <c r="AH21">
        <v>0</v>
      </c>
      <c r="AI21">
        <v>12.167999999999999</v>
      </c>
      <c r="AJ21" s="3">
        <v>2764</v>
      </c>
      <c r="AK21">
        <v>0.51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58.781510033795001</v>
      </c>
      <c r="AU21" s="7">
        <f t="shared" si="1"/>
        <v>546.79605628208003</v>
      </c>
      <c r="AW21" s="8">
        <f t="shared" si="2"/>
        <v>48.702750708877502</v>
      </c>
      <c r="AX21" s="9">
        <f t="shared" si="3"/>
        <v>524.49457854304012</v>
      </c>
      <c r="AZ21" s="10">
        <f t="shared" si="4"/>
        <v>41.303911353126495</v>
      </c>
      <c r="BA21" s="11">
        <f t="shared" si="5"/>
        <v>467.42383495808002</v>
      </c>
    </row>
    <row r="22" spans="1:53" x14ac:dyDescent="0.35">
      <c r="A22">
        <v>62</v>
      </c>
      <c r="B22" t="s">
        <v>39</v>
      </c>
      <c r="C22" s="2">
        <v>44684.719270833331</v>
      </c>
      <c r="D22">
        <v>20</v>
      </c>
      <c r="E22" t="s">
        <v>13</v>
      </c>
      <c r="F22">
        <v>0</v>
      </c>
      <c r="G22">
        <v>6.0490000000000004</v>
      </c>
      <c r="H22" s="3">
        <v>2133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39</v>
      </c>
      <c r="Q22" s="2">
        <v>44684.719270833331</v>
      </c>
      <c r="R22">
        <v>20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39</v>
      </c>
      <c r="AE22" s="2">
        <v>44684.719270833331</v>
      </c>
      <c r="AF22">
        <v>20</v>
      </c>
      <c r="AG22" t="s">
        <v>13</v>
      </c>
      <c r="AH22">
        <v>0</v>
      </c>
      <c r="AI22">
        <v>12.161</v>
      </c>
      <c r="AJ22" s="3">
        <v>8975</v>
      </c>
      <c r="AK22">
        <v>1.83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1.4954458912499993</v>
      </c>
      <c r="AU22" s="7">
        <f t="shared" si="1"/>
        <v>1693.7388372687501</v>
      </c>
      <c r="AW22" s="8">
        <f t="shared" si="2"/>
        <v>1.1758045224499991</v>
      </c>
      <c r="AX22" s="9">
        <f t="shared" si="3"/>
        <v>1710.8522468374999</v>
      </c>
      <c r="AZ22" s="10">
        <f t="shared" si="4"/>
        <v>0.63691151169999993</v>
      </c>
      <c r="BA22" s="11">
        <f t="shared" si="5"/>
        <v>1749.3768480499998</v>
      </c>
    </row>
    <row r="23" spans="1:53" x14ac:dyDescent="0.35">
      <c r="A23">
        <v>63</v>
      </c>
      <c r="B23" t="s">
        <v>40</v>
      </c>
      <c r="C23" s="2">
        <v>44684.74050925926</v>
      </c>
      <c r="D23">
        <v>135</v>
      </c>
      <c r="E23" t="s">
        <v>13</v>
      </c>
      <c r="F23">
        <v>0</v>
      </c>
      <c r="G23">
        <v>6.0149999999999997</v>
      </c>
      <c r="H23" s="3">
        <v>7265</v>
      </c>
      <c r="I23">
        <v>0.01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40</v>
      </c>
      <c r="Q23" s="2">
        <v>44684.74050925926</v>
      </c>
      <c r="R23">
        <v>135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40</v>
      </c>
      <c r="AE23" s="2">
        <v>44684.74050925926</v>
      </c>
      <c r="AF23">
        <v>135</v>
      </c>
      <c r="AG23" t="s">
        <v>13</v>
      </c>
      <c r="AH23">
        <v>0</v>
      </c>
      <c r="AI23">
        <v>12.148999999999999</v>
      </c>
      <c r="AJ23" s="3">
        <v>14765</v>
      </c>
      <c r="AK23">
        <v>3.056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16.402404781249999</v>
      </c>
      <c r="AU23" s="7">
        <f t="shared" si="1"/>
        <v>2758.5768120267498</v>
      </c>
      <c r="AW23" s="8">
        <f t="shared" si="2"/>
        <v>18.000480961249998</v>
      </c>
      <c r="AX23" s="9">
        <f t="shared" si="3"/>
        <v>2815.6652350415002</v>
      </c>
      <c r="AZ23" s="10">
        <f t="shared" si="4"/>
        <v>11.9295151925</v>
      </c>
      <c r="BA23" s="11">
        <f t="shared" si="5"/>
        <v>2942.6620066579999</v>
      </c>
    </row>
    <row r="24" spans="1:53" x14ac:dyDescent="0.35">
      <c r="A24">
        <v>64</v>
      </c>
      <c r="B24" t="s">
        <v>41</v>
      </c>
      <c r="C24" s="2">
        <v>44684.761736111112</v>
      </c>
      <c r="D24">
        <v>77</v>
      </c>
      <c r="E24" t="s">
        <v>13</v>
      </c>
      <c r="F24">
        <v>0</v>
      </c>
      <c r="G24">
        <v>6.05</v>
      </c>
      <c r="H24" s="3">
        <v>1897</v>
      </c>
      <c r="I24">
        <v>-1E-3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41</v>
      </c>
      <c r="Q24" s="2">
        <v>44684.761736111112</v>
      </c>
      <c r="R24">
        <v>77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41</v>
      </c>
      <c r="AE24" s="2">
        <v>44684.761736111112</v>
      </c>
      <c r="AF24">
        <v>77</v>
      </c>
      <c r="AG24" t="s">
        <v>13</v>
      </c>
      <c r="AH24">
        <v>0</v>
      </c>
      <c r="AI24">
        <v>12.161</v>
      </c>
      <c r="AJ24" s="3">
        <v>9364</v>
      </c>
      <c r="AK24">
        <v>1.9119999999999999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0.83685544124999911</v>
      </c>
      <c r="AU24" s="7">
        <f t="shared" si="1"/>
        <v>1765.4116441860801</v>
      </c>
      <c r="AW24" s="8">
        <f t="shared" si="2"/>
        <v>0.32869160845000067</v>
      </c>
      <c r="AX24" s="9">
        <f t="shared" si="3"/>
        <v>1785.1130500950401</v>
      </c>
      <c r="AZ24" s="10">
        <f t="shared" si="4"/>
        <v>0.30168318769999991</v>
      </c>
      <c r="BA24" s="11">
        <f t="shared" si="5"/>
        <v>1829.6010916620801</v>
      </c>
    </row>
    <row r="25" spans="1:53" x14ac:dyDescent="0.35">
      <c r="A25">
        <v>65</v>
      </c>
      <c r="B25" t="s">
        <v>42</v>
      </c>
      <c r="C25" s="2">
        <v>44684.782951388886</v>
      </c>
      <c r="D25">
        <v>194</v>
      </c>
      <c r="E25" t="s">
        <v>13</v>
      </c>
      <c r="F25">
        <v>0</v>
      </c>
      <c r="G25">
        <v>6.0090000000000003</v>
      </c>
      <c r="H25" s="3">
        <v>33555</v>
      </c>
      <c r="I25">
        <v>6.3E-2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42</v>
      </c>
      <c r="Q25" s="2">
        <v>44684.782951388886</v>
      </c>
      <c r="R25">
        <v>194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42</v>
      </c>
      <c r="AE25" s="2">
        <v>44684.782951388886</v>
      </c>
      <c r="AF25">
        <v>194</v>
      </c>
      <c r="AG25" t="s">
        <v>13</v>
      </c>
      <c r="AH25">
        <v>0</v>
      </c>
      <c r="AI25">
        <v>12.167999999999999</v>
      </c>
      <c r="AJ25" s="3">
        <v>2121</v>
      </c>
      <c r="AK25">
        <v>0.373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104.94746438399501</v>
      </c>
      <c r="AU25" s="7">
        <f t="shared" si="1"/>
        <v>427.78102030443</v>
      </c>
      <c r="AW25" s="8">
        <f t="shared" si="2"/>
        <v>87.870199092777497</v>
      </c>
      <c r="AX25" s="9">
        <f t="shared" si="3"/>
        <v>401.60405209734</v>
      </c>
      <c r="AZ25" s="10">
        <f t="shared" si="4"/>
        <v>76.226456951466488</v>
      </c>
      <c r="BA25" s="11">
        <f t="shared" si="5"/>
        <v>334.59589468167997</v>
      </c>
    </row>
    <row r="26" spans="1:53" x14ac:dyDescent="0.35">
      <c r="A26">
        <v>66</v>
      </c>
      <c r="B26" t="s">
        <v>43</v>
      </c>
      <c r="C26" s="2">
        <v>44684.804201388892</v>
      </c>
      <c r="D26">
        <v>90</v>
      </c>
      <c r="E26" t="s">
        <v>13</v>
      </c>
      <c r="F26">
        <v>0</v>
      </c>
      <c r="G26">
        <v>6.01</v>
      </c>
      <c r="H26" s="3">
        <v>20790</v>
      </c>
      <c r="I26">
        <v>3.6999999999999998E-2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43</v>
      </c>
      <c r="Q26" s="2">
        <v>44684.804201388892</v>
      </c>
      <c r="R26">
        <v>90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43</v>
      </c>
      <c r="AE26" s="2">
        <v>44684.804201388892</v>
      </c>
      <c r="AF26">
        <v>90</v>
      </c>
      <c r="AG26" t="s">
        <v>13</v>
      </c>
      <c r="AH26">
        <v>0</v>
      </c>
      <c r="AI26">
        <v>12.135</v>
      </c>
      <c r="AJ26" s="3">
        <v>27467</v>
      </c>
      <c r="AK26">
        <v>5.734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65.418808689580004</v>
      </c>
      <c r="AU26" s="7">
        <f t="shared" si="1"/>
        <v>5079.8558466934701</v>
      </c>
      <c r="AW26" s="8">
        <f t="shared" si="2"/>
        <v>54.318294106310006</v>
      </c>
      <c r="AX26" s="9">
        <f t="shared" si="3"/>
        <v>5235.5652691928599</v>
      </c>
      <c r="AZ26" s="10">
        <f t="shared" si="4"/>
        <v>46.310108670985997</v>
      </c>
      <c r="BA26" s="11">
        <f t="shared" si="5"/>
        <v>5554.4756910087199</v>
      </c>
    </row>
    <row r="27" spans="1:53" x14ac:dyDescent="0.35">
      <c r="A27">
        <v>67</v>
      </c>
      <c r="B27" t="s">
        <v>44</v>
      </c>
      <c r="C27" s="2">
        <v>44684.825439814813</v>
      </c>
      <c r="D27">
        <v>203</v>
      </c>
      <c r="E27" t="s">
        <v>13</v>
      </c>
      <c r="F27">
        <v>0</v>
      </c>
      <c r="G27">
        <v>6.0460000000000003</v>
      </c>
      <c r="H27" s="3">
        <v>2181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44</v>
      </c>
      <c r="Q27" s="2">
        <v>44684.825439814813</v>
      </c>
      <c r="R27">
        <v>203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44</v>
      </c>
      <c r="AE27" s="2">
        <v>44684.825439814813</v>
      </c>
      <c r="AF27">
        <v>203</v>
      </c>
      <c r="AG27" t="s">
        <v>13</v>
      </c>
      <c r="AH27">
        <v>0</v>
      </c>
      <c r="AI27">
        <v>12.103999999999999</v>
      </c>
      <c r="AJ27" s="3">
        <v>57650</v>
      </c>
      <c r="AK27">
        <v>12.029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1.6296861712499995</v>
      </c>
      <c r="AU27" s="7">
        <f t="shared" si="1"/>
        <v>10514.522492675002</v>
      </c>
      <c r="AW27" s="8">
        <f t="shared" si="2"/>
        <v>1.3473087000500001</v>
      </c>
      <c r="AX27" s="9">
        <f t="shared" si="3"/>
        <v>10964.781524149999</v>
      </c>
      <c r="AZ27" s="10">
        <f t="shared" si="4"/>
        <v>0.70707427329999972</v>
      </c>
      <c r="BA27" s="11">
        <f t="shared" si="5"/>
        <v>11727.738705799999</v>
      </c>
    </row>
    <row r="28" spans="1:53" x14ac:dyDescent="0.35">
      <c r="A28">
        <v>68</v>
      </c>
      <c r="B28" t="s">
        <v>45</v>
      </c>
      <c r="C28" s="2">
        <v>44684.846655092595</v>
      </c>
      <c r="D28">
        <v>59</v>
      </c>
      <c r="E28" t="s">
        <v>13</v>
      </c>
      <c r="F28">
        <v>0</v>
      </c>
      <c r="G28">
        <v>6.0220000000000002</v>
      </c>
      <c r="H28" s="3">
        <v>12394</v>
      </c>
      <c r="I28">
        <v>0.02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45</v>
      </c>
      <c r="Q28" s="2">
        <v>44684.846655092595</v>
      </c>
      <c r="R28">
        <v>59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45</v>
      </c>
      <c r="AE28" s="2">
        <v>44684.846655092595</v>
      </c>
      <c r="AF28">
        <v>59</v>
      </c>
      <c r="AG28" t="s">
        <v>13</v>
      </c>
      <c r="AH28">
        <v>0</v>
      </c>
      <c r="AI28">
        <v>12.162000000000001</v>
      </c>
      <c r="AJ28" s="3">
        <v>15005</v>
      </c>
      <c r="AK28">
        <v>3.1070000000000002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32.419008765000001</v>
      </c>
      <c r="AU28" s="7">
        <f t="shared" si="1"/>
        <v>2802.6243329307499</v>
      </c>
      <c r="AW28" s="8">
        <f t="shared" si="2"/>
        <v>32.228518401567605</v>
      </c>
      <c r="AX28" s="9">
        <f t="shared" si="3"/>
        <v>2861.4370605935001</v>
      </c>
      <c r="AZ28" s="10">
        <f t="shared" si="4"/>
        <v>26.61874015105256</v>
      </c>
      <c r="BA28" s="11">
        <f t="shared" si="5"/>
        <v>2992.087671362</v>
      </c>
    </row>
    <row r="29" spans="1:53" x14ac:dyDescent="0.35">
      <c r="A29">
        <v>69</v>
      </c>
      <c r="B29" t="s">
        <v>46</v>
      </c>
      <c r="C29" s="2">
        <v>44684.867881944447</v>
      </c>
      <c r="D29">
        <v>87</v>
      </c>
      <c r="E29" t="s">
        <v>13</v>
      </c>
      <c r="F29">
        <v>0</v>
      </c>
      <c r="G29">
        <v>6.0149999999999997</v>
      </c>
      <c r="H29" s="3">
        <v>34025</v>
      </c>
      <c r="I29">
        <v>6.4000000000000001E-2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46</v>
      </c>
      <c r="Q29" s="2">
        <v>44684.867881944447</v>
      </c>
      <c r="R29">
        <v>87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46</v>
      </c>
      <c r="AE29" s="2">
        <v>44684.867881944447</v>
      </c>
      <c r="AF29">
        <v>87</v>
      </c>
      <c r="AG29" t="s">
        <v>13</v>
      </c>
      <c r="AH29">
        <v>0</v>
      </c>
      <c r="AI29">
        <v>12.172000000000001</v>
      </c>
      <c r="AJ29" s="3">
        <v>2001</v>
      </c>
      <c r="AK29">
        <v>0.34799999999999998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106.39780974987501</v>
      </c>
      <c r="AU29" s="7">
        <f t="shared" si="1"/>
        <v>405.56406885722998</v>
      </c>
      <c r="AW29" s="8">
        <f t="shared" si="2"/>
        <v>89.104808994437505</v>
      </c>
      <c r="AX29" s="9">
        <f t="shared" si="3"/>
        <v>378.66809494374002</v>
      </c>
      <c r="AZ29" s="10">
        <f t="shared" si="4"/>
        <v>77.327458791662494</v>
      </c>
      <c r="BA29" s="11">
        <f t="shared" si="5"/>
        <v>309.80451789448</v>
      </c>
    </row>
    <row r="30" spans="1:53" x14ac:dyDescent="0.35">
      <c r="A30">
        <v>70</v>
      </c>
      <c r="B30" t="s">
        <v>47</v>
      </c>
      <c r="C30" s="2">
        <v>44684.889062499999</v>
      </c>
      <c r="D30">
        <v>151</v>
      </c>
      <c r="E30" t="s">
        <v>13</v>
      </c>
      <c r="F30">
        <v>0</v>
      </c>
      <c r="G30">
        <v>6.032</v>
      </c>
      <c r="H30" s="3">
        <v>4569</v>
      </c>
      <c r="I30">
        <v>4.0000000000000001E-3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47</v>
      </c>
      <c r="Q30" s="2">
        <v>44684.889062499999</v>
      </c>
      <c r="R30">
        <v>151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47</v>
      </c>
      <c r="AE30" s="2">
        <v>44684.889062499999</v>
      </c>
      <c r="AF30">
        <v>151</v>
      </c>
      <c r="AG30" t="s">
        <v>13</v>
      </c>
      <c r="AH30">
        <v>0</v>
      </c>
      <c r="AI30">
        <v>12.154</v>
      </c>
      <c r="AJ30" s="3">
        <v>15343</v>
      </c>
      <c r="AK30">
        <v>3.1779999999999999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8.4317549212499987</v>
      </c>
      <c r="AU30" s="7">
        <f t="shared" si="1"/>
        <v>2864.64566187227</v>
      </c>
      <c r="AW30" s="8">
        <f t="shared" si="2"/>
        <v>9.5425366500499997</v>
      </c>
      <c r="AX30" s="9">
        <f t="shared" si="3"/>
        <v>2925.89587162726</v>
      </c>
      <c r="AZ30" s="10">
        <f t="shared" si="4"/>
        <v>5.0429061733000005</v>
      </c>
      <c r="BA30" s="11">
        <f t="shared" si="5"/>
        <v>3061.6904967975202</v>
      </c>
    </row>
    <row r="31" spans="1:53" x14ac:dyDescent="0.35">
      <c r="A31">
        <v>71</v>
      </c>
      <c r="B31" t="s">
        <v>48</v>
      </c>
      <c r="C31" s="2">
        <v>44684.91028935185</v>
      </c>
      <c r="D31">
        <v>192</v>
      </c>
      <c r="E31" t="s">
        <v>13</v>
      </c>
      <c r="F31">
        <v>0</v>
      </c>
      <c r="G31">
        <v>6.0350000000000001</v>
      </c>
      <c r="H31" s="3">
        <v>4177</v>
      </c>
      <c r="I31">
        <v>4.0000000000000001E-3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48</v>
      </c>
      <c r="Q31" s="2">
        <v>44684.91028935185</v>
      </c>
      <c r="R31">
        <v>192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48</v>
      </c>
      <c r="AE31" s="2">
        <v>44684.91028935185</v>
      </c>
      <c r="AF31">
        <v>192</v>
      </c>
      <c r="AG31" t="s">
        <v>13</v>
      </c>
      <c r="AH31">
        <v>0</v>
      </c>
      <c r="AI31">
        <v>12.122</v>
      </c>
      <c r="AJ31" s="3">
        <v>48788</v>
      </c>
      <c r="AK31">
        <v>10.191000000000001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7.2985407412499992</v>
      </c>
      <c r="AU31" s="7">
        <f t="shared" si="1"/>
        <v>8930.7157183851195</v>
      </c>
      <c r="AW31" s="8">
        <f t="shared" si="2"/>
        <v>8.2425982844500005</v>
      </c>
      <c r="AX31" s="9">
        <f t="shared" si="3"/>
        <v>9285.7044269705602</v>
      </c>
      <c r="AZ31" s="10">
        <f t="shared" si="4"/>
        <v>4.2174742037000001</v>
      </c>
      <c r="BA31" s="11">
        <f t="shared" si="5"/>
        <v>9920.0351365491206</v>
      </c>
    </row>
    <row r="32" spans="1:53" x14ac:dyDescent="0.35">
      <c r="A32">
        <v>72</v>
      </c>
      <c r="B32" t="s">
        <v>49</v>
      </c>
      <c r="C32" s="2">
        <v>44684.931527777779</v>
      </c>
      <c r="D32">
        <v>163</v>
      </c>
      <c r="E32" t="s">
        <v>13</v>
      </c>
      <c r="F32">
        <v>0</v>
      </c>
      <c r="G32">
        <v>6.0039999999999996</v>
      </c>
      <c r="H32" s="3">
        <v>241706</v>
      </c>
      <c r="I32">
        <v>0.48299999999999998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49</v>
      </c>
      <c r="Q32" s="2">
        <v>44684.931527777779</v>
      </c>
      <c r="R32">
        <v>163</v>
      </c>
      <c r="S32" t="s">
        <v>13</v>
      </c>
      <c r="T32">
        <v>0</v>
      </c>
      <c r="U32">
        <v>5.9640000000000004</v>
      </c>
      <c r="V32" s="3">
        <v>2241</v>
      </c>
      <c r="W32">
        <v>0.7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49</v>
      </c>
      <c r="AE32" s="2">
        <v>44684.931527777779</v>
      </c>
      <c r="AF32">
        <v>163</v>
      </c>
      <c r="AG32" t="s">
        <v>13</v>
      </c>
      <c r="AH32">
        <v>0</v>
      </c>
      <c r="AI32">
        <v>12.164999999999999</v>
      </c>
      <c r="AJ32" s="3">
        <v>6539</v>
      </c>
      <c r="AK32">
        <v>1.3129999999999999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711.98488064613684</v>
      </c>
      <c r="AU32" s="7">
        <f t="shared" si="1"/>
        <v>1244.47664763683</v>
      </c>
      <c r="AW32" s="8">
        <f t="shared" si="2"/>
        <v>629.42101553628754</v>
      </c>
      <c r="AX32" s="9">
        <f t="shared" si="3"/>
        <v>1245.7035464485402</v>
      </c>
      <c r="AZ32" s="10">
        <f t="shared" si="4"/>
        <v>560.35039699828451</v>
      </c>
      <c r="BA32" s="11">
        <f t="shared" si="5"/>
        <v>1246.8201025440799</v>
      </c>
    </row>
    <row r="33" spans="1:53" x14ac:dyDescent="0.35">
      <c r="A33">
        <v>73</v>
      </c>
      <c r="B33" t="s">
        <v>50</v>
      </c>
      <c r="C33" s="2">
        <v>44684.952731481484</v>
      </c>
      <c r="D33">
        <v>24</v>
      </c>
      <c r="E33" t="s">
        <v>13</v>
      </c>
      <c r="F33">
        <v>0</v>
      </c>
      <c r="G33">
        <v>6.0650000000000004</v>
      </c>
      <c r="H33" s="3">
        <v>2458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50</v>
      </c>
      <c r="Q33" s="2">
        <v>44684.952731481484</v>
      </c>
      <c r="R33">
        <v>24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50</v>
      </c>
      <c r="AE33" s="2">
        <v>44684.952731481484</v>
      </c>
      <c r="AF33">
        <v>24</v>
      </c>
      <c r="AG33" t="s">
        <v>13</v>
      </c>
      <c r="AH33">
        <v>0</v>
      </c>
      <c r="AI33">
        <v>12.115</v>
      </c>
      <c r="AJ33" s="3">
        <v>55160</v>
      </c>
      <c r="AK33">
        <v>11.513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0"/>
        <v>2.4062774849999995</v>
      </c>
      <c r="AU33" s="7">
        <f t="shared" si="1"/>
        <v>10070.508391088</v>
      </c>
      <c r="AW33" s="8">
        <f t="shared" si="2"/>
        <v>2.3318137762000006</v>
      </c>
      <c r="AX33" s="9">
        <f t="shared" si="3"/>
        <v>10493.260907744001</v>
      </c>
      <c r="AZ33" s="10">
        <f t="shared" si="4"/>
        <v>1.1250525092000003</v>
      </c>
      <c r="BA33" s="11">
        <f t="shared" si="5"/>
        <v>11220.224194687999</v>
      </c>
    </row>
    <row r="34" spans="1:53" x14ac:dyDescent="0.35">
      <c r="A34">
        <v>74</v>
      </c>
      <c r="B34" t="s">
        <v>51</v>
      </c>
      <c r="C34" s="2">
        <v>44684.973946759259</v>
      </c>
      <c r="D34">
        <v>161</v>
      </c>
      <c r="E34" t="s">
        <v>13</v>
      </c>
      <c r="F34">
        <v>0</v>
      </c>
      <c r="G34">
        <v>6.0279999999999996</v>
      </c>
      <c r="H34" s="3">
        <v>5265</v>
      </c>
      <c r="I34">
        <v>6.0000000000000001E-3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51</v>
      </c>
      <c r="Q34" s="2">
        <v>44684.973946759259</v>
      </c>
      <c r="R34">
        <v>161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51</v>
      </c>
      <c r="AE34" s="2">
        <v>44684.973946759259</v>
      </c>
      <c r="AF34">
        <v>161</v>
      </c>
      <c r="AG34" t="s">
        <v>13</v>
      </c>
      <c r="AH34">
        <v>0</v>
      </c>
      <c r="AI34">
        <v>12.131</v>
      </c>
      <c r="AJ34" s="3">
        <v>38086</v>
      </c>
      <c r="AK34">
        <v>7.96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0"/>
        <v>10.459879781250001</v>
      </c>
      <c r="AU34" s="7">
        <f t="shared" si="1"/>
        <v>7004.9237910330803</v>
      </c>
      <c r="AW34" s="8">
        <f t="shared" si="2"/>
        <v>11.806707961249998</v>
      </c>
      <c r="AX34" s="9">
        <f t="shared" si="3"/>
        <v>7254.5993643810398</v>
      </c>
      <c r="AZ34" s="10">
        <f t="shared" si="4"/>
        <v>6.6184971925000013</v>
      </c>
      <c r="BA34" s="11">
        <f t="shared" si="5"/>
        <v>7731.6583325340798</v>
      </c>
    </row>
    <row r="35" spans="1:53" x14ac:dyDescent="0.35">
      <c r="A35">
        <v>75</v>
      </c>
      <c r="B35" t="s">
        <v>52</v>
      </c>
      <c r="C35" s="2">
        <v>44684.995196759257</v>
      </c>
      <c r="D35">
        <v>169</v>
      </c>
      <c r="E35" t="s">
        <v>13</v>
      </c>
      <c r="F35">
        <v>0</v>
      </c>
      <c r="G35">
        <v>6.0330000000000004</v>
      </c>
      <c r="H35" s="3">
        <v>4159</v>
      </c>
      <c r="I35">
        <v>4.0000000000000001E-3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52</v>
      </c>
      <c r="Q35" s="2">
        <v>44684.995196759257</v>
      </c>
      <c r="R35">
        <v>169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52</v>
      </c>
      <c r="AE35" s="2">
        <v>44684.995196759257</v>
      </c>
      <c r="AF35">
        <v>169</v>
      </c>
      <c r="AG35" t="s">
        <v>13</v>
      </c>
      <c r="AH35">
        <v>0</v>
      </c>
      <c r="AI35">
        <v>12.106999999999999</v>
      </c>
      <c r="AJ35" s="3">
        <v>50956</v>
      </c>
      <c r="AK35">
        <v>10.641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0"/>
        <v>7.2466622212500003</v>
      </c>
      <c r="AU35" s="7">
        <f t="shared" si="1"/>
        <v>9319.0892202372816</v>
      </c>
      <c r="AW35" s="8">
        <f t="shared" si="2"/>
        <v>8.1824795660500005</v>
      </c>
      <c r="AX35" s="9">
        <f t="shared" si="3"/>
        <v>9696.709883400641</v>
      </c>
      <c r="AZ35" s="10">
        <f t="shared" si="4"/>
        <v>4.1806440292999998</v>
      </c>
      <c r="BA35" s="11">
        <f t="shared" si="5"/>
        <v>10362.642164353279</v>
      </c>
    </row>
    <row r="36" spans="1:53" x14ac:dyDescent="0.35">
      <c r="A36">
        <v>76</v>
      </c>
      <c r="B36" t="s">
        <v>53</v>
      </c>
      <c r="C36" s="2">
        <v>44685.016400462962</v>
      </c>
      <c r="D36">
        <v>102</v>
      </c>
      <c r="E36" t="s">
        <v>13</v>
      </c>
      <c r="F36">
        <v>0</v>
      </c>
      <c r="G36">
        <v>6.0209999999999999</v>
      </c>
      <c r="H36" s="3">
        <v>6836</v>
      </c>
      <c r="I36">
        <v>8.9999999999999993E-3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53</v>
      </c>
      <c r="Q36" s="2">
        <v>44685.016400462962</v>
      </c>
      <c r="R36">
        <v>102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53</v>
      </c>
      <c r="AE36" s="2">
        <v>44685.016400462962</v>
      </c>
      <c r="AF36">
        <v>102</v>
      </c>
      <c r="AG36" t="s">
        <v>13</v>
      </c>
      <c r="AH36">
        <v>0</v>
      </c>
      <c r="AI36">
        <v>12.145</v>
      </c>
      <c r="AJ36" s="3">
        <v>17090</v>
      </c>
      <c r="AK36">
        <v>3.548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0"/>
        <v>15.11341154</v>
      </c>
      <c r="AU36" s="7">
        <f t="shared" si="1"/>
        <v>3184.9828853630002</v>
      </c>
      <c r="AW36" s="8">
        <f t="shared" si="2"/>
        <v>16.7109725768</v>
      </c>
      <c r="AX36" s="9">
        <f t="shared" si="3"/>
        <v>3259.0009726940002</v>
      </c>
      <c r="AZ36" s="10">
        <f t="shared" si="4"/>
        <v>10.692375588800001</v>
      </c>
      <c r="BA36" s="11">
        <f t="shared" si="5"/>
        <v>3421.3494220879998</v>
      </c>
    </row>
    <row r="37" spans="1:53" x14ac:dyDescent="0.35">
      <c r="A37">
        <v>77</v>
      </c>
      <c r="B37" t="s">
        <v>54</v>
      </c>
      <c r="C37" s="2">
        <v>44685.037615740737</v>
      </c>
      <c r="D37">
        <v>81</v>
      </c>
      <c r="E37" t="s">
        <v>13</v>
      </c>
      <c r="F37">
        <v>0</v>
      </c>
      <c r="G37">
        <v>6.0149999999999997</v>
      </c>
      <c r="H37" s="3">
        <v>26151</v>
      </c>
      <c r="I37">
        <v>4.8000000000000001E-2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54</v>
      </c>
      <c r="Q37" s="2">
        <v>44685.037615740737</v>
      </c>
      <c r="R37">
        <v>81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54</v>
      </c>
      <c r="AE37" s="2">
        <v>44685.037615740737</v>
      </c>
      <c r="AF37">
        <v>81</v>
      </c>
      <c r="AG37" t="s">
        <v>13</v>
      </c>
      <c r="AH37">
        <v>0</v>
      </c>
      <c r="AI37">
        <v>12.169</v>
      </c>
      <c r="AJ37" s="3">
        <v>3381</v>
      </c>
      <c r="AK37">
        <v>0.64100000000000001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0"/>
        <v>82.052312387423811</v>
      </c>
      <c r="AU37" s="7">
        <f t="shared" si="1"/>
        <v>660.94986602403003</v>
      </c>
      <c r="AW37" s="8">
        <f t="shared" si="2"/>
        <v>68.414104536559108</v>
      </c>
      <c r="AX37" s="9">
        <f t="shared" si="3"/>
        <v>642.40332932214017</v>
      </c>
      <c r="AZ37" s="10">
        <f t="shared" si="4"/>
        <v>58.877468723527457</v>
      </c>
      <c r="BA37" s="11">
        <f t="shared" si="5"/>
        <v>594.86097677127998</v>
      </c>
    </row>
    <row r="38" spans="1:53" x14ac:dyDescent="0.35">
      <c r="A38">
        <v>78</v>
      </c>
      <c r="B38" t="s">
        <v>55</v>
      </c>
      <c r="C38" s="2">
        <v>44685.058807870373</v>
      </c>
      <c r="D38">
        <v>51</v>
      </c>
      <c r="E38" t="s">
        <v>13</v>
      </c>
      <c r="F38">
        <v>0</v>
      </c>
      <c r="G38">
        <v>6.01</v>
      </c>
      <c r="H38" s="3">
        <v>133708</v>
      </c>
      <c r="I38">
        <v>0.26500000000000001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55</v>
      </c>
      <c r="Q38" s="2">
        <v>44685.058807870373</v>
      </c>
      <c r="R38">
        <v>51</v>
      </c>
      <c r="S38" t="s">
        <v>13</v>
      </c>
      <c r="T38">
        <v>0</v>
      </c>
      <c r="U38">
        <v>5.9770000000000003</v>
      </c>
      <c r="V38" s="3">
        <v>2137</v>
      </c>
      <c r="W38">
        <v>0.67400000000000004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55</v>
      </c>
      <c r="AE38" s="2">
        <v>44685.058807870373</v>
      </c>
      <c r="AF38">
        <v>51</v>
      </c>
      <c r="AG38" t="s">
        <v>13</v>
      </c>
      <c r="AH38">
        <v>0</v>
      </c>
      <c r="AI38">
        <v>12.151</v>
      </c>
      <c r="AJ38" s="3">
        <v>20445</v>
      </c>
      <c r="AK38">
        <v>4.2560000000000002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0"/>
        <v>405.8551437547232</v>
      </c>
      <c r="AU38" s="7">
        <f t="shared" si="1"/>
        <v>3799.0952639707502</v>
      </c>
      <c r="AW38" s="8">
        <f t="shared" si="2"/>
        <v>349.74805044198246</v>
      </c>
      <c r="AX38" s="9">
        <f t="shared" si="3"/>
        <v>3898.4293521135</v>
      </c>
      <c r="AZ38" s="10">
        <f t="shared" si="4"/>
        <v>310.03650363107738</v>
      </c>
      <c r="BA38" s="11">
        <f t="shared" si="5"/>
        <v>4111.6141904019996</v>
      </c>
    </row>
    <row r="39" spans="1:53" x14ac:dyDescent="0.35">
      <c r="A39">
        <v>79</v>
      </c>
      <c r="B39" t="s">
        <v>56</v>
      </c>
      <c r="C39" s="2">
        <v>44685.080011574071</v>
      </c>
      <c r="D39">
        <v>42</v>
      </c>
      <c r="E39" t="s">
        <v>13</v>
      </c>
      <c r="F39">
        <v>0</v>
      </c>
      <c r="G39">
        <v>6.0129999999999999</v>
      </c>
      <c r="H39" s="3">
        <v>43551</v>
      </c>
      <c r="I39">
        <v>8.3000000000000004E-2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56</v>
      </c>
      <c r="Q39" s="2">
        <v>44685.080011574071</v>
      </c>
      <c r="R39">
        <v>42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56</v>
      </c>
      <c r="AE39" s="2">
        <v>44685.080011574071</v>
      </c>
      <c r="AF39">
        <v>42</v>
      </c>
      <c r="AG39" t="s">
        <v>13</v>
      </c>
      <c r="AH39">
        <v>0</v>
      </c>
      <c r="AI39">
        <v>12.17</v>
      </c>
      <c r="AJ39" s="3">
        <v>3085</v>
      </c>
      <c r="AK39">
        <v>0.57799999999999996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0"/>
        <v>135.71581294766381</v>
      </c>
      <c r="AU39" s="7">
        <f t="shared" si="1"/>
        <v>606.19160378675008</v>
      </c>
      <c r="AW39" s="8">
        <f t="shared" si="2"/>
        <v>114.11647522723911</v>
      </c>
      <c r="AX39" s="9">
        <f t="shared" si="3"/>
        <v>585.83924992150003</v>
      </c>
      <c r="AZ39" s="10">
        <f t="shared" si="4"/>
        <v>99.634988619535449</v>
      </c>
      <c r="BA39" s="11">
        <f t="shared" si="5"/>
        <v>533.72662041799992</v>
      </c>
    </row>
    <row r="40" spans="1:53" x14ac:dyDescent="0.35">
      <c r="A40">
        <v>80</v>
      </c>
      <c r="B40" t="s">
        <v>57</v>
      </c>
      <c r="C40" s="2">
        <v>44685.101215277777</v>
      </c>
      <c r="D40">
        <v>18</v>
      </c>
      <c r="E40" t="s">
        <v>13</v>
      </c>
      <c r="F40">
        <v>0</v>
      </c>
      <c r="G40">
        <v>6.0090000000000003</v>
      </c>
      <c r="H40" s="3">
        <v>19460</v>
      </c>
      <c r="I40">
        <v>3.4000000000000002E-2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57</v>
      </c>
      <c r="Q40" s="2">
        <v>44685.101215277777</v>
      </c>
      <c r="R40">
        <v>18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57</v>
      </c>
      <c r="AE40" s="2">
        <v>44685.101215277777</v>
      </c>
      <c r="AF40">
        <v>18</v>
      </c>
      <c r="AG40" t="s">
        <v>13</v>
      </c>
      <c r="AH40">
        <v>0</v>
      </c>
      <c r="AI40">
        <v>12.167</v>
      </c>
      <c r="AJ40" s="3">
        <v>4443</v>
      </c>
      <c r="AK40">
        <v>0.86699999999999999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0"/>
        <v>61.284971916079996</v>
      </c>
      <c r="AU40" s="7">
        <f t="shared" si="1"/>
        <v>857.32310457027006</v>
      </c>
      <c r="AW40" s="8">
        <f t="shared" si="2"/>
        <v>50.820216185560007</v>
      </c>
      <c r="AX40" s="9">
        <f t="shared" si="3"/>
        <v>845.32262355126011</v>
      </c>
      <c r="AZ40" s="10">
        <f t="shared" si="4"/>
        <v>43.191580178536</v>
      </c>
      <c r="BA40" s="11">
        <f t="shared" si="5"/>
        <v>814.16432884552</v>
      </c>
    </row>
    <row r="41" spans="1:53" x14ac:dyDescent="0.35">
      <c r="A41">
        <v>81</v>
      </c>
      <c r="B41" t="s">
        <v>58</v>
      </c>
      <c r="C41" s="2">
        <v>44685.122442129628</v>
      </c>
      <c r="D41">
        <v>172</v>
      </c>
      <c r="E41" t="s">
        <v>13</v>
      </c>
      <c r="F41">
        <v>0</v>
      </c>
      <c r="G41">
        <v>6.024</v>
      </c>
      <c r="H41" s="3">
        <v>4852</v>
      </c>
      <c r="I41">
        <v>5.0000000000000001E-3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58</v>
      </c>
      <c r="Q41" s="2">
        <v>44685.122442129628</v>
      </c>
      <c r="R41">
        <v>172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58</v>
      </c>
      <c r="AE41" s="2">
        <v>44685.122442129628</v>
      </c>
      <c r="AF41">
        <v>172</v>
      </c>
      <c r="AG41" t="s">
        <v>13</v>
      </c>
      <c r="AH41">
        <v>0</v>
      </c>
      <c r="AI41">
        <v>12.118</v>
      </c>
      <c r="AJ41" s="3">
        <v>40078</v>
      </c>
      <c r="AK41">
        <v>8.3759999999999994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0"/>
        <v>9.2539254599999996</v>
      </c>
      <c r="AU41" s="7">
        <f t="shared" si="1"/>
        <v>7364.4671333073202</v>
      </c>
      <c r="AW41" s="8">
        <f t="shared" si="2"/>
        <v>10.469942663199998</v>
      </c>
      <c r="AX41" s="9">
        <f t="shared" si="3"/>
        <v>7632.9380386741605</v>
      </c>
      <c r="AZ41" s="10">
        <f t="shared" si="4"/>
        <v>5.6665734511999997</v>
      </c>
      <c r="BA41" s="11">
        <f t="shared" si="5"/>
        <v>8139.4311999363208</v>
      </c>
    </row>
    <row r="42" spans="1:53" x14ac:dyDescent="0.35">
      <c r="A42">
        <v>82</v>
      </c>
      <c r="B42" t="s">
        <v>59</v>
      </c>
      <c r="C42" s="2">
        <v>44685.14366898148</v>
      </c>
      <c r="D42" t="s">
        <v>60</v>
      </c>
      <c r="E42" t="s">
        <v>13</v>
      </c>
      <c r="F42">
        <v>0</v>
      </c>
      <c r="G42">
        <v>6.0250000000000004</v>
      </c>
      <c r="H42" s="3">
        <v>3883</v>
      </c>
      <c r="I42">
        <v>3.0000000000000001E-3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59</v>
      </c>
      <c r="Q42" s="2">
        <v>44685.14366898148</v>
      </c>
      <c r="R42" t="s">
        <v>60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59</v>
      </c>
      <c r="AE42" s="2">
        <v>44685.14366898148</v>
      </c>
      <c r="AF42" t="s">
        <v>60</v>
      </c>
      <c r="AG42" t="s">
        <v>13</v>
      </c>
      <c r="AH42">
        <v>0</v>
      </c>
      <c r="AI42">
        <v>12.098000000000001</v>
      </c>
      <c r="AJ42" s="3">
        <v>53897</v>
      </c>
      <c r="AK42">
        <v>11.252000000000001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0"/>
        <v>6.4529158912499991</v>
      </c>
      <c r="AU42" s="7">
        <f t="shared" si="1"/>
        <v>9844.9940675530706</v>
      </c>
      <c r="AW42" s="8">
        <f t="shared" si="2"/>
        <v>7.2559569224500002</v>
      </c>
      <c r="AX42" s="9">
        <f t="shared" si="3"/>
        <v>10254.01494373766</v>
      </c>
      <c r="AZ42" s="10">
        <f t="shared" si="4"/>
        <v>3.6277049117000004</v>
      </c>
      <c r="BA42" s="11">
        <f t="shared" si="5"/>
        <v>10962.677193738318</v>
      </c>
    </row>
    <row r="43" spans="1:53" x14ac:dyDescent="0.35">
      <c r="A43">
        <v>83</v>
      </c>
      <c r="B43" t="s">
        <v>61</v>
      </c>
      <c r="C43" s="2">
        <v>44685.164884259262</v>
      </c>
      <c r="D43" t="s">
        <v>62</v>
      </c>
      <c r="E43" t="s">
        <v>13</v>
      </c>
      <c r="F43">
        <v>0</v>
      </c>
      <c r="G43">
        <v>6.0149999999999997</v>
      </c>
      <c r="H43" s="3">
        <v>19308</v>
      </c>
      <c r="I43">
        <v>3.4000000000000002E-2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61</v>
      </c>
      <c r="Q43" s="2">
        <v>44685.164884259262</v>
      </c>
      <c r="R43" t="s">
        <v>62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61</v>
      </c>
      <c r="AE43" s="2">
        <v>44685.164884259262</v>
      </c>
      <c r="AF43" t="s">
        <v>62</v>
      </c>
      <c r="AG43" t="s">
        <v>13</v>
      </c>
      <c r="AH43">
        <v>0</v>
      </c>
      <c r="AI43">
        <v>12.164999999999999</v>
      </c>
      <c r="AJ43" s="3">
        <v>4395</v>
      </c>
      <c r="AK43">
        <v>0.85699999999999998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0"/>
        <v>60.812349567203199</v>
      </c>
      <c r="AU43" s="7">
        <f t="shared" si="1"/>
        <v>848.45053311075014</v>
      </c>
      <c r="AW43" s="8">
        <f t="shared" si="2"/>
        <v>50.420408617342403</v>
      </c>
      <c r="AX43" s="9">
        <f t="shared" si="3"/>
        <v>836.15192143350009</v>
      </c>
      <c r="AZ43" s="10">
        <f t="shared" si="4"/>
        <v>42.83515877949344</v>
      </c>
      <c r="BA43" s="11">
        <f t="shared" si="5"/>
        <v>804.25355504200002</v>
      </c>
    </row>
    <row r="44" spans="1:53" x14ac:dyDescent="0.35">
      <c r="A44">
        <v>84</v>
      </c>
      <c r="B44" t="s">
        <v>63</v>
      </c>
      <c r="C44" s="2">
        <v>44685.186076388891</v>
      </c>
      <c r="D44" t="s">
        <v>64</v>
      </c>
      <c r="E44" t="s">
        <v>13</v>
      </c>
      <c r="F44">
        <v>0</v>
      </c>
      <c r="G44">
        <v>6.01</v>
      </c>
      <c r="H44" s="3">
        <v>12225</v>
      </c>
      <c r="I44">
        <v>0.02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63</v>
      </c>
      <c r="Q44" s="2">
        <v>44685.186076388891</v>
      </c>
      <c r="R44" t="s">
        <v>64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63</v>
      </c>
      <c r="AE44" s="2">
        <v>44685.186076388891</v>
      </c>
      <c r="AF44" t="s">
        <v>64</v>
      </c>
      <c r="AG44" t="s">
        <v>13</v>
      </c>
      <c r="AH44">
        <v>0</v>
      </c>
      <c r="AI44">
        <v>12.137</v>
      </c>
      <c r="AJ44" s="3">
        <v>18514</v>
      </c>
      <c r="AK44">
        <v>3.8479999999999999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0"/>
        <v>31.873450781249993</v>
      </c>
      <c r="AU44" s="7">
        <f t="shared" si="1"/>
        <v>3445.81004033708</v>
      </c>
      <c r="AW44" s="8">
        <f t="shared" si="2"/>
        <v>31.783706419437504</v>
      </c>
      <c r="AX44" s="9">
        <f t="shared" si="3"/>
        <v>3530.44538913304</v>
      </c>
      <c r="AZ44" s="10">
        <f t="shared" si="4"/>
        <v>26.222263246662497</v>
      </c>
      <c r="BA44" s="11">
        <f t="shared" si="5"/>
        <v>3714.3963556380804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2022-05-04T13:02:25Z</dcterms:modified>
</cp:coreProperties>
</file>