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Shared drives\StreamTeam Analytical Lab\Projects\Carey Misc\2025 season misc analyses\GC 2025\"/>
    </mc:Choice>
  </mc:AlternateContent>
  <xr:revisionPtr revIDLastSave="0" documentId="8_{CA0077B6-E84D-405F-97EB-543F5BE7DB2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erum CH4 CO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9" i="1" l="1"/>
  <c r="AU9" i="1"/>
  <c r="AW9" i="1"/>
  <c r="AX9" i="1"/>
  <c r="AZ9" i="1"/>
  <c r="BA9" i="1"/>
  <c r="BC9" i="1"/>
  <c r="BD9" i="1"/>
  <c r="BF9" i="1"/>
  <c r="BG9" i="1"/>
  <c r="AT10" i="1"/>
  <c r="AU10" i="1"/>
  <c r="AW10" i="1"/>
  <c r="AX10" i="1"/>
  <c r="AZ10" i="1"/>
  <c r="BA10" i="1"/>
  <c r="BC10" i="1"/>
  <c r="BD10" i="1"/>
  <c r="BF10" i="1"/>
  <c r="BG10" i="1"/>
  <c r="AT11" i="1"/>
  <c r="AU11" i="1"/>
  <c r="AW11" i="1"/>
  <c r="AX11" i="1"/>
  <c r="AZ11" i="1"/>
  <c r="BA11" i="1"/>
  <c r="BC11" i="1"/>
  <c r="BD11" i="1"/>
  <c r="BF11" i="1"/>
  <c r="BG11" i="1"/>
  <c r="AT12" i="1"/>
  <c r="AU12" i="1"/>
  <c r="AW12" i="1"/>
  <c r="AX12" i="1"/>
  <c r="AZ12" i="1"/>
  <c r="BA12" i="1"/>
  <c r="BC12" i="1"/>
  <c r="BD12" i="1"/>
  <c r="BF12" i="1"/>
  <c r="BG12" i="1"/>
  <c r="AT13" i="1"/>
  <c r="AU13" i="1"/>
  <c r="AW13" i="1"/>
  <c r="AX13" i="1"/>
  <c r="AZ13" i="1"/>
  <c r="BA13" i="1"/>
  <c r="BC13" i="1"/>
  <c r="BD13" i="1"/>
  <c r="BF13" i="1"/>
  <c r="BG13" i="1"/>
  <c r="AT14" i="1"/>
  <c r="AU14" i="1"/>
  <c r="AW14" i="1"/>
  <c r="AX14" i="1"/>
  <c r="AZ14" i="1"/>
  <c r="BA14" i="1"/>
  <c r="BC14" i="1"/>
  <c r="BD14" i="1"/>
  <c r="BF14" i="1"/>
  <c r="BG14" i="1"/>
  <c r="AT15" i="1"/>
  <c r="AU15" i="1"/>
  <c r="AW15" i="1"/>
  <c r="AX15" i="1"/>
  <c r="AZ15" i="1"/>
  <c r="BA15" i="1"/>
  <c r="BC15" i="1"/>
  <c r="BD15" i="1"/>
  <c r="BF15" i="1"/>
  <c r="BG15" i="1"/>
  <c r="AT16" i="1"/>
  <c r="AU16" i="1"/>
  <c r="AW16" i="1"/>
  <c r="AX16" i="1"/>
  <c r="AZ16" i="1"/>
  <c r="BA16" i="1"/>
  <c r="BC16" i="1"/>
  <c r="BD16" i="1"/>
  <c r="BF16" i="1"/>
  <c r="BG16" i="1"/>
  <c r="AT17" i="1"/>
  <c r="AU17" i="1"/>
  <c r="AW17" i="1"/>
  <c r="AX17" i="1"/>
  <c r="AZ17" i="1"/>
  <c r="BA17" i="1"/>
  <c r="BC17" i="1"/>
  <c r="BD17" i="1"/>
  <c r="BF17" i="1"/>
  <c r="BG17" i="1"/>
  <c r="AT18" i="1"/>
  <c r="AU18" i="1"/>
  <c r="AW18" i="1"/>
  <c r="AX18" i="1"/>
  <c r="AZ18" i="1"/>
  <c r="BA18" i="1"/>
  <c r="BC18" i="1"/>
  <c r="BD18" i="1"/>
  <c r="BF18" i="1"/>
  <c r="BG18" i="1"/>
  <c r="AT19" i="1"/>
  <c r="AU19" i="1"/>
  <c r="AW19" i="1"/>
  <c r="AX19" i="1"/>
  <c r="AZ19" i="1"/>
  <c r="BA19" i="1"/>
  <c r="BC19" i="1"/>
  <c r="BD19" i="1"/>
  <c r="BF19" i="1"/>
  <c r="BG19" i="1"/>
  <c r="AT20" i="1"/>
  <c r="AU20" i="1"/>
  <c r="AW20" i="1"/>
  <c r="AX20" i="1"/>
  <c r="AZ20" i="1"/>
  <c r="BA20" i="1"/>
  <c r="BC20" i="1"/>
  <c r="BD20" i="1"/>
  <c r="BF20" i="1"/>
  <c r="BG20" i="1"/>
  <c r="AT21" i="1"/>
  <c r="AU21" i="1"/>
  <c r="AW21" i="1"/>
  <c r="AX21" i="1"/>
  <c r="AZ21" i="1"/>
  <c r="BA21" i="1"/>
  <c r="BC21" i="1"/>
  <c r="BD21" i="1"/>
  <c r="BF21" i="1"/>
  <c r="BG21" i="1"/>
  <c r="AT22" i="1"/>
  <c r="AU22" i="1"/>
  <c r="AW22" i="1"/>
  <c r="AX22" i="1"/>
  <c r="AZ22" i="1"/>
  <c r="BA22" i="1"/>
  <c r="BC22" i="1"/>
  <c r="BD22" i="1"/>
  <c r="BF22" i="1"/>
  <c r="BG22" i="1"/>
  <c r="AT23" i="1"/>
  <c r="AU23" i="1"/>
  <c r="AW23" i="1"/>
  <c r="AX23" i="1"/>
  <c r="AZ23" i="1"/>
  <c r="BA23" i="1"/>
  <c r="BC23" i="1"/>
  <c r="BD23" i="1"/>
  <c r="BF23" i="1"/>
  <c r="BG23" i="1"/>
  <c r="AT24" i="1"/>
  <c r="AU24" i="1"/>
  <c r="AW24" i="1"/>
  <c r="AX24" i="1"/>
  <c r="AZ24" i="1"/>
  <c r="BA24" i="1"/>
  <c r="BC24" i="1"/>
  <c r="BD24" i="1"/>
  <c r="BF24" i="1"/>
  <c r="BG24" i="1"/>
  <c r="AT25" i="1"/>
  <c r="AU25" i="1"/>
  <c r="AW25" i="1"/>
  <c r="AX25" i="1"/>
  <c r="AZ25" i="1"/>
  <c r="BA25" i="1"/>
  <c r="BC25" i="1"/>
  <c r="BD25" i="1"/>
  <c r="BF25" i="1"/>
  <c r="BG25" i="1"/>
  <c r="AT26" i="1"/>
  <c r="AU26" i="1"/>
  <c r="AW26" i="1"/>
  <c r="AX26" i="1"/>
  <c r="AZ26" i="1"/>
  <c r="BA26" i="1"/>
  <c r="BC26" i="1"/>
  <c r="BD26" i="1"/>
  <c r="BF26" i="1"/>
  <c r="BG26" i="1"/>
  <c r="AT27" i="1"/>
  <c r="AU27" i="1"/>
  <c r="AW27" i="1"/>
  <c r="AX27" i="1"/>
  <c r="AZ27" i="1"/>
  <c r="BA27" i="1"/>
  <c r="BC27" i="1"/>
  <c r="BD27" i="1"/>
  <c r="BF27" i="1"/>
  <c r="BG27" i="1"/>
  <c r="AT28" i="1"/>
  <c r="AU28" i="1"/>
  <c r="AW28" i="1"/>
  <c r="AX28" i="1"/>
  <c r="AZ28" i="1"/>
  <c r="BA28" i="1"/>
  <c r="BC28" i="1"/>
  <c r="BD28" i="1"/>
  <c r="BF28" i="1"/>
  <c r="BG28" i="1"/>
  <c r="AT29" i="1"/>
  <c r="AU29" i="1"/>
  <c r="AW29" i="1"/>
  <c r="AX29" i="1"/>
  <c r="AZ29" i="1"/>
  <c r="BA29" i="1"/>
  <c r="BC29" i="1"/>
  <c r="BD29" i="1"/>
  <c r="BF29" i="1"/>
  <c r="BG29" i="1"/>
  <c r="AT30" i="1"/>
  <c r="AU30" i="1"/>
  <c r="AW30" i="1"/>
  <c r="AX30" i="1"/>
  <c r="AZ30" i="1"/>
  <c r="BA30" i="1"/>
  <c r="BC30" i="1"/>
  <c r="BD30" i="1"/>
  <c r="BF30" i="1"/>
  <c r="BG30" i="1"/>
  <c r="AT31" i="1"/>
  <c r="AU31" i="1"/>
  <c r="AW31" i="1"/>
  <c r="AX31" i="1"/>
  <c r="AZ31" i="1"/>
  <c r="BA31" i="1"/>
  <c r="BC31" i="1"/>
  <c r="BD31" i="1"/>
  <c r="BF31" i="1"/>
  <c r="BG31" i="1"/>
  <c r="AT32" i="1"/>
  <c r="AU32" i="1"/>
  <c r="AW32" i="1"/>
  <c r="AX32" i="1"/>
  <c r="AZ32" i="1"/>
  <c r="BA32" i="1"/>
  <c r="BC32" i="1"/>
  <c r="BD32" i="1"/>
  <c r="BF32" i="1"/>
  <c r="BG32" i="1"/>
  <c r="AT33" i="1"/>
  <c r="AU33" i="1"/>
  <c r="AW33" i="1"/>
  <c r="AX33" i="1"/>
  <c r="AZ33" i="1"/>
  <c r="BA33" i="1"/>
  <c r="BC33" i="1"/>
  <c r="BD33" i="1"/>
  <c r="BF33" i="1"/>
  <c r="BG33" i="1"/>
  <c r="AT34" i="1"/>
  <c r="AU34" i="1"/>
  <c r="AW34" i="1"/>
  <c r="AX34" i="1"/>
  <c r="AZ34" i="1"/>
  <c r="BA34" i="1"/>
  <c r="BC34" i="1"/>
  <c r="BD34" i="1"/>
  <c r="BF34" i="1"/>
  <c r="BG34" i="1"/>
  <c r="AT35" i="1"/>
  <c r="AU35" i="1"/>
  <c r="AW35" i="1"/>
  <c r="AX35" i="1"/>
  <c r="AZ35" i="1"/>
  <c r="BA35" i="1"/>
  <c r="BC35" i="1"/>
  <c r="BD35" i="1"/>
  <c r="BF35" i="1"/>
  <c r="BG35" i="1"/>
  <c r="AT36" i="1"/>
  <c r="AU36" i="1"/>
  <c r="AW36" i="1"/>
  <c r="AX36" i="1"/>
  <c r="AZ36" i="1"/>
  <c r="BA36" i="1"/>
  <c r="BC36" i="1"/>
  <c r="BD36" i="1"/>
  <c r="BF36" i="1"/>
  <c r="BG36" i="1"/>
  <c r="AT37" i="1"/>
  <c r="AU37" i="1"/>
  <c r="AW37" i="1"/>
  <c r="AX37" i="1"/>
  <c r="AZ37" i="1"/>
  <c r="BA37" i="1"/>
  <c r="BC37" i="1"/>
  <c r="BD37" i="1"/>
  <c r="BF37" i="1"/>
  <c r="BG37" i="1"/>
  <c r="AT38" i="1"/>
  <c r="AU38" i="1"/>
  <c r="AW38" i="1"/>
  <c r="AX38" i="1"/>
  <c r="AZ38" i="1"/>
  <c r="BA38" i="1"/>
  <c r="BC38" i="1"/>
  <c r="BD38" i="1"/>
  <c r="BF38" i="1"/>
  <c r="BG38" i="1"/>
  <c r="AT39" i="1"/>
  <c r="AU39" i="1"/>
  <c r="AW39" i="1"/>
  <c r="AX39" i="1"/>
  <c r="AZ39" i="1"/>
  <c r="BA39" i="1"/>
  <c r="BC39" i="1"/>
  <c r="BD39" i="1"/>
  <c r="BF39" i="1"/>
  <c r="BG39" i="1"/>
  <c r="AT40" i="1"/>
  <c r="AU40" i="1"/>
  <c r="AW40" i="1"/>
  <c r="AX40" i="1"/>
  <c r="AZ40" i="1"/>
  <c r="BA40" i="1"/>
  <c r="BC40" i="1"/>
  <c r="BD40" i="1"/>
  <c r="BF40" i="1"/>
  <c r="BG40" i="1"/>
  <c r="AT41" i="1"/>
  <c r="AU41" i="1"/>
  <c r="AW41" i="1"/>
  <c r="AX41" i="1"/>
  <c r="AZ41" i="1"/>
  <c r="BA41" i="1"/>
  <c r="BC41" i="1"/>
  <c r="BD41" i="1"/>
  <c r="BF41" i="1"/>
  <c r="BG41" i="1"/>
  <c r="AT42" i="1"/>
  <c r="AU42" i="1"/>
  <c r="AW42" i="1"/>
  <c r="AX42" i="1"/>
  <c r="AZ42" i="1"/>
  <c r="BA42" i="1"/>
  <c r="BC42" i="1"/>
  <c r="BD42" i="1"/>
  <c r="BF42" i="1"/>
  <c r="BG42" i="1"/>
  <c r="AT43" i="1"/>
  <c r="AU43" i="1"/>
  <c r="AW43" i="1"/>
  <c r="AX43" i="1"/>
  <c r="AZ43" i="1"/>
  <c r="BA43" i="1"/>
  <c r="BC43" i="1"/>
  <c r="BD43" i="1"/>
  <c r="BF43" i="1"/>
  <c r="BG43" i="1"/>
  <c r="AT44" i="1"/>
  <c r="AU44" i="1"/>
  <c r="AW44" i="1"/>
  <c r="AX44" i="1"/>
  <c r="AZ44" i="1"/>
  <c r="BA44" i="1"/>
  <c r="BC44" i="1"/>
  <c r="BD44" i="1"/>
  <c r="BF44" i="1"/>
  <c r="BG44" i="1"/>
  <c r="AT45" i="1"/>
  <c r="AU45" i="1"/>
  <c r="AW45" i="1"/>
  <c r="AX45" i="1"/>
  <c r="AZ45" i="1"/>
  <c r="BA45" i="1"/>
  <c r="BC45" i="1"/>
  <c r="BD45" i="1"/>
  <c r="BF45" i="1"/>
  <c r="BG45" i="1"/>
  <c r="AT46" i="1"/>
  <c r="AU46" i="1"/>
  <c r="AW46" i="1"/>
  <c r="AX46" i="1"/>
  <c r="AZ46" i="1"/>
  <c r="BA46" i="1"/>
  <c r="BC46" i="1"/>
  <c r="BD46" i="1"/>
  <c r="BF46" i="1"/>
  <c r="BG46" i="1"/>
  <c r="AT47" i="1"/>
  <c r="AU47" i="1"/>
  <c r="AW47" i="1"/>
  <c r="AX47" i="1"/>
  <c r="AZ47" i="1"/>
  <c r="BA47" i="1"/>
  <c r="BC47" i="1"/>
  <c r="BD47" i="1"/>
  <c r="BF47" i="1"/>
  <c r="BG47" i="1"/>
  <c r="AT48" i="1"/>
  <c r="AU48" i="1"/>
  <c r="AW48" i="1"/>
  <c r="AX48" i="1"/>
  <c r="AZ48" i="1"/>
  <c r="BA48" i="1"/>
  <c r="BC48" i="1"/>
  <c r="BD48" i="1"/>
  <c r="BF48" i="1"/>
  <c r="BG48" i="1"/>
  <c r="AT49" i="1"/>
  <c r="AU49" i="1"/>
  <c r="AW49" i="1"/>
  <c r="AX49" i="1"/>
  <c r="AZ49" i="1"/>
  <c r="BA49" i="1"/>
  <c r="BC49" i="1"/>
  <c r="BD49" i="1"/>
  <c r="BF49" i="1"/>
  <c r="BG49" i="1"/>
  <c r="AT50" i="1"/>
  <c r="AU50" i="1"/>
  <c r="AW50" i="1"/>
  <c r="AX50" i="1"/>
  <c r="AZ50" i="1"/>
  <c r="BA50" i="1"/>
  <c r="BC50" i="1"/>
  <c r="BD50" i="1"/>
  <c r="BF50" i="1"/>
  <c r="BG50" i="1"/>
  <c r="AT51" i="1"/>
  <c r="AU51" i="1"/>
  <c r="AW51" i="1"/>
  <c r="AX51" i="1"/>
  <c r="AZ51" i="1"/>
  <c r="BA51" i="1"/>
  <c r="BC51" i="1"/>
  <c r="BD51" i="1"/>
  <c r="BF51" i="1"/>
  <c r="BG51" i="1"/>
  <c r="AT52" i="1"/>
  <c r="AU52" i="1"/>
  <c r="AW52" i="1"/>
  <c r="AX52" i="1"/>
  <c r="AZ52" i="1"/>
  <c r="BA52" i="1"/>
  <c r="BC52" i="1"/>
  <c r="BD52" i="1"/>
  <c r="BF52" i="1"/>
  <c r="BG52" i="1"/>
  <c r="AT53" i="1"/>
  <c r="AU53" i="1"/>
  <c r="AW53" i="1"/>
  <c r="AX53" i="1"/>
  <c r="AZ53" i="1"/>
  <c r="BA53" i="1"/>
  <c r="BC53" i="1"/>
  <c r="BD53" i="1"/>
  <c r="BF53" i="1"/>
  <c r="BG53" i="1"/>
  <c r="AT54" i="1"/>
  <c r="AU54" i="1"/>
  <c r="AW54" i="1"/>
  <c r="AX54" i="1"/>
  <c r="AZ54" i="1"/>
  <c r="BA54" i="1"/>
  <c r="BC54" i="1"/>
  <c r="BD54" i="1"/>
  <c r="BF54" i="1"/>
  <c r="BG54" i="1"/>
</calcChain>
</file>

<file path=xl/sharedStrings.xml><?xml version="1.0" encoding="utf-8"?>
<sst xmlns="http://schemas.openxmlformats.org/spreadsheetml/2006/main" count="1405" uniqueCount="102">
  <si>
    <t>Data#</t>
  </si>
  <si>
    <t>Data Filename</t>
  </si>
  <si>
    <t>Date Acquired</t>
  </si>
  <si>
    <t>Sample Name</t>
  </si>
  <si>
    <t>Sample Type</t>
  </si>
  <si>
    <t>Level#</t>
  </si>
  <si>
    <t>Ret. Time</t>
  </si>
  <si>
    <t>Area</t>
  </si>
  <si>
    <t>Conc. (ppt)</t>
  </si>
  <si>
    <t>Std. Conc.</t>
  </si>
  <si>
    <t>Cal. Point</t>
  </si>
  <si>
    <t>Accuracy[%]</t>
  </si>
  <si>
    <t>Deviation</t>
  </si>
  <si>
    <t>Unknown</t>
  </si>
  <si>
    <t>-----</t>
  </si>
  <si>
    <t>CH4 by FID</t>
  </si>
  <si>
    <t>CH4 by TCD</t>
  </si>
  <si>
    <t>CO2 by TCD</t>
  </si>
  <si>
    <t>Note</t>
  </si>
  <si>
    <t>Order</t>
  </si>
  <si>
    <t>Season specific CAL Measured headspace CO2 in ppm from GC in ppm</t>
  </si>
  <si>
    <t>AIR</t>
  </si>
  <si>
    <t>2023 ranged CAL Measured headspace CH4  in ppm from GC in ppm</t>
  </si>
  <si>
    <t>2023 CAL Measured headspace CO2 in ppm from GC in ppm</t>
  </si>
  <si>
    <t>Season specific ranged CAL Measured headspace CH4  in ppm from GC in ppm</t>
  </si>
  <si>
    <t>2022 ranged CAL Measured headspace CH4  in ppm from GC in ppm</t>
  </si>
  <si>
    <t>2022 CAL Measured headspace CO2 in ppm from GC in ppm</t>
  </si>
  <si>
    <t>2024 ranged CAL Measured headspace CH4  in ppm from GC in ppm</t>
  </si>
  <si>
    <t>QC reference tank</t>
  </si>
  <si>
    <t xml:space="preserve">QC spiked air </t>
  </si>
  <si>
    <t>QC outside air</t>
  </si>
  <si>
    <t>Analyst Data Quality Code (1=no problems, 2=note, 3=fatal flaws)</t>
  </si>
  <si>
    <t>2025 ranged CAL Measured headspace CH4  in ppm from GC in ppm</t>
  </si>
  <si>
    <t>2025 CAL Measured headspace CO2 in ppm from GC in ppm</t>
  </si>
  <si>
    <t>2024 CAL Measured headspace CO2 in ppm from GC in ppm</t>
  </si>
  <si>
    <t>FMI20250408_001.gcd</t>
  </si>
  <si>
    <t>FMI20250408_002.gcd</t>
  </si>
  <si>
    <t>FMI20250408_003.gcd</t>
  </si>
  <si>
    <t>FMI20250408_004.gcd</t>
  </si>
  <si>
    <t>MB-1</t>
  </si>
  <si>
    <t>FMI20250408_005.gcd</t>
  </si>
  <si>
    <t>MB-2</t>
  </si>
  <si>
    <t>FMI20250408_006.gcd</t>
  </si>
  <si>
    <t>MB-3</t>
  </si>
  <si>
    <t>FMI20250408_007.gcd</t>
  </si>
  <si>
    <t>MB-4</t>
  </si>
  <si>
    <t>FMI20250408_008.gcd</t>
  </si>
  <si>
    <t>MB-5</t>
  </si>
  <si>
    <t>FMI20250408_009.gcd</t>
  </si>
  <si>
    <t>MB-6</t>
  </si>
  <si>
    <t>FMI20250408_010.gcd</t>
  </si>
  <si>
    <t>MB-7</t>
  </si>
  <si>
    <t>FMI20250408_011.gcd</t>
  </si>
  <si>
    <t>MB-8</t>
  </si>
  <si>
    <t>FMI20250408_012.gcd</t>
  </si>
  <si>
    <t>MB-9</t>
  </si>
  <si>
    <t>FMI20250408_013.gcd</t>
  </si>
  <si>
    <t>MB-10</t>
  </si>
  <si>
    <t>FMI20250408_014.gcd</t>
  </si>
  <si>
    <t>MB-11</t>
  </si>
  <si>
    <t>FMI20250408_015.gcd</t>
  </si>
  <si>
    <t>MB-12</t>
  </si>
  <si>
    <t>FMI20250408_016.gcd</t>
  </si>
  <si>
    <t>MB-13</t>
  </si>
  <si>
    <t>FMI20250408_017.gcd</t>
  </si>
  <si>
    <t>MB-14</t>
  </si>
  <si>
    <t>FMI20250408_018.gcd</t>
  </si>
  <si>
    <t>MB-15</t>
  </si>
  <si>
    <t>FMI20250408_019.gcd</t>
  </si>
  <si>
    <t>FMI20250408_020.gcd</t>
  </si>
  <si>
    <t>FMI20250408_021.gcd</t>
  </si>
  <si>
    <t>FMI20250408_022.gcd</t>
  </si>
  <si>
    <t>FMI20250408_023.gcd</t>
  </si>
  <si>
    <t>FMI20250408_024.gcd</t>
  </si>
  <si>
    <t>FMI20250408_025.gcd</t>
  </si>
  <si>
    <t>FMI20250408_026.gcd</t>
  </si>
  <si>
    <t>FMI20250408_027.gcd</t>
  </si>
  <si>
    <t>FMI20250408_028.gcd</t>
  </si>
  <si>
    <t>FMI20250408_029.gcd</t>
  </si>
  <si>
    <t>FMI20250408_030.gcd</t>
  </si>
  <si>
    <t>FMI20250408_031.gcd</t>
  </si>
  <si>
    <t>FMI20250408_032.gcd</t>
  </si>
  <si>
    <t>FMI20250408_033.gcd</t>
  </si>
  <si>
    <t>FMI20250408_034.gcd</t>
  </si>
  <si>
    <t>FMI20250408_035.gcd</t>
  </si>
  <si>
    <t>FMI20250408_036.gcd</t>
  </si>
  <si>
    <t>FMI20250408_037.gcd</t>
  </si>
  <si>
    <t>FMI20250408_038.gcd</t>
  </si>
  <si>
    <t>FMI20250408_039.gcd</t>
  </si>
  <si>
    <t>FMI20250408_040.gcd</t>
  </si>
  <si>
    <t>2a</t>
  </si>
  <si>
    <t>FMI20250408_041.gcd</t>
  </si>
  <si>
    <t>FMI20250408_042.gcd</t>
  </si>
  <si>
    <t>FMI20250408_043.gcd</t>
  </si>
  <si>
    <t>FMI20250408_044.gcd</t>
  </si>
  <si>
    <t>FMI20250408_045.gcd</t>
  </si>
  <si>
    <t>386 reinject</t>
  </si>
  <si>
    <t>FMI20250408_046.gcd</t>
  </si>
  <si>
    <t>119 reinject</t>
  </si>
  <si>
    <t>Moisture interference. Do note use CO2. Use CH4.</t>
  </si>
  <si>
    <t>Reinjection also bad for CO2- don't use this at all.</t>
  </si>
  <si>
    <t>Reinjection. Use CO2. Do not use CH4.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</si>
</sst>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2" fontId="0" fillId="33" borderId="0" xfId="0" applyNumberFormat="1" applyFill="1"/>
    <xf numFmtId="1" fontId="0" fillId="33" borderId="0" xfId="0" applyNumberFormat="1" applyFill="1"/>
    <xf numFmtId="0" fontId="18" fillId="0" borderId="0" xfId="0" applyFont="1" applyFill="1" applyAlignment="1">
      <alignment wrapText="1"/>
    </xf>
    <xf numFmtId="0" fontId="0" fillId="0" borderId="0" xfId="0" applyFill="1"/>
    <xf numFmtId="0" fontId="0" fillId="0" borderId="0" xfId="0" applyAlignment="1"/>
    <xf numFmtId="2" fontId="0" fillId="34" borderId="0" xfId="0" applyNumberFormat="1" applyFill="1"/>
    <xf numFmtId="3" fontId="0" fillId="34" borderId="0" xfId="0" applyNumberFormat="1" applyFill="1"/>
    <xf numFmtId="2" fontId="0" fillId="35" borderId="0" xfId="0" applyNumberFormat="1" applyFill="1"/>
    <xf numFmtId="3" fontId="0" fillId="35" borderId="0" xfId="0" applyNumberFormat="1" applyFill="1"/>
    <xf numFmtId="2" fontId="0" fillId="36" borderId="0" xfId="0" applyNumberFormat="1" applyFill="1"/>
    <xf numFmtId="3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FF99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BU54"/>
  <sheetViews>
    <sheetView tabSelected="1" workbookViewId="0">
      <selection activeCell="AQ55" sqref="AQ55"/>
    </sheetView>
  </sheetViews>
  <sheetFormatPr defaultRowHeight="14.5" x14ac:dyDescent="0.35"/>
  <cols>
    <col min="2" max="2" width="23.54296875" customWidth="1"/>
    <col min="3" max="3" width="17.81640625" customWidth="1"/>
    <col min="31" max="31" width="21.453125" customWidth="1"/>
    <col min="43" max="43" width="9.1796875" customWidth="1"/>
    <col min="46" max="46" width="9.81640625" customWidth="1"/>
    <col min="47" max="47" width="10" customWidth="1"/>
    <col min="49" max="49" width="9.7265625" customWidth="1"/>
    <col min="50" max="50" width="10" customWidth="1"/>
    <col min="52" max="53" width="9.54296875" customWidth="1"/>
    <col min="55" max="56" width="9.54296875" customWidth="1"/>
    <col min="57" max="57" width="8.7265625" style="9"/>
    <col min="58" max="59" width="9.81640625" customWidth="1"/>
  </cols>
  <sheetData>
    <row r="7" spans="1:73" x14ac:dyDescent="0.35">
      <c r="A7" t="s">
        <v>15</v>
      </c>
      <c r="O7" t="s">
        <v>16</v>
      </c>
      <c r="AC7" t="s">
        <v>17</v>
      </c>
      <c r="BI7" t="s">
        <v>21</v>
      </c>
    </row>
    <row r="8" spans="1:73" ht="130.5" x14ac:dyDescent="0.35">
      <c r="A8" s="1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O8" s="2" t="s">
        <v>0</v>
      </c>
      <c r="P8" t="s">
        <v>1</v>
      </c>
      <c r="Q8" t="s">
        <v>2</v>
      </c>
      <c r="R8" t="s">
        <v>3</v>
      </c>
      <c r="S8" t="s">
        <v>4</v>
      </c>
      <c r="T8" t="s">
        <v>5</v>
      </c>
      <c r="U8" t="s">
        <v>6</v>
      </c>
      <c r="V8" t="s">
        <v>7</v>
      </c>
      <c r="W8" t="s">
        <v>8</v>
      </c>
      <c r="X8" t="s">
        <v>9</v>
      </c>
      <c r="Y8" t="s">
        <v>10</v>
      </c>
      <c r="Z8" t="s">
        <v>11</v>
      </c>
      <c r="AA8" t="s">
        <v>12</v>
      </c>
      <c r="AC8" t="s">
        <v>0</v>
      </c>
      <c r="AD8" t="s">
        <v>1</v>
      </c>
      <c r="AE8" t="s">
        <v>2</v>
      </c>
      <c r="AF8" t="s">
        <v>3</v>
      </c>
      <c r="AG8" t="s">
        <v>4</v>
      </c>
      <c r="AH8" t="s">
        <v>5</v>
      </c>
      <c r="AI8" t="s">
        <v>6</v>
      </c>
      <c r="AJ8" t="s">
        <v>7</v>
      </c>
      <c r="AK8" t="s">
        <v>8</v>
      </c>
      <c r="AL8" t="s">
        <v>9</v>
      </c>
      <c r="AM8" t="s">
        <v>10</v>
      </c>
      <c r="AN8" t="s">
        <v>11</v>
      </c>
      <c r="AO8" t="s">
        <v>12</v>
      </c>
      <c r="AQ8" s="4" t="s">
        <v>31</v>
      </c>
      <c r="AR8" s="4" t="s">
        <v>18</v>
      </c>
      <c r="AS8" t="s">
        <v>19</v>
      </c>
      <c r="AT8" s="5" t="s">
        <v>24</v>
      </c>
      <c r="AU8" s="5" t="s">
        <v>20</v>
      </c>
      <c r="AV8" s="5"/>
      <c r="AW8" s="5" t="s">
        <v>25</v>
      </c>
      <c r="AX8" s="5" t="s">
        <v>26</v>
      </c>
      <c r="AZ8" s="5" t="s">
        <v>22</v>
      </c>
      <c r="BA8" s="5" t="s">
        <v>23</v>
      </c>
      <c r="BC8" s="5" t="s">
        <v>27</v>
      </c>
      <c r="BD8" s="5" t="s">
        <v>34</v>
      </c>
      <c r="BE8" s="8"/>
      <c r="BF8" s="5" t="s">
        <v>32</v>
      </c>
      <c r="BG8" s="5" t="s">
        <v>33</v>
      </c>
      <c r="BH8" s="5"/>
      <c r="BI8" s="8" t="s">
        <v>0</v>
      </c>
      <c r="BJ8" t="s">
        <v>1</v>
      </c>
      <c r="BK8" t="s">
        <v>2</v>
      </c>
      <c r="BL8" t="s">
        <v>3</v>
      </c>
      <c r="BM8" t="s">
        <v>4</v>
      </c>
      <c r="BN8" t="s">
        <v>5</v>
      </c>
      <c r="BO8" t="s">
        <v>6</v>
      </c>
      <c r="BP8" t="s">
        <v>7</v>
      </c>
      <c r="BQ8" t="s">
        <v>8</v>
      </c>
      <c r="BR8" t="s">
        <v>9</v>
      </c>
      <c r="BS8" t="s">
        <v>10</v>
      </c>
      <c r="BT8" t="s">
        <v>11</v>
      </c>
      <c r="BU8" t="s">
        <v>12</v>
      </c>
    </row>
    <row r="9" spans="1:73" x14ac:dyDescent="0.35">
      <c r="A9">
        <v>45</v>
      </c>
      <c r="B9" t="s">
        <v>35</v>
      </c>
      <c r="C9" s="2">
        <v>45755.718668981484</v>
      </c>
      <c r="D9" t="s">
        <v>30</v>
      </c>
      <c r="E9" t="s">
        <v>13</v>
      </c>
      <c r="F9">
        <v>0</v>
      </c>
      <c r="G9">
        <v>6.06</v>
      </c>
      <c r="H9" s="3">
        <v>1365</v>
      </c>
      <c r="I9">
        <v>3.0000000000000001E-3</v>
      </c>
      <c r="J9" t="s">
        <v>14</v>
      </c>
      <c r="K9" t="s">
        <v>14</v>
      </c>
      <c r="L9" t="s">
        <v>14</v>
      </c>
      <c r="M9" t="s">
        <v>14</v>
      </c>
      <c r="O9">
        <v>45</v>
      </c>
      <c r="P9" t="s">
        <v>35</v>
      </c>
      <c r="Q9" s="2">
        <v>45755.718668981484</v>
      </c>
      <c r="R9" t="s">
        <v>30</v>
      </c>
      <c r="S9" t="s">
        <v>13</v>
      </c>
      <c r="T9">
        <v>0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C9">
        <v>45</v>
      </c>
      <c r="AD9" t="s">
        <v>35</v>
      </c>
      <c r="AE9" s="2">
        <v>45755.718668981484</v>
      </c>
      <c r="AF9" t="s">
        <v>30</v>
      </c>
      <c r="AG9" t="s">
        <v>13</v>
      </c>
      <c r="AH9">
        <v>0</v>
      </c>
      <c r="AI9">
        <v>12.308999999999999</v>
      </c>
      <c r="AJ9" s="3">
        <v>2433</v>
      </c>
      <c r="AK9">
        <v>0.437</v>
      </c>
      <c r="AL9" t="s">
        <v>14</v>
      </c>
      <c r="AM9" t="s">
        <v>14</v>
      </c>
      <c r="AN9" t="s">
        <v>14</v>
      </c>
      <c r="AO9" t="s">
        <v>14</v>
      </c>
      <c r="AQ9">
        <v>1</v>
      </c>
      <c r="AS9" s="10">
        <v>45</v>
      </c>
      <c r="AT9" s="15">
        <f t="shared" ref="AT9:AT54" si="0">IF(H9&lt;10000,((H9^2*0.000000008493)+(H9*0.003482)+(-3.269)),(IF(H9&lt;200000,((H9^2*-0.000000000263)+(H9*0.002682)+(3.179)),(IF(H9&lt;8000000,((H9^2*-0.000000000005099)+(H9*0.002054)+(174.8)),((V9^2*-0.00000001014)+(V9*0.2415)+(1123)))))))</f>
        <v>1.4997543699250002</v>
      </c>
      <c r="AU9" s="16">
        <f t="shared" ref="AU9:AU54" si="1">IF(AJ9&lt;45000,((-0.00000004907*AJ9^2)+(0.2277*AJ9)+(-134)),((-0.00000001062*AJ9^2)+(0.2147*AJ9)+(590.6)))</f>
        <v>419.70363067477001</v>
      </c>
      <c r="AW9" s="6">
        <f t="shared" ref="AW9:AW54" si="2">IF(H9&lt;10000,((0.0000001453*H9^2)+(0.0008349*H9)+(-1.805)),(IF(H9&lt;700000,((-0.00000000008054*H9^2)+(0.002348*H9)+(-2.47)), ((-0.00000001938*V9^2)+(0.2471*V9)+(226.8)))))</f>
        <v>-0.39463490749999997</v>
      </c>
      <c r="AX9" s="7">
        <f t="shared" ref="AX9:AX54" si="3">(-0.00000002552*AJ9^2)+(0.2067*AJ9)+(-103.7)</f>
        <v>399.05003464072001</v>
      </c>
      <c r="AZ9" s="11">
        <f t="shared" ref="AZ9:AZ54" si="4">IF(H9&lt;10000,((H9^2*0.00000054)+(H9*-0.004765)+(12.72)),(IF(H9&lt;200000,((H9^2*-0.000000001577)+(H9*0.003043)+(-10.42)),(IF(H9&lt;8000000,((H9^2*-0.0000000000186)+(H9*0.00194)+(154.1)),((V9^2*-0.00000002)+(V9*0.2565)+(-1032)))))))</f>
        <v>7.2219165000000007</v>
      </c>
      <c r="BA9" s="12">
        <f t="shared" ref="BA9:BA54" si="5">IF(AJ9&lt;45000,((-0.0000004561*AJ9^2)+(0.244*AJ9)+(-21.72)),((-0.0000000409*AJ9^2)+(0.2477*AJ9)+(-1777)))</f>
        <v>569.23212106710002</v>
      </c>
      <c r="BC9" s="13">
        <f t="shared" ref="BC9:BC54" si="6">IF(H9&lt;10000,((H9^2*0.00000005714)+(H9*0.002453)+(-3.811)),(IF(H9&lt;200000,((H9^2*-0.0000000002888)+(H9*0.002899)+(-4.321)),(IF(H9&lt;8000000,((H9^2*-0.0000000000062)+(H9*0.002143)+(157)),((V9^2*-0.000000031)+(V9*0.2771)+(-709.5)))))))</f>
        <v>-0.35619032350000035</v>
      </c>
      <c r="BD9" s="14">
        <f t="shared" ref="BD9:BD54" si="7">IF(AJ9&lt;45000,((-0.0000000598*AJ9^2)+(0.205*AJ9)+(34.1)),((-0.00000002403*AJ9^2)+(0.2063*AJ9)+(-550.7)))</f>
        <v>532.51101455779997</v>
      </c>
      <c r="BF9" s="15">
        <f t="shared" ref="BF9:BF54" si="8">IF(H9&lt;10000,((H9^2*0.000000008493)+(H9*0.003482)+(-3.269)),(IF(H9&lt;200000,((H9^2*-0.000000000263)+(H9*0.002682)+(3.179)),(IF(H9&lt;8000000,((H9^2*-0.000000000005099)+(H9*0.002054)+(174.8)),((V9^2*-0.00000001014)+(V9*0.2415)+(1123)))))))</f>
        <v>1.4997543699250002</v>
      </c>
      <c r="BG9" s="16">
        <f t="shared" ref="BG9:BG54" si="9">IF(AJ9&lt;45000,((-0.00000004907*AJ9^2)+(0.2277*AJ9)+(-134)),((-0.00000001062*AJ9^2)+(0.2147*AJ9)+(590.6)))</f>
        <v>419.70363067477001</v>
      </c>
      <c r="BI9">
        <v>45</v>
      </c>
      <c r="BJ9" t="s">
        <v>35</v>
      </c>
      <c r="BK9" s="2">
        <v>45755.718668981484</v>
      </c>
      <c r="BL9" t="s">
        <v>30</v>
      </c>
      <c r="BM9" t="s">
        <v>13</v>
      </c>
      <c r="BN9">
        <v>0</v>
      </c>
      <c r="BO9">
        <v>2.706</v>
      </c>
      <c r="BP9" s="3">
        <v>5236823</v>
      </c>
      <c r="BQ9">
        <v>0</v>
      </c>
      <c r="BR9" t="s">
        <v>14</v>
      </c>
      <c r="BS9" t="s">
        <v>14</v>
      </c>
      <c r="BT9" t="s">
        <v>14</v>
      </c>
      <c r="BU9" t="s">
        <v>14</v>
      </c>
    </row>
    <row r="10" spans="1:73" x14ac:dyDescent="0.35">
      <c r="A10">
        <v>46</v>
      </c>
      <c r="B10" t="s">
        <v>36</v>
      </c>
      <c r="C10" s="2">
        <v>45755.739849537036</v>
      </c>
      <c r="D10" t="s">
        <v>29</v>
      </c>
      <c r="E10" t="s">
        <v>13</v>
      </c>
      <c r="F10">
        <v>0</v>
      </c>
      <c r="G10">
        <v>6.0179999999999998</v>
      </c>
      <c r="H10" s="3">
        <v>673702</v>
      </c>
      <c r="I10">
        <v>1.5209999999999999</v>
      </c>
      <c r="J10" t="s">
        <v>14</v>
      </c>
      <c r="K10" t="s">
        <v>14</v>
      </c>
      <c r="L10" t="s">
        <v>14</v>
      </c>
      <c r="M10" t="s">
        <v>14</v>
      </c>
      <c r="O10">
        <v>46</v>
      </c>
      <c r="P10" t="s">
        <v>36</v>
      </c>
      <c r="Q10" s="2">
        <v>45755.739849537036</v>
      </c>
      <c r="R10" t="s">
        <v>29</v>
      </c>
      <c r="S10" t="s">
        <v>13</v>
      </c>
      <c r="T10">
        <v>0</v>
      </c>
      <c r="U10">
        <v>5.97</v>
      </c>
      <c r="V10" s="3">
        <v>6073</v>
      </c>
      <c r="W10">
        <v>1.593</v>
      </c>
      <c r="X10" t="s">
        <v>14</v>
      </c>
      <c r="Y10" t="s">
        <v>14</v>
      </c>
      <c r="Z10" t="s">
        <v>14</v>
      </c>
      <c r="AA10" t="s">
        <v>14</v>
      </c>
      <c r="AC10">
        <v>46</v>
      </c>
      <c r="AD10" t="s">
        <v>36</v>
      </c>
      <c r="AE10" s="2">
        <v>45755.739849537036</v>
      </c>
      <c r="AF10" t="s">
        <v>29</v>
      </c>
      <c r="AG10" t="s">
        <v>13</v>
      </c>
      <c r="AH10">
        <v>0</v>
      </c>
      <c r="AI10">
        <v>12.257</v>
      </c>
      <c r="AJ10" s="3">
        <v>7153</v>
      </c>
      <c r="AK10">
        <v>1.472</v>
      </c>
      <c r="AL10" t="s">
        <v>14</v>
      </c>
      <c r="AM10" t="s">
        <v>14</v>
      </c>
      <c r="AN10" t="s">
        <v>14</v>
      </c>
      <c r="AO10" t="s">
        <v>14</v>
      </c>
      <c r="AQ10">
        <v>1</v>
      </c>
      <c r="AS10" s="10">
        <v>46</v>
      </c>
      <c r="AT10" s="15">
        <f t="shared" si="0"/>
        <v>1556.2696025118842</v>
      </c>
      <c r="AU10" s="16">
        <f t="shared" si="1"/>
        <v>1492.2274133803701</v>
      </c>
      <c r="AW10" s="6">
        <f t="shared" si="2"/>
        <v>1542.8272530478855</v>
      </c>
      <c r="AX10" s="7">
        <f t="shared" si="3"/>
        <v>1373.5193587623201</v>
      </c>
      <c r="AZ10" s="11">
        <f t="shared" si="4"/>
        <v>1452.6398164426455</v>
      </c>
      <c r="BA10" s="12">
        <f t="shared" si="5"/>
        <v>1700.2754569550998</v>
      </c>
      <c r="BC10" s="13">
        <f t="shared" si="6"/>
        <v>1597.929364814215</v>
      </c>
      <c r="BD10" s="14">
        <f t="shared" si="7"/>
        <v>1497.4053085418</v>
      </c>
      <c r="BF10" s="15">
        <f t="shared" si="8"/>
        <v>1556.2696025118842</v>
      </c>
      <c r="BG10" s="16">
        <f t="shared" si="9"/>
        <v>1492.2274133803701</v>
      </c>
      <c r="BI10">
        <v>46</v>
      </c>
      <c r="BJ10" t="s">
        <v>36</v>
      </c>
      <c r="BK10" s="2">
        <v>45755.739849537036</v>
      </c>
      <c r="BL10" t="s">
        <v>29</v>
      </c>
      <c r="BM10" t="s">
        <v>13</v>
      </c>
      <c r="BN10">
        <v>0</v>
      </c>
      <c r="BO10">
        <v>2.7160000000000002</v>
      </c>
      <c r="BP10" s="3">
        <v>5031152</v>
      </c>
      <c r="BQ10">
        <v>0</v>
      </c>
      <c r="BR10" t="s">
        <v>14</v>
      </c>
      <c r="BS10" t="s">
        <v>14</v>
      </c>
      <c r="BT10" t="s">
        <v>14</v>
      </c>
      <c r="BU10" t="s">
        <v>14</v>
      </c>
    </row>
    <row r="11" spans="1:73" x14ac:dyDescent="0.35">
      <c r="A11">
        <v>47</v>
      </c>
      <c r="B11" t="s">
        <v>37</v>
      </c>
      <c r="C11" s="2">
        <v>45755.761076388888</v>
      </c>
      <c r="D11" t="s">
        <v>28</v>
      </c>
      <c r="E11" t="s">
        <v>13</v>
      </c>
      <c r="F11">
        <v>0</v>
      </c>
      <c r="G11">
        <v>6.0359999999999996</v>
      </c>
      <c r="H11" s="3">
        <v>2439</v>
      </c>
      <c r="I11">
        <v>6.0000000000000001E-3</v>
      </c>
      <c r="J11" t="s">
        <v>14</v>
      </c>
      <c r="K11" t="s">
        <v>14</v>
      </c>
      <c r="L11" t="s">
        <v>14</v>
      </c>
      <c r="M11" t="s">
        <v>14</v>
      </c>
      <c r="O11">
        <v>47</v>
      </c>
      <c r="P11" t="s">
        <v>37</v>
      </c>
      <c r="Q11" s="2">
        <v>45755.761076388888</v>
      </c>
      <c r="R11" t="s">
        <v>28</v>
      </c>
      <c r="S11" t="s">
        <v>13</v>
      </c>
      <c r="T11">
        <v>0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C11">
        <v>47</v>
      </c>
      <c r="AD11" t="s">
        <v>37</v>
      </c>
      <c r="AE11" s="2">
        <v>45755.761076388888</v>
      </c>
      <c r="AF11" t="s">
        <v>28</v>
      </c>
      <c r="AG11" t="s">
        <v>13</v>
      </c>
      <c r="AH11">
        <v>0</v>
      </c>
      <c r="AI11">
        <v>12.276999999999999</v>
      </c>
      <c r="AJ11" s="3">
        <v>1753</v>
      </c>
      <c r="AK11">
        <v>0.28799999999999998</v>
      </c>
      <c r="AL11" t="s">
        <v>14</v>
      </c>
      <c r="AM11" t="s">
        <v>14</v>
      </c>
      <c r="AN11" t="s">
        <v>14</v>
      </c>
      <c r="AO11" t="s">
        <v>14</v>
      </c>
      <c r="AQ11">
        <v>1</v>
      </c>
      <c r="AS11" s="10">
        <v>47</v>
      </c>
      <c r="AT11" s="15">
        <f t="shared" si="0"/>
        <v>5.2741204874529988</v>
      </c>
      <c r="AU11" s="16">
        <f t="shared" si="1"/>
        <v>265.00730744837006</v>
      </c>
      <c r="AW11" s="6">
        <f t="shared" si="2"/>
        <v>1.0956702613000002</v>
      </c>
      <c r="AX11" s="7">
        <f t="shared" si="3"/>
        <v>258.56667681032002</v>
      </c>
      <c r="AZ11" s="11">
        <f t="shared" si="4"/>
        <v>4.3104743400000007</v>
      </c>
      <c r="BA11" s="12">
        <f t="shared" si="5"/>
        <v>404.61040059509992</v>
      </c>
      <c r="BC11" s="13">
        <f t="shared" si="6"/>
        <v>2.5117769179399998</v>
      </c>
      <c r="BD11" s="14">
        <f t="shared" si="7"/>
        <v>393.28123406179998</v>
      </c>
      <c r="BF11" s="15">
        <f t="shared" si="8"/>
        <v>5.2741204874529988</v>
      </c>
      <c r="BG11" s="16">
        <f t="shared" si="9"/>
        <v>265.00730744837006</v>
      </c>
      <c r="BI11">
        <v>47</v>
      </c>
      <c r="BJ11" t="s">
        <v>37</v>
      </c>
      <c r="BK11" s="2">
        <v>45755.761076388888</v>
      </c>
      <c r="BL11" t="s">
        <v>28</v>
      </c>
      <c r="BM11" t="s">
        <v>13</v>
      </c>
      <c r="BN11">
        <v>0</v>
      </c>
      <c r="BO11">
        <v>2.702</v>
      </c>
      <c r="BP11" s="3">
        <v>5241499</v>
      </c>
      <c r="BQ11">
        <v>0</v>
      </c>
      <c r="BR11" t="s">
        <v>14</v>
      </c>
      <c r="BS11" t="s">
        <v>14</v>
      </c>
      <c r="BT11" t="s">
        <v>14</v>
      </c>
      <c r="BU11" t="s">
        <v>14</v>
      </c>
    </row>
    <row r="12" spans="1:73" x14ac:dyDescent="0.35">
      <c r="A12">
        <v>48</v>
      </c>
      <c r="B12" t="s">
        <v>38</v>
      </c>
      <c r="C12" s="2">
        <v>45755.782268518517</v>
      </c>
      <c r="D12" t="s">
        <v>39</v>
      </c>
      <c r="E12" t="s">
        <v>13</v>
      </c>
      <c r="F12">
        <v>0</v>
      </c>
      <c r="G12">
        <v>6.0549999999999997</v>
      </c>
      <c r="H12" s="3">
        <v>1415</v>
      </c>
      <c r="I12">
        <v>4.0000000000000001E-3</v>
      </c>
      <c r="J12" t="s">
        <v>14</v>
      </c>
      <c r="K12" t="s">
        <v>14</v>
      </c>
      <c r="L12" t="s">
        <v>14</v>
      </c>
      <c r="M12" t="s">
        <v>14</v>
      </c>
      <c r="O12">
        <v>48</v>
      </c>
      <c r="P12" t="s">
        <v>38</v>
      </c>
      <c r="Q12" s="2">
        <v>45755.782268518517</v>
      </c>
      <c r="R12" t="s">
        <v>39</v>
      </c>
      <c r="S12" t="s">
        <v>13</v>
      </c>
      <c r="T12">
        <v>0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C12">
        <v>48</v>
      </c>
      <c r="AD12" t="s">
        <v>38</v>
      </c>
      <c r="AE12" s="2">
        <v>45755.782268518517</v>
      </c>
      <c r="AF12" t="s">
        <v>39</v>
      </c>
      <c r="AG12" t="s">
        <v>13</v>
      </c>
      <c r="AH12">
        <v>0</v>
      </c>
      <c r="AI12">
        <v>12.266999999999999</v>
      </c>
      <c r="AJ12" s="3">
        <v>2761</v>
      </c>
      <c r="AK12">
        <v>0.50900000000000001</v>
      </c>
      <c r="AL12" t="s">
        <v>14</v>
      </c>
      <c r="AM12" t="s">
        <v>14</v>
      </c>
      <c r="AN12" t="s">
        <v>14</v>
      </c>
      <c r="AO12" t="s">
        <v>14</v>
      </c>
      <c r="AQ12">
        <v>1</v>
      </c>
      <c r="AS12" s="10">
        <v>48</v>
      </c>
      <c r="AT12" s="15">
        <f t="shared" si="0"/>
        <v>1.6750348969249993</v>
      </c>
      <c r="AU12" s="16">
        <f t="shared" si="1"/>
        <v>494.30563345253006</v>
      </c>
      <c r="AW12" s="6">
        <f t="shared" si="2"/>
        <v>-0.33269320749999998</v>
      </c>
      <c r="AX12" s="7">
        <f t="shared" si="3"/>
        <v>466.80415795208006</v>
      </c>
      <c r="AZ12" s="11">
        <f t="shared" si="4"/>
        <v>7.0587265000000006</v>
      </c>
      <c r="BA12" s="12">
        <f t="shared" si="5"/>
        <v>648.48709451189995</v>
      </c>
      <c r="BC12" s="13">
        <f t="shared" si="6"/>
        <v>-0.2255978635</v>
      </c>
      <c r="BD12" s="14">
        <f t="shared" si="7"/>
        <v>599.64913736419999</v>
      </c>
      <c r="BF12" s="15">
        <f t="shared" si="8"/>
        <v>1.6750348969249993</v>
      </c>
      <c r="BG12" s="16">
        <f t="shared" si="9"/>
        <v>494.30563345253006</v>
      </c>
      <c r="BI12">
        <v>48</v>
      </c>
      <c r="BJ12" t="s">
        <v>38</v>
      </c>
      <c r="BK12" s="2">
        <v>45755.782268518517</v>
      </c>
      <c r="BL12" t="s">
        <v>39</v>
      </c>
      <c r="BM12" t="s">
        <v>13</v>
      </c>
      <c r="BN12">
        <v>0</v>
      </c>
      <c r="BO12">
        <v>2.7010000000000001</v>
      </c>
      <c r="BP12" s="3">
        <v>5293459</v>
      </c>
      <c r="BQ12">
        <v>0</v>
      </c>
      <c r="BR12" t="s">
        <v>14</v>
      </c>
      <c r="BS12" t="s">
        <v>14</v>
      </c>
      <c r="BT12" t="s">
        <v>14</v>
      </c>
      <c r="BU12" t="s">
        <v>14</v>
      </c>
    </row>
    <row r="13" spans="1:73" x14ac:dyDescent="0.35">
      <c r="A13">
        <v>49</v>
      </c>
      <c r="B13" t="s">
        <v>40</v>
      </c>
      <c r="C13" s="2">
        <v>45755.803449074076</v>
      </c>
      <c r="D13" t="s">
        <v>41</v>
      </c>
      <c r="E13" t="s">
        <v>13</v>
      </c>
      <c r="F13">
        <v>0</v>
      </c>
      <c r="G13">
        <v>6.0570000000000004</v>
      </c>
      <c r="H13" s="3">
        <v>1581</v>
      </c>
      <c r="I13">
        <v>4.0000000000000001E-3</v>
      </c>
      <c r="J13" t="s">
        <v>14</v>
      </c>
      <c r="K13" t="s">
        <v>14</v>
      </c>
      <c r="L13" t="s">
        <v>14</v>
      </c>
      <c r="M13" t="s">
        <v>14</v>
      </c>
      <c r="O13">
        <v>49</v>
      </c>
      <c r="P13" t="s">
        <v>40</v>
      </c>
      <c r="Q13" s="2">
        <v>45755.803449074076</v>
      </c>
      <c r="R13" t="s">
        <v>41</v>
      </c>
      <c r="S13" t="s">
        <v>13</v>
      </c>
      <c r="T13">
        <v>0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C13">
        <v>49</v>
      </c>
      <c r="AD13" t="s">
        <v>40</v>
      </c>
      <c r="AE13" s="2">
        <v>45755.803449074076</v>
      </c>
      <c r="AF13" t="s">
        <v>41</v>
      </c>
      <c r="AG13" t="s">
        <v>13</v>
      </c>
      <c r="AH13">
        <v>0</v>
      </c>
      <c r="AI13">
        <v>12.254</v>
      </c>
      <c r="AJ13" s="3">
        <v>3679</v>
      </c>
      <c r="AK13">
        <v>0.71099999999999997</v>
      </c>
      <c r="AL13" t="s">
        <v>14</v>
      </c>
      <c r="AM13" t="s">
        <v>14</v>
      </c>
      <c r="AN13" t="s">
        <v>14</v>
      </c>
      <c r="AO13" t="s">
        <v>14</v>
      </c>
      <c r="AQ13">
        <v>1</v>
      </c>
      <c r="AS13" s="10">
        <v>49</v>
      </c>
      <c r="AT13" s="15">
        <f t="shared" si="0"/>
        <v>2.2572707715729994</v>
      </c>
      <c r="AU13" s="16">
        <f t="shared" si="1"/>
        <v>703.04413553813004</v>
      </c>
      <c r="AW13" s="6">
        <f t="shared" si="2"/>
        <v>-0.12183688669999992</v>
      </c>
      <c r="AX13" s="7">
        <f t="shared" si="3"/>
        <v>656.4038857536799</v>
      </c>
      <c r="AZ13" s="11">
        <f t="shared" si="4"/>
        <v>6.5362979399999999</v>
      </c>
      <c r="BA13" s="12">
        <f t="shared" si="5"/>
        <v>869.78266779989985</v>
      </c>
      <c r="BC13" s="13">
        <f t="shared" si="6"/>
        <v>0.21001791553999993</v>
      </c>
      <c r="BD13" s="14">
        <f t="shared" si="7"/>
        <v>787.48560454819994</v>
      </c>
      <c r="BF13" s="15">
        <f t="shared" si="8"/>
        <v>2.2572707715729994</v>
      </c>
      <c r="BG13" s="16">
        <f t="shared" si="9"/>
        <v>703.04413553813004</v>
      </c>
      <c r="BI13">
        <v>49</v>
      </c>
      <c r="BJ13" t="s">
        <v>40</v>
      </c>
      <c r="BK13" s="2">
        <v>45755.803449074076</v>
      </c>
      <c r="BL13" t="s">
        <v>41</v>
      </c>
      <c r="BM13" t="s">
        <v>13</v>
      </c>
      <c r="BN13">
        <v>0</v>
      </c>
      <c r="BO13">
        <v>2.7010000000000001</v>
      </c>
      <c r="BP13" s="3">
        <v>5307049</v>
      </c>
      <c r="BQ13">
        <v>0</v>
      </c>
      <c r="BR13" t="s">
        <v>14</v>
      </c>
      <c r="BS13" t="s">
        <v>14</v>
      </c>
      <c r="BT13" t="s">
        <v>14</v>
      </c>
      <c r="BU13" t="s">
        <v>14</v>
      </c>
    </row>
    <row r="14" spans="1:73" x14ac:dyDescent="0.35">
      <c r="A14">
        <v>50</v>
      </c>
      <c r="B14" t="s">
        <v>42</v>
      </c>
      <c r="C14" s="2">
        <v>45755.824652777781</v>
      </c>
      <c r="D14" t="s">
        <v>43</v>
      </c>
      <c r="E14" t="s">
        <v>13</v>
      </c>
      <c r="F14">
        <v>0</v>
      </c>
      <c r="G14">
        <v>6.056</v>
      </c>
      <c r="H14" s="3">
        <v>1476</v>
      </c>
      <c r="I14">
        <v>4.0000000000000001E-3</v>
      </c>
      <c r="J14" t="s">
        <v>14</v>
      </c>
      <c r="K14" t="s">
        <v>14</v>
      </c>
      <c r="L14" t="s">
        <v>14</v>
      </c>
      <c r="M14" t="s">
        <v>14</v>
      </c>
      <c r="O14">
        <v>50</v>
      </c>
      <c r="P14" t="s">
        <v>42</v>
      </c>
      <c r="Q14" s="2">
        <v>45755.824652777781</v>
      </c>
      <c r="R14" t="s">
        <v>43</v>
      </c>
      <c r="S14" t="s">
        <v>13</v>
      </c>
      <c r="T14">
        <v>0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C14">
        <v>50</v>
      </c>
      <c r="AD14" t="s">
        <v>42</v>
      </c>
      <c r="AE14" s="2">
        <v>45755.824652777781</v>
      </c>
      <c r="AF14" t="s">
        <v>43</v>
      </c>
      <c r="AG14" t="s">
        <v>13</v>
      </c>
      <c r="AH14">
        <v>0</v>
      </c>
      <c r="AI14">
        <v>12.247</v>
      </c>
      <c r="AJ14" s="3">
        <v>11685</v>
      </c>
      <c r="AK14">
        <v>2.4660000000000002</v>
      </c>
      <c r="AL14" t="s">
        <v>14</v>
      </c>
      <c r="AM14" t="s">
        <v>14</v>
      </c>
      <c r="AN14" t="s">
        <v>14</v>
      </c>
      <c r="AO14" t="s">
        <v>14</v>
      </c>
      <c r="AQ14">
        <v>1</v>
      </c>
      <c r="AS14" s="10">
        <v>50</v>
      </c>
      <c r="AT14" s="15">
        <f t="shared" si="0"/>
        <v>1.8889346459679999</v>
      </c>
      <c r="AU14" s="16">
        <f t="shared" si="1"/>
        <v>2519.9745202292502</v>
      </c>
      <c r="AW14" s="6">
        <f t="shared" si="2"/>
        <v>-0.25614050720000003</v>
      </c>
      <c r="AX14" s="7">
        <f t="shared" si="3"/>
        <v>2308.1050189779999</v>
      </c>
      <c r="AZ14" s="11">
        <f t="shared" si="4"/>
        <v>6.86329104</v>
      </c>
      <c r="BA14" s="12">
        <f t="shared" si="5"/>
        <v>2767.1444594775003</v>
      </c>
      <c r="BC14" s="13">
        <f t="shared" si="6"/>
        <v>-6.5888167359999805E-2</v>
      </c>
      <c r="BD14" s="14">
        <f t="shared" si="7"/>
        <v>2421.3599543449996</v>
      </c>
      <c r="BF14" s="15">
        <f t="shared" si="8"/>
        <v>1.8889346459679999</v>
      </c>
      <c r="BG14" s="16">
        <f t="shared" si="9"/>
        <v>2519.9745202292502</v>
      </c>
      <c r="BI14">
        <v>50</v>
      </c>
      <c r="BJ14" t="s">
        <v>42</v>
      </c>
      <c r="BK14" s="2">
        <v>45755.824652777781</v>
      </c>
      <c r="BL14" t="s">
        <v>43</v>
      </c>
      <c r="BM14" t="s">
        <v>13</v>
      </c>
      <c r="BN14">
        <v>0</v>
      </c>
      <c r="BO14">
        <v>2.71</v>
      </c>
      <c r="BP14" s="3">
        <v>5146450</v>
      </c>
      <c r="BQ14">
        <v>0</v>
      </c>
      <c r="BR14" t="s">
        <v>14</v>
      </c>
      <c r="BS14" t="s">
        <v>14</v>
      </c>
      <c r="BT14" t="s">
        <v>14</v>
      </c>
      <c r="BU14" t="s">
        <v>14</v>
      </c>
    </row>
    <row r="15" spans="1:73" x14ac:dyDescent="0.35">
      <c r="A15">
        <v>51</v>
      </c>
      <c r="B15" t="s">
        <v>44</v>
      </c>
      <c r="C15" s="2">
        <v>45755.845833333333</v>
      </c>
      <c r="D15" t="s">
        <v>45</v>
      </c>
      <c r="E15" t="s">
        <v>13</v>
      </c>
      <c r="F15">
        <v>0</v>
      </c>
      <c r="G15">
        <v>6.048</v>
      </c>
      <c r="H15" s="3">
        <v>1965</v>
      </c>
      <c r="I15">
        <v>5.0000000000000001E-3</v>
      </c>
      <c r="J15" t="s">
        <v>14</v>
      </c>
      <c r="K15" t="s">
        <v>14</v>
      </c>
      <c r="L15" t="s">
        <v>14</v>
      </c>
      <c r="M15" t="s">
        <v>14</v>
      </c>
      <c r="O15">
        <v>51</v>
      </c>
      <c r="P15" t="s">
        <v>44</v>
      </c>
      <c r="Q15" s="2">
        <v>45755.845833333333</v>
      </c>
      <c r="R15" t="s">
        <v>45</v>
      </c>
      <c r="S15" t="s">
        <v>13</v>
      </c>
      <c r="T15">
        <v>0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C15">
        <v>51</v>
      </c>
      <c r="AD15" t="s">
        <v>44</v>
      </c>
      <c r="AE15" s="2">
        <v>45755.845833333333</v>
      </c>
      <c r="AF15" t="s">
        <v>45</v>
      </c>
      <c r="AG15" t="s">
        <v>13</v>
      </c>
      <c r="AH15">
        <v>0</v>
      </c>
      <c r="AI15">
        <v>12.256</v>
      </c>
      <c r="AJ15" s="3">
        <v>12158</v>
      </c>
      <c r="AK15">
        <v>2.569</v>
      </c>
      <c r="AL15" t="s">
        <v>14</v>
      </c>
      <c r="AM15" t="s">
        <v>14</v>
      </c>
      <c r="AN15" t="s">
        <v>14</v>
      </c>
      <c r="AO15" t="s">
        <v>14</v>
      </c>
      <c r="AQ15">
        <v>1</v>
      </c>
      <c r="AS15" s="10">
        <v>51</v>
      </c>
      <c r="AT15" s="15">
        <f t="shared" si="0"/>
        <v>3.605923383925</v>
      </c>
      <c r="AU15" s="16">
        <f t="shared" si="1"/>
        <v>2627.1232215765199</v>
      </c>
      <c r="AW15" s="6">
        <f t="shared" si="2"/>
        <v>0.39661449250000014</v>
      </c>
      <c r="AX15" s="7">
        <f t="shared" si="3"/>
        <v>2405.58631107872</v>
      </c>
      <c r="AZ15" s="11">
        <f t="shared" si="4"/>
        <v>5.4418365000000009</v>
      </c>
      <c r="BA15" s="12">
        <f t="shared" si="5"/>
        <v>2877.4126827196005</v>
      </c>
      <c r="BC15" s="13">
        <f t="shared" si="6"/>
        <v>1.2297753965</v>
      </c>
      <c r="BD15" s="14">
        <f t="shared" si="7"/>
        <v>2517.6505455527999</v>
      </c>
      <c r="BF15" s="15">
        <f t="shared" si="8"/>
        <v>3.605923383925</v>
      </c>
      <c r="BG15" s="16">
        <f t="shared" si="9"/>
        <v>2627.1232215765199</v>
      </c>
      <c r="BI15">
        <v>51</v>
      </c>
      <c r="BJ15" t="s">
        <v>44</v>
      </c>
      <c r="BK15" s="2">
        <v>45755.845833333333</v>
      </c>
      <c r="BL15" t="s">
        <v>45</v>
      </c>
      <c r="BM15" t="s">
        <v>13</v>
      </c>
      <c r="BN15">
        <v>0</v>
      </c>
      <c r="BO15">
        <v>2.7120000000000002</v>
      </c>
      <c r="BP15" s="3">
        <v>5111082</v>
      </c>
      <c r="BQ15">
        <v>0</v>
      </c>
      <c r="BR15" t="s">
        <v>14</v>
      </c>
      <c r="BS15" t="s">
        <v>14</v>
      </c>
      <c r="BT15" t="s">
        <v>14</v>
      </c>
      <c r="BU15" t="s">
        <v>14</v>
      </c>
    </row>
    <row r="16" spans="1:73" x14ac:dyDescent="0.35">
      <c r="A16">
        <v>52</v>
      </c>
      <c r="B16" t="s">
        <v>46</v>
      </c>
      <c r="C16" s="2">
        <v>45755.867048611108</v>
      </c>
      <c r="D16" t="s">
        <v>47</v>
      </c>
      <c r="E16" t="s">
        <v>13</v>
      </c>
      <c r="F16">
        <v>0</v>
      </c>
      <c r="G16">
        <v>6.0540000000000003</v>
      </c>
      <c r="H16" s="3">
        <v>1438</v>
      </c>
      <c r="I16">
        <v>4.0000000000000001E-3</v>
      </c>
      <c r="J16" t="s">
        <v>14</v>
      </c>
      <c r="K16" t="s">
        <v>14</v>
      </c>
      <c r="L16" t="s">
        <v>14</v>
      </c>
      <c r="M16" t="s">
        <v>14</v>
      </c>
      <c r="O16">
        <v>52</v>
      </c>
      <c r="P16" t="s">
        <v>46</v>
      </c>
      <c r="Q16" s="2">
        <v>45755.867048611108</v>
      </c>
      <c r="R16" t="s">
        <v>47</v>
      </c>
      <c r="S16" t="s">
        <v>13</v>
      </c>
      <c r="T16">
        <v>0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C16">
        <v>52</v>
      </c>
      <c r="AD16" t="s">
        <v>46</v>
      </c>
      <c r="AE16" s="2">
        <v>45755.867048611108</v>
      </c>
      <c r="AF16" t="s">
        <v>47</v>
      </c>
      <c r="AG16" t="s">
        <v>13</v>
      </c>
      <c r="AH16">
        <v>0</v>
      </c>
      <c r="AI16">
        <v>12.253</v>
      </c>
      <c r="AJ16" s="3">
        <v>5033</v>
      </c>
      <c r="AK16">
        <v>1.008</v>
      </c>
      <c r="AL16" t="s">
        <v>14</v>
      </c>
      <c r="AM16" t="s">
        <v>14</v>
      </c>
      <c r="AN16" t="s">
        <v>14</v>
      </c>
      <c r="AO16" t="s">
        <v>14</v>
      </c>
      <c r="AQ16">
        <v>1</v>
      </c>
      <c r="AS16" s="10">
        <v>52</v>
      </c>
      <c r="AT16" s="15">
        <f t="shared" si="0"/>
        <v>1.7556781990919994</v>
      </c>
      <c r="AU16" s="16">
        <f t="shared" si="1"/>
        <v>1010.77110346277</v>
      </c>
      <c r="AW16" s="6">
        <f t="shared" si="2"/>
        <v>-0.30395606679999987</v>
      </c>
      <c r="AX16" s="7">
        <f t="shared" si="3"/>
        <v>935.97465060871991</v>
      </c>
      <c r="AZ16" s="11">
        <f t="shared" si="4"/>
        <v>6.9845657600000006</v>
      </c>
      <c r="BA16" s="12">
        <f t="shared" si="5"/>
        <v>1194.7784903070999</v>
      </c>
      <c r="BC16" s="13">
        <f t="shared" si="6"/>
        <v>-0.16542939384000022</v>
      </c>
      <c r="BD16" s="14">
        <f t="shared" si="7"/>
        <v>1064.3502008777998</v>
      </c>
      <c r="BF16" s="15">
        <f t="shared" si="8"/>
        <v>1.7556781990919994</v>
      </c>
      <c r="BG16" s="16">
        <f t="shared" si="9"/>
        <v>1010.77110346277</v>
      </c>
      <c r="BI16">
        <v>52</v>
      </c>
      <c r="BJ16" t="s">
        <v>46</v>
      </c>
      <c r="BK16" s="2">
        <v>45755.867048611108</v>
      </c>
      <c r="BL16" t="s">
        <v>47</v>
      </c>
      <c r="BM16" t="s">
        <v>13</v>
      </c>
      <c r="BN16">
        <v>0</v>
      </c>
      <c r="BO16">
        <v>2.7010000000000001</v>
      </c>
      <c r="BP16" s="3">
        <v>5304866</v>
      </c>
      <c r="BQ16">
        <v>0</v>
      </c>
      <c r="BR16" t="s">
        <v>14</v>
      </c>
      <c r="BS16" t="s">
        <v>14</v>
      </c>
      <c r="BT16" t="s">
        <v>14</v>
      </c>
      <c r="BU16" t="s">
        <v>14</v>
      </c>
    </row>
    <row r="17" spans="1:73" x14ac:dyDescent="0.35">
      <c r="A17">
        <v>53</v>
      </c>
      <c r="B17" t="s">
        <v>48</v>
      </c>
      <c r="C17" s="2">
        <v>45755.88826388889</v>
      </c>
      <c r="D17" t="s">
        <v>49</v>
      </c>
      <c r="E17" t="s">
        <v>13</v>
      </c>
      <c r="F17">
        <v>0</v>
      </c>
      <c r="G17">
        <v>6.0339999999999998</v>
      </c>
      <c r="H17" s="3">
        <v>2279</v>
      </c>
      <c r="I17">
        <v>6.0000000000000001E-3</v>
      </c>
      <c r="J17" t="s">
        <v>14</v>
      </c>
      <c r="K17" t="s">
        <v>14</v>
      </c>
      <c r="L17" t="s">
        <v>14</v>
      </c>
      <c r="M17" t="s">
        <v>14</v>
      </c>
      <c r="O17">
        <v>53</v>
      </c>
      <c r="P17" t="s">
        <v>48</v>
      </c>
      <c r="Q17" s="2">
        <v>45755.88826388889</v>
      </c>
      <c r="R17" t="s">
        <v>49</v>
      </c>
      <c r="S17" t="s">
        <v>13</v>
      </c>
      <c r="T17">
        <v>0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C17">
        <v>53</v>
      </c>
      <c r="AD17" t="s">
        <v>48</v>
      </c>
      <c r="AE17" s="2">
        <v>45755.88826388889</v>
      </c>
      <c r="AF17" t="s">
        <v>49</v>
      </c>
      <c r="AG17" t="s">
        <v>13</v>
      </c>
      <c r="AH17">
        <v>0</v>
      </c>
      <c r="AI17">
        <v>12.243</v>
      </c>
      <c r="AJ17" s="3">
        <v>12601</v>
      </c>
      <c r="AK17">
        <v>2.6659999999999999</v>
      </c>
      <c r="AL17" t="s">
        <v>14</v>
      </c>
      <c r="AM17" t="s">
        <v>14</v>
      </c>
      <c r="AN17" t="s">
        <v>14</v>
      </c>
      <c r="AO17" t="s">
        <v>14</v>
      </c>
      <c r="AQ17">
        <v>1</v>
      </c>
      <c r="AS17" s="10">
        <v>53</v>
      </c>
      <c r="AT17" s="15">
        <f t="shared" si="0"/>
        <v>4.7105892916130001</v>
      </c>
      <c r="AU17" s="16">
        <f t="shared" si="1"/>
        <v>2727.4561101869303</v>
      </c>
      <c r="AW17" s="6">
        <f t="shared" si="2"/>
        <v>0.85240219730000022</v>
      </c>
      <c r="AX17" s="7">
        <f t="shared" si="3"/>
        <v>2496.8745016704802</v>
      </c>
      <c r="AZ17" s="11">
        <f t="shared" si="4"/>
        <v>4.6652391400000006</v>
      </c>
      <c r="BA17" s="12">
        <f t="shared" si="5"/>
        <v>2980.5020698239</v>
      </c>
      <c r="BC17" s="13">
        <f t="shared" si="6"/>
        <v>2.0761630747400002</v>
      </c>
      <c r="BD17" s="14">
        <f t="shared" si="7"/>
        <v>2607.8096449801997</v>
      </c>
      <c r="BF17" s="15">
        <f t="shared" si="8"/>
        <v>4.7105892916130001</v>
      </c>
      <c r="BG17" s="16">
        <f t="shared" si="9"/>
        <v>2727.4561101869303</v>
      </c>
      <c r="BI17">
        <v>53</v>
      </c>
      <c r="BJ17" t="s">
        <v>48</v>
      </c>
      <c r="BK17" s="2">
        <v>45755.88826388889</v>
      </c>
      <c r="BL17" t="s">
        <v>49</v>
      </c>
      <c r="BM17" t="s">
        <v>13</v>
      </c>
      <c r="BN17">
        <v>0</v>
      </c>
      <c r="BO17">
        <v>2.702</v>
      </c>
      <c r="BP17" s="3">
        <v>5287919</v>
      </c>
      <c r="BQ17">
        <v>0</v>
      </c>
      <c r="BR17" t="s">
        <v>14</v>
      </c>
      <c r="BS17" t="s">
        <v>14</v>
      </c>
      <c r="BT17" t="s">
        <v>14</v>
      </c>
      <c r="BU17" t="s">
        <v>14</v>
      </c>
    </row>
    <row r="18" spans="1:73" x14ac:dyDescent="0.35">
      <c r="A18">
        <v>54</v>
      </c>
      <c r="B18" t="s">
        <v>50</v>
      </c>
      <c r="C18" s="2">
        <v>45755.909444444442</v>
      </c>
      <c r="D18" t="s">
        <v>51</v>
      </c>
      <c r="E18" t="s">
        <v>13</v>
      </c>
      <c r="F18">
        <v>0</v>
      </c>
      <c r="G18">
        <v>6.0460000000000003</v>
      </c>
      <c r="H18" s="3">
        <v>1270</v>
      </c>
      <c r="I18">
        <v>3.0000000000000001E-3</v>
      </c>
      <c r="J18" t="s">
        <v>14</v>
      </c>
      <c r="K18" t="s">
        <v>14</v>
      </c>
      <c r="L18" t="s">
        <v>14</v>
      </c>
      <c r="M18" t="s">
        <v>14</v>
      </c>
      <c r="O18">
        <v>54</v>
      </c>
      <c r="P18" t="s">
        <v>50</v>
      </c>
      <c r="Q18" s="2">
        <v>45755.909444444442</v>
      </c>
      <c r="R18" t="s">
        <v>51</v>
      </c>
      <c r="S18" t="s">
        <v>13</v>
      </c>
      <c r="T18">
        <v>0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C18">
        <v>54</v>
      </c>
      <c r="AD18" t="s">
        <v>50</v>
      </c>
      <c r="AE18" s="2">
        <v>45755.909444444442</v>
      </c>
      <c r="AF18" t="s">
        <v>51</v>
      </c>
      <c r="AG18" t="s">
        <v>13</v>
      </c>
      <c r="AH18">
        <v>0</v>
      </c>
      <c r="AI18">
        <v>12.254</v>
      </c>
      <c r="AJ18" s="3">
        <v>2190</v>
      </c>
      <c r="AK18">
        <v>0.38400000000000001</v>
      </c>
      <c r="AL18" t="s">
        <v>14</v>
      </c>
      <c r="AM18" t="s">
        <v>14</v>
      </c>
      <c r="AN18" t="s">
        <v>14</v>
      </c>
      <c r="AO18" t="s">
        <v>14</v>
      </c>
      <c r="AQ18">
        <v>1</v>
      </c>
      <c r="AS18" s="10">
        <v>54</v>
      </c>
      <c r="AT18" s="15">
        <f t="shared" si="0"/>
        <v>1.1668383596999998</v>
      </c>
      <c r="AU18" s="16">
        <f t="shared" si="1"/>
        <v>364.42765537299999</v>
      </c>
      <c r="AW18" s="6">
        <f t="shared" si="2"/>
        <v>-0.51032263000000011</v>
      </c>
      <c r="AX18" s="7">
        <f t="shared" si="3"/>
        <v>348.85060352800002</v>
      </c>
      <c r="AZ18" s="11">
        <f t="shared" si="4"/>
        <v>7.539416000000001</v>
      </c>
      <c r="BA18" s="12">
        <f t="shared" si="5"/>
        <v>510.45249878999994</v>
      </c>
      <c r="BC18" s="13">
        <f t="shared" si="6"/>
        <v>-0.60352889400000009</v>
      </c>
      <c r="BD18" s="14">
        <f t="shared" si="7"/>
        <v>482.76319322000001</v>
      </c>
      <c r="BF18" s="15">
        <f t="shared" si="8"/>
        <v>1.1668383596999998</v>
      </c>
      <c r="BG18" s="16">
        <f t="shared" si="9"/>
        <v>364.42765537299999</v>
      </c>
      <c r="BI18">
        <v>54</v>
      </c>
      <c r="BJ18" t="s">
        <v>50</v>
      </c>
      <c r="BK18" s="2">
        <v>45755.909444444442</v>
      </c>
      <c r="BL18" t="s">
        <v>51</v>
      </c>
      <c r="BM18" t="s">
        <v>13</v>
      </c>
      <c r="BN18">
        <v>0</v>
      </c>
      <c r="BO18">
        <v>2.7130000000000001</v>
      </c>
      <c r="BP18" s="3">
        <v>5071507</v>
      </c>
      <c r="BQ18">
        <v>0</v>
      </c>
      <c r="BR18" t="s">
        <v>14</v>
      </c>
      <c r="BS18" t="s">
        <v>14</v>
      </c>
      <c r="BT18" t="s">
        <v>14</v>
      </c>
      <c r="BU18" t="s">
        <v>14</v>
      </c>
    </row>
    <row r="19" spans="1:73" x14ac:dyDescent="0.35">
      <c r="A19">
        <v>55</v>
      </c>
      <c r="B19" t="s">
        <v>52</v>
      </c>
      <c r="C19" s="2">
        <v>45755.930671296293</v>
      </c>
      <c r="D19" t="s">
        <v>53</v>
      </c>
      <c r="E19" t="s">
        <v>13</v>
      </c>
      <c r="F19">
        <v>0</v>
      </c>
      <c r="G19">
        <v>6.056</v>
      </c>
      <c r="H19" s="3">
        <v>2253</v>
      </c>
      <c r="I19">
        <v>5.0000000000000001E-3</v>
      </c>
      <c r="J19" t="s">
        <v>14</v>
      </c>
      <c r="K19" t="s">
        <v>14</v>
      </c>
      <c r="L19" t="s">
        <v>14</v>
      </c>
      <c r="M19" t="s">
        <v>14</v>
      </c>
      <c r="O19">
        <v>55</v>
      </c>
      <c r="P19" t="s">
        <v>52</v>
      </c>
      <c r="Q19" s="2">
        <v>45755.930671296293</v>
      </c>
      <c r="R19" t="s">
        <v>53</v>
      </c>
      <c r="S19" t="s">
        <v>13</v>
      </c>
      <c r="T19">
        <v>0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C19">
        <v>55</v>
      </c>
      <c r="AD19" t="s">
        <v>52</v>
      </c>
      <c r="AE19" s="2">
        <v>45755.930671296293</v>
      </c>
      <c r="AF19" t="s">
        <v>53</v>
      </c>
      <c r="AG19" t="s">
        <v>13</v>
      </c>
      <c r="AH19">
        <v>0</v>
      </c>
      <c r="AI19">
        <v>12.246</v>
      </c>
      <c r="AJ19" s="3">
        <v>10939</v>
      </c>
      <c r="AK19">
        <v>2.302</v>
      </c>
      <c r="AL19" t="s">
        <v>14</v>
      </c>
      <c r="AM19" t="s">
        <v>14</v>
      </c>
      <c r="AN19" t="s">
        <v>14</v>
      </c>
      <c r="AO19" t="s">
        <v>14</v>
      </c>
      <c r="AQ19">
        <v>1</v>
      </c>
      <c r="AS19" s="10">
        <v>55</v>
      </c>
      <c r="AT19" s="15">
        <f t="shared" si="0"/>
        <v>4.6190565444369991</v>
      </c>
      <c r="AU19" s="16">
        <f t="shared" si="1"/>
        <v>2350.93849935053</v>
      </c>
      <c r="AW19" s="6">
        <f t="shared" si="2"/>
        <v>0.81357380769999987</v>
      </c>
      <c r="AX19" s="7">
        <f t="shared" si="3"/>
        <v>2154.3375328800803</v>
      </c>
      <c r="AZ19" s="11">
        <f t="shared" si="4"/>
        <v>4.7254998600000011</v>
      </c>
      <c r="BA19" s="12">
        <f t="shared" si="5"/>
        <v>2592.8182890519001</v>
      </c>
      <c r="BC19" s="13">
        <f t="shared" si="6"/>
        <v>2.0056521542599999</v>
      </c>
      <c r="BD19" s="14">
        <f t="shared" si="7"/>
        <v>2269.4392290841997</v>
      </c>
      <c r="BF19" s="15">
        <f t="shared" si="8"/>
        <v>4.6190565444369991</v>
      </c>
      <c r="BG19" s="16">
        <f t="shared" si="9"/>
        <v>2350.93849935053</v>
      </c>
      <c r="BI19">
        <v>55</v>
      </c>
      <c r="BJ19" t="s">
        <v>52</v>
      </c>
      <c r="BK19" s="2">
        <v>45755.930671296293</v>
      </c>
      <c r="BL19" t="s">
        <v>53</v>
      </c>
      <c r="BM19" t="s">
        <v>13</v>
      </c>
      <c r="BN19">
        <v>0</v>
      </c>
      <c r="BO19">
        <v>2.7010000000000001</v>
      </c>
      <c r="BP19" s="3">
        <v>5266023</v>
      </c>
      <c r="BQ19">
        <v>0</v>
      </c>
      <c r="BR19" t="s">
        <v>14</v>
      </c>
      <c r="BS19" t="s">
        <v>14</v>
      </c>
      <c r="BT19" t="s">
        <v>14</v>
      </c>
      <c r="BU19" t="s">
        <v>14</v>
      </c>
    </row>
    <row r="20" spans="1:73" x14ac:dyDescent="0.35">
      <c r="A20">
        <v>56</v>
      </c>
      <c r="B20" t="s">
        <v>54</v>
      </c>
      <c r="C20" s="2">
        <v>45755.951898148145</v>
      </c>
      <c r="D20" t="s">
        <v>55</v>
      </c>
      <c r="E20" t="s">
        <v>13</v>
      </c>
      <c r="F20">
        <v>0</v>
      </c>
      <c r="G20">
        <v>6.0430000000000001</v>
      </c>
      <c r="H20" s="3">
        <v>2231</v>
      </c>
      <c r="I20">
        <v>5.0000000000000001E-3</v>
      </c>
      <c r="J20" t="s">
        <v>14</v>
      </c>
      <c r="K20" t="s">
        <v>14</v>
      </c>
      <c r="L20" t="s">
        <v>14</v>
      </c>
      <c r="M20" t="s">
        <v>14</v>
      </c>
      <c r="O20">
        <v>56</v>
      </c>
      <c r="P20" t="s">
        <v>54</v>
      </c>
      <c r="Q20" s="2">
        <v>45755.951898148145</v>
      </c>
      <c r="R20" t="s">
        <v>55</v>
      </c>
      <c r="S20" t="s">
        <v>13</v>
      </c>
      <c r="T20">
        <v>0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C20">
        <v>56</v>
      </c>
      <c r="AD20" t="s">
        <v>54</v>
      </c>
      <c r="AE20" s="2">
        <v>45755.951898148145</v>
      </c>
      <c r="AF20" t="s">
        <v>55</v>
      </c>
      <c r="AG20" t="s">
        <v>13</v>
      </c>
      <c r="AH20">
        <v>0</v>
      </c>
      <c r="AI20">
        <v>12.247</v>
      </c>
      <c r="AJ20" s="3">
        <v>11175</v>
      </c>
      <c r="AK20">
        <v>2.3540000000000001</v>
      </c>
      <c r="AL20" t="s">
        <v>14</v>
      </c>
      <c r="AM20" t="s">
        <v>14</v>
      </c>
      <c r="AN20" t="s">
        <v>14</v>
      </c>
      <c r="AO20" t="s">
        <v>14</v>
      </c>
      <c r="AQ20">
        <v>1</v>
      </c>
      <c r="AS20" s="10">
        <v>56</v>
      </c>
      <c r="AT20" s="15">
        <f t="shared" si="0"/>
        <v>4.5416147269729992</v>
      </c>
      <c r="AU20" s="16">
        <f t="shared" si="1"/>
        <v>2404.4196077312499</v>
      </c>
      <c r="AW20" s="6">
        <f t="shared" si="2"/>
        <v>0.78087245329999999</v>
      </c>
      <c r="AX20" s="7">
        <f t="shared" si="3"/>
        <v>2202.9855464500001</v>
      </c>
      <c r="AZ20" s="11">
        <f t="shared" si="4"/>
        <v>4.7770599400000009</v>
      </c>
      <c r="BA20" s="12">
        <f t="shared" si="5"/>
        <v>2648.0219469375002</v>
      </c>
      <c r="BC20" s="13">
        <f t="shared" si="6"/>
        <v>1.9460494075399994</v>
      </c>
      <c r="BD20" s="14">
        <f t="shared" si="7"/>
        <v>2317.5071386249997</v>
      </c>
      <c r="BF20" s="15">
        <f t="shared" si="8"/>
        <v>4.5416147269729992</v>
      </c>
      <c r="BG20" s="16">
        <f t="shared" si="9"/>
        <v>2404.4196077312499</v>
      </c>
      <c r="BI20">
        <v>56</v>
      </c>
      <c r="BJ20" t="s">
        <v>54</v>
      </c>
      <c r="BK20" s="2">
        <v>45755.951898148145</v>
      </c>
      <c r="BL20" t="s">
        <v>55</v>
      </c>
      <c r="BM20" t="s">
        <v>13</v>
      </c>
      <c r="BN20">
        <v>0</v>
      </c>
      <c r="BO20">
        <v>2.7010000000000001</v>
      </c>
      <c r="BP20" s="3">
        <v>5296465</v>
      </c>
      <c r="BQ20">
        <v>0</v>
      </c>
      <c r="BR20" t="s">
        <v>14</v>
      </c>
      <c r="BS20" t="s">
        <v>14</v>
      </c>
      <c r="BT20" t="s">
        <v>14</v>
      </c>
      <c r="BU20" t="s">
        <v>14</v>
      </c>
    </row>
    <row r="21" spans="1:73" x14ac:dyDescent="0.35">
      <c r="A21">
        <v>57</v>
      </c>
      <c r="B21" t="s">
        <v>56</v>
      </c>
      <c r="C21" s="2">
        <v>45755.973090277781</v>
      </c>
      <c r="D21" t="s">
        <v>57</v>
      </c>
      <c r="E21" t="s">
        <v>13</v>
      </c>
      <c r="F21">
        <v>0</v>
      </c>
      <c r="G21">
        <v>6.0380000000000003</v>
      </c>
      <c r="H21" s="3">
        <v>2014</v>
      </c>
      <c r="I21">
        <v>5.0000000000000001E-3</v>
      </c>
      <c r="J21" t="s">
        <v>14</v>
      </c>
      <c r="K21" t="s">
        <v>14</v>
      </c>
      <c r="L21" t="s">
        <v>14</v>
      </c>
      <c r="M21" t="s">
        <v>14</v>
      </c>
      <c r="O21">
        <v>57</v>
      </c>
      <c r="P21" t="s">
        <v>56</v>
      </c>
      <c r="Q21" s="2">
        <v>45755.973090277781</v>
      </c>
      <c r="R21" t="s">
        <v>57</v>
      </c>
      <c r="S21" t="s">
        <v>13</v>
      </c>
      <c r="T21">
        <v>0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C21">
        <v>57</v>
      </c>
      <c r="AD21" t="s">
        <v>56</v>
      </c>
      <c r="AE21" s="2">
        <v>45755.973090277781</v>
      </c>
      <c r="AF21" t="s">
        <v>57</v>
      </c>
      <c r="AG21" t="s">
        <v>13</v>
      </c>
      <c r="AH21">
        <v>0</v>
      </c>
      <c r="AI21">
        <v>12.247999999999999</v>
      </c>
      <c r="AJ21" s="3">
        <v>12602</v>
      </c>
      <c r="AK21">
        <v>2.6669999999999998</v>
      </c>
      <c r="AL21" t="s">
        <v>14</v>
      </c>
      <c r="AM21" t="s">
        <v>14</v>
      </c>
      <c r="AN21" t="s">
        <v>14</v>
      </c>
      <c r="AO21" t="s">
        <v>14</v>
      </c>
      <c r="AQ21">
        <v>1</v>
      </c>
      <c r="AS21" s="10">
        <v>57</v>
      </c>
      <c r="AT21" s="15">
        <f t="shared" si="0"/>
        <v>3.7781972726279989</v>
      </c>
      <c r="AU21" s="16">
        <f t="shared" si="1"/>
        <v>2727.6825734757203</v>
      </c>
      <c r="AW21" s="6">
        <f t="shared" si="2"/>
        <v>0.46585387880000018</v>
      </c>
      <c r="AX21" s="7">
        <f t="shared" si="3"/>
        <v>2497.0805584899203</v>
      </c>
      <c r="AZ21" s="11">
        <f t="shared" si="4"/>
        <v>5.3136358400000008</v>
      </c>
      <c r="BA21" s="12">
        <f t="shared" si="5"/>
        <v>2980.7345747356003</v>
      </c>
      <c r="BC21" s="13">
        <f t="shared" si="6"/>
        <v>1.3611130394399993</v>
      </c>
      <c r="BD21" s="14">
        <f t="shared" si="7"/>
        <v>2608.0131378407996</v>
      </c>
      <c r="BF21" s="15">
        <f t="shared" si="8"/>
        <v>3.7781972726279989</v>
      </c>
      <c r="BG21" s="16">
        <f t="shared" si="9"/>
        <v>2727.6825734757203</v>
      </c>
      <c r="BI21">
        <v>57</v>
      </c>
      <c r="BJ21" t="s">
        <v>56</v>
      </c>
      <c r="BK21" s="2">
        <v>45755.973090277781</v>
      </c>
      <c r="BL21" t="s">
        <v>57</v>
      </c>
      <c r="BM21" t="s">
        <v>13</v>
      </c>
      <c r="BN21">
        <v>0</v>
      </c>
      <c r="BO21">
        <v>2.7040000000000002</v>
      </c>
      <c r="BP21" s="3">
        <v>5183937</v>
      </c>
      <c r="BQ21">
        <v>0</v>
      </c>
      <c r="BR21" t="s">
        <v>14</v>
      </c>
      <c r="BS21" t="s">
        <v>14</v>
      </c>
      <c r="BT21" t="s">
        <v>14</v>
      </c>
      <c r="BU21" t="s">
        <v>14</v>
      </c>
    </row>
    <row r="22" spans="1:73" x14ac:dyDescent="0.35">
      <c r="A22">
        <v>58</v>
      </c>
      <c r="B22" t="s">
        <v>58</v>
      </c>
      <c r="C22" s="2">
        <v>45755.994293981479</v>
      </c>
      <c r="D22" t="s">
        <v>59</v>
      </c>
      <c r="E22" t="s">
        <v>13</v>
      </c>
      <c r="F22">
        <v>0</v>
      </c>
      <c r="G22">
        <v>6.0629999999999997</v>
      </c>
      <c r="H22" s="3">
        <v>1360</v>
      </c>
      <c r="I22">
        <v>3.0000000000000001E-3</v>
      </c>
      <c r="J22" t="s">
        <v>14</v>
      </c>
      <c r="K22" t="s">
        <v>14</v>
      </c>
      <c r="L22" t="s">
        <v>14</v>
      </c>
      <c r="M22" t="s">
        <v>14</v>
      </c>
      <c r="O22">
        <v>58</v>
      </c>
      <c r="P22" t="s">
        <v>58</v>
      </c>
      <c r="Q22" s="2">
        <v>45755.994293981479</v>
      </c>
      <c r="R22" t="s">
        <v>59</v>
      </c>
      <c r="S22" t="s">
        <v>13</v>
      </c>
      <c r="T22">
        <v>0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C22">
        <v>58</v>
      </c>
      <c r="AD22" t="s">
        <v>58</v>
      </c>
      <c r="AE22" s="2">
        <v>45755.994293981479</v>
      </c>
      <c r="AF22" t="s">
        <v>59</v>
      </c>
      <c r="AG22" t="s">
        <v>13</v>
      </c>
      <c r="AH22">
        <v>0</v>
      </c>
      <c r="AI22">
        <v>12.242000000000001</v>
      </c>
      <c r="AJ22" s="3">
        <v>12476</v>
      </c>
      <c r="AK22">
        <v>2.6389999999999998</v>
      </c>
      <c r="AL22" t="s">
        <v>14</v>
      </c>
      <c r="AM22" t="s">
        <v>14</v>
      </c>
      <c r="AN22" t="s">
        <v>14</v>
      </c>
      <c r="AO22" t="s">
        <v>14</v>
      </c>
      <c r="AQ22">
        <v>1</v>
      </c>
      <c r="AS22" s="10">
        <v>58</v>
      </c>
      <c r="AT22" s="15">
        <f t="shared" si="0"/>
        <v>1.4822286527999999</v>
      </c>
      <c r="AU22" s="16">
        <f t="shared" si="1"/>
        <v>2699.1474262356801</v>
      </c>
      <c r="AW22" s="6">
        <f t="shared" si="2"/>
        <v>-0.40078912</v>
      </c>
      <c r="AX22" s="7">
        <f t="shared" si="3"/>
        <v>2471.1169973004799</v>
      </c>
      <c r="AZ22" s="11">
        <f t="shared" si="4"/>
        <v>7.2383839999999999</v>
      </c>
      <c r="BA22" s="12">
        <f t="shared" si="5"/>
        <v>2951.4317722863998</v>
      </c>
      <c r="BC22" s="13">
        <f t="shared" si="6"/>
        <v>-0.36923385600000014</v>
      </c>
      <c r="BD22" s="14">
        <f t="shared" si="7"/>
        <v>2582.3720955551998</v>
      </c>
      <c r="BF22" s="15">
        <f t="shared" si="8"/>
        <v>1.4822286527999999</v>
      </c>
      <c r="BG22" s="16">
        <f t="shared" si="9"/>
        <v>2699.1474262356801</v>
      </c>
      <c r="BI22">
        <v>58</v>
      </c>
      <c r="BJ22" t="s">
        <v>58</v>
      </c>
      <c r="BK22" s="2">
        <v>45755.994293981479</v>
      </c>
      <c r="BL22" t="s">
        <v>59</v>
      </c>
      <c r="BM22" t="s">
        <v>13</v>
      </c>
      <c r="BN22">
        <v>0</v>
      </c>
      <c r="BO22">
        <v>2.702</v>
      </c>
      <c r="BP22" s="3">
        <v>5278877</v>
      </c>
      <c r="BQ22">
        <v>0</v>
      </c>
      <c r="BR22" t="s">
        <v>14</v>
      </c>
      <c r="BS22" t="s">
        <v>14</v>
      </c>
      <c r="BT22" t="s">
        <v>14</v>
      </c>
      <c r="BU22" t="s">
        <v>14</v>
      </c>
    </row>
    <row r="23" spans="1:73" x14ac:dyDescent="0.35">
      <c r="A23">
        <v>59</v>
      </c>
      <c r="B23" t="s">
        <v>60</v>
      </c>
      <c r="C23" s="2">
        <v>45756.015497685185</v>
      </c>
      <c r="D23" t="s">
        <v>61</v>
      </c>
      <c r="E23" t="s">
        <v>13</v>
      </c>
      <c r="F23">
        <v>0</v>
      </c>
      <c r="G23">
        <v>6.0389999999999997</v>
      </c>
      <c r="H23" s="3">
        <v>2365</v>
      </c>
      <c r="I23">
        <v>6.0000000000000001E-3</v>
      </c>
      <c r="J23" t="s">
        <v>14</v>
      </c>
      <c r="K23" t="s">
        <v>14</v>
      </c>
      <c r="L23" t="s">
        <v>14</v>
      </c>
      <c r="M23" t="s">
        <v>14</v>
      </c>
      <c r="O23">
        <v>59</v>
      </c>
      <c r="P23" t="s">
        <v>60</v>
      </c>
      <c r="Q23" s="2">
        <v>45756.015497685185</v>
      </c>
      <c r="R23" t="s">
        <v>61</v>
      </c>
      <c r="S23" t="s">
        <v>13</v>
      </c>
      <c r="T23">
        <v>0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C23">
        <v>59</v>
      </c>
      <c r="AD23" t="s">
        <v>60</v>
      </c>
      <c r="AE23" s="2">
        <v>45756.015497685185</v>
      </c>
      <c r="AF23" t="s">
        <v>61</v>
      </c>
      <c r="AG23" t="s">
        <v>13</v>
      </c>
      <c r="AH23">
        <v>0</v>
      </c>
      <c r="AI23">
        <v>12.19</v>
      </c>
      <c r="AJ23" s="3">
        <v>14233</v>
      </c>
      <c r="AK23">
        <v>3.024</v>
      </c>
      <c r="AL23" t="s">
        <v>14</v>
      </c>
      <c r="AM23" t="s">
        <v>14</v>
      </c>
      <c r="AN23" t="s">
        <v>14</v>
      </c>
      <c r="AO23" t="s">
        <v>14</v>
      </c>
      <c r="AQ23">
        <v>1</v>
      </c>
      <c r="AS23" s="10">
        <v>59</v>
      </c>
      <c r="AT23" s="15">
        <f t="shared" si="0"/>
        <v>5.0134332599249998</v>
      </c>
      <c r="AU23" s="16">
        <f t="shared" si="1"/>
        <v>3096.9135833587702</v>
      </c>
      <c r="AW23" s="6">
        <f t="shared" si="2"/>
        <v>0.98223409249999993</v>
      </c>
      <c r="AX23" s="7">
        <f t="shared" si="3"/>
        <v>2833.0913020647204</v>
      </c>
      <c r="AZ23" s="11">
        <f t="shared" si="4"/>
        <v>4.4711165000000008</v>
      </c>
      <c r="BA23" s="12">
        <f t="shared" si="5"/>
        <v>3358.7360423871</v>
      </c>
      <c r="BC23" s="13">
        <f t="shared" si="6"/>
        <v>2.3099418764999999</v>
      </c>
      <c r="BD23" s="14">
        <f t="shared" si="7"/>
        <v>2939.7508183177997</v>
      </c>
      <c r="BF23" s="15">
        <f t="shared" si="8"/>
        <v>5.0134332599249998</v>
      </c>
      <c r="BG23" s="16">
        <f t="shared" si="9"/>
        <v>3096.9135833587702</v>
      </c>
      <c r="BI23">
        <v>59</v>
      </c>
      <c r="BJ23" t="s">
        <v>60</v>
      </c>
      <c r="BK23" s="2">
        <v>45756.015497685185</v>
      </c>
      <c r="BL23" t="s">
        <v>61</v>
      </c>
      <c r="BM23" t="s">
        <v>13</v>
      </c>
      <c r="BN23">
        <v>0</v>
      </c>
      <c r="BO23">
        <v>2.7010000000000001</v>
      </c>
      <c r="BP23" s="3">
        <v>5278578</v>
      </c>
      <c r="BQ23">
        <v>0</v>
      </c>
      <c r="BR23" t="s">
        <v>14</v>
      </c>
      <c r="BS23" t="s">
        <v>14</v>
      </c>
      <c r="BT23" t="s">
        <v>14</v>
      </c>
      <c r="BU23" t="s">
        <v>14</v>
      </c>
    </row>
    <row r="24" spans="1:73" x14ac:dyDescent="0.35">
      <c r="A24">
        <v>60</v>
      </c>
      <c r="B24" t="s">
        <v>62</v>
      </c>
      <c r="C24" s="2">
        <v>45756.036712962959</v>
      </c>
      <c r="D24" t="s">
        <v>63</v>
      </c>
      <c r="E24" t="s">
        <v>13</v>
      </c>
      <c r="F24">
        <v>0</v>
      </c>
      <c r="G24">
        <v>6.0430000000000001</v>
      </c>
      <c r="H24" s="3">
        <v>2053</v>
      </c>
      <c r="I24">
        <v>5.0000000000000001E-3</v>
      </c>
      <c r="J24" t="s">
        <v>14</v>
      </c>
      <c r="K24" t="s">
        <v>14</v>
      </c>
      <c r="L24" t="s">
        <v>14</v>
      </c>
      <c r="M24" t="s">
        <v>14</v>
      </c>
      <c r="O24">
        <v>60</v>
      </c>
      <c r="P24" t="s">
        <v>62</v>
      </c>
      <c r="Q24" s="2">
        <v>45756.036712962959</v>
      </c>
      <c r="R24" t="s">
        <v>63</v>
      </c>
      <c r="S24" t="s">
        <v>13</v>
      </c>
      <c r="T24">
        <v>0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C24">
        <v>60</v>
      </c>
      <c r="AD24" t="s">
        <v>62</v>
      </c>
      <c r="AE24" s="2">
        <v>45756.036712962959</v>
      </c>
      <c r="AF24" t="s">
        <v>63</v>
      </c>
      <c r="AG24" t="s">
        <v>13</v>
      </c>
      <c r="AH24">
        <v>0</v>
      </c>
      <c r="AI24">
        <v>12.257999999999999</v>
      </c>
      <c r="AJ24" s="3">
        <v>11590</v>
      </c>
      <c r="AK24">
        <v>2.4449999999999998</v>
      </c>
      <c r="AL24" t="s">
        <v>14</v>
      </c>
      <c r="AM24" t="s">
        <v>14</v>
      </c>
      <c r="AN24" t="s">
        <v>14</v>
      </c>
      <c r="AO24" t="s">
        <v>14</v>
      </c>
      <c r="AQ24">
        <v>1</v>
      </c>
      <c r="AS24" s="10">
        <v>60</v>
      </c>
      <c r="AT24" s="15">
        <f t="shared" si="0"/>
        <v>3.9153423728369994</v>
      </c>
      <c r="AU24" s="16">
        <f t="shared" si="1"/>
        <v>2498.451520133</v>
      </c>
      <c r="AW24" s="6">
        <f t="shared" si="2"/>
        <v>0.52146144769999991</v>
      </c>
      <c r="AX24" s="7">
        <f t="shared" si="3"/>
        <v>2288.5249468880002</v>
      </c>
      <c r="AZ24" s="11">
        <f t="shared" si="4"/>
        <v>5.2134518600000002</v>
      </c>
      <c r="BA24" s="12">
        <f t="shared" si="5"/>
        <v>2744.9729535900001</v>
      </c>
      <c r="BC24" s="13">
        <f t="shared" si="6"/>
        <v>1.4658431862599999</v>
      </c>
      <c r="BD24" s="14">
        <f t="shared" si="7"/>
        <v>2402.0171796199998</v>
      </c>
      <c r="BF24" s="15">
        <f t="shared" si="8"/>
        <v>3.9153423728369994</v>
      </c>
      <c r="BG24" s="16">
        <f t="shared" si="9"/>
        <v>2498.451520133</v>
      </c>
      <c r="BI24">
        <v>60</v>
      </c>
      <c r="BJ24" t="s">
        <v>62</v>
      </c>
      <c r="BK24" s="2">
        <v>45756.036712962959</v>
      </c>
      <c r="BL24" t="s">
        <v>63</v>
      </c>
      <c r="BM24" t="s">
        <v>13</v>
      </c>
      <c r="BN24">
        <v>0</v>
      </c>
      <c r="BO24">
        <v>2.7120000000000002</v>
      </c>
      <c r="BP24" s="3">
        <v>5121708</v>
      </c>
      <c r="BQ24">
        <v>0</v>
      </c>
      <c r="BR24" t="s">
        <v>14</v>
      </c>
      <c r="BS24" t="s">
        <v>14</v>
      </c>
      <c r="BT24" t="s">
        <v>14</v>
      </c>
      <c r="BU24" t="s">
        <v>14</v>
      </c>
    </row>
    <row r="25" spans="1:73" x14ac:dyDescent="0.35">
      <c r="A25">
        <v>61</v>
      </c>
      <c r="B25" t="s">
        <v>64</v>
      </c>
      <c r="C25" s="2">
        <v>45756.057893518519</v>
      </c>
      <c r="D25" t="s">
        <v>65</v>
      </c>
      <c r="E25" t="s">
        <v>13</v>
      </c>
      <c r="F25">
        <v>0</v>
      </c>
      <c r="G25">
        <v>6.0460000000000003</v>
      </c>
      <c r="H25" s="3">
        <v>1859</v>
      </c>
      <c r="I25">
        <v>5.0000000000000001E-3</v>
      </c>
      <c r="J25" t="s">
        <v>14</v>
      </c>
      <c r="K25" t="s">
        <v>14</v>
      </c>
      <c r="L25" t="s">
        <v>14</v>
      </c>
      <c r="M25" t="s">
        <v>14</v>
      </c>
      <c r="O25">
        <v>61</v>
      </c>
      <c r="P25" t="s">
        <v>64</v>
      </c>
      <c r="Q25" s="2">
        <v>45756.057893518519</v>
      </c>
      <c r="R25" t="s">
        <v>65</v>
      </c>
      <c r="S25" t="s">
        <v>13</v>
      </c>
      <c r="T25">
        <v>0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C25">
        <v>61</v>
      </c>
      <c r="AD25" t="s">
        <v>64</v>
      </c>
      <c r="AE25" s="2">
        <v>45756.057893518519</v>
      </c>
      <c r="AF25" t="s">
        <v>65</v>
      </c>
      <c r="AG25" t="s">
        <v>13</v>
      </c>
      <c r="AH25">
        <v>0</v>
      </c>
      <c r="AI25">
        <v>12.25</v>
      </c>
      <c r="AJ25" s="3">
        <v>11358</v>
      </c>
      <c r="AK25">
        <v>2.3940000000000001</v>
      </c>
      <c r="AL25" t="s">
        <v>14</v>
      </c>
      <c r="AM25" t="s">
        <v>14</v>
      </c>
      <c r="AN25" t="s">
        <v>14</v>
      </c>
      <c r="AO25" t="s">
        <v>14</v>
      </c>
      <c r="AQ25">
        <v>1</v>
      </c>
      <c r="AS25" s="10">
        <v>61</v>
      </c>
      <c r="AT25" s="15">
        <f t="shared" si="0"/>
        <v>3.2333887973329993</v>
      </c>
      <c r="AU25" s="16">
        <f t="shared" si="1"/>
        <v>2445.8863656725202</v>
      </c>
      <c r="AW25" s="6">
        <f t="shared" si="2"/>
        <v>0.24921860930000039</v>
      </c>
      <c r="AX25" s="7">
        <f t="shared" si="3"/>
        <v>2240.7064137347197</v>
      </c>
      <c r="AZ25" s="11">
        <f t="shared" si="4"/>
        <v>5.72804074</v>
      </c>
      <c r="BA25" s="12">
        <f t="shared" si="5"/>
        <v>2690.7932007996001</v>
      </c>
      <c r="BC25" s="13">
        <f t="shared" si="6"/>
        <v>0.94659604033999933</v>
      </c>
      <c r="BD25" s="14">
        <f t="shared" si="7"/>
        <v>2354.7755509927997</v>
      </c>
      <c r="BF25" s="15">
        <f t="shared" si="8"/>
        <v>3.2333887973329993</v>
      </c>
      <c r="BG25" s="16">
        <f t="shared" si="9"/>
        <v>2445.8863656725202</v>
      </c>
      <c r="BI25">
        <v>61</v>
      </c>
      <c r="BJ25" t="s">
        <v>64</v>
      </c>
      <c r="BK25" s="2">
        <v>45756.057893518519</v>
      </c>
      <c r="BL25" t="s">
        <v>65</v>
      </c>
      <c r="BM25" t="s">
        <v>13</v>
      </c>
      <c r="BN25">
        <v>0</v>
      </c>
      <c r="BO25">
        <v>2.706</v>
      </c>
      <c r="BP25" s="3">
        <v>5125244</v>
      </c>
      <c r="BQ25">
        <v>0</v>
      </c>
      <c r="BR25" t="s">
        <v>14</v>
      </c>
      <c r="BS25" t="s">
        <v>14</v>
      </c>
      <c r="BT25" t="s">
        <v>14</v>
      </c>
      <c r="BU25" t="s">
        <v>14</v>
      </c>
    </row>
    <row r="26" spans="1:73" x14ac:dyDescent="0.35">
      <c r="A26">
        <v>62</v>
      </c>
      <c r="B26" t="s">
        <v>66</v>
      </c>
      <c r="C26" s="2">
        <v>45756.07912037037</v>
      </c>
      <c r="D26" t="s">
        <v>67</v>
      </c>
      <c r="E26" t="s">
        <v>13</v>
      </c>
      <c r="F26">
        <v>0</v>
      </c>
      <c r="G26">
        <v>6.0369999999999999</v>
      </c>
      <c r="H26" s="3">
        <v>2182</v>
      </c>
      <c r="I26">
        <v>5.0000000000000001E-3</v>
      </c>
      <c r="J26" t="s">
        <v>14</v>
      </c>
      <c r="K26" t="s">
        <v>14</v>
      </c>
      <c r="L26" t="s">
        <v>14</v>
      </c>
      <c r="M26" t="s">
        <v>14</v>
      </c>
      <c r="O26">
        <v>62</v>
      </c>
      <c r="P26" t="s">
        <v>66</v>
      </c>
      <c r="Q26" s="2">
        <v>45756.07912037037</v>
      </c>
      <c r="R26" t="s">
        <v>67</v>
      </c>
      <c r="S26" t="s">
        <v>13</v>
      </c>
      <c r="T26">
        <v>0</v>
      </c>
      <c r="U26" t="s">
        <v>14</v>
      </c>
      <c r="V26" t="s">
        <v>14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C26">
        <v>62</v>
      </c>
      <c r="AD26" t="s">
        <v>66</v>
      </c>
      <c r="AE26" s="2">
        <v>45756.07912037037</v>
      </c>
      <c r="AF26" t="s">
        <v>67</v>
      </c>
      <c r="AG26" t="s">
        <v>13</v>
      </c>
      <c r="AH26">
        <v>0</v>
      </c>
      <c r="AI26">
        <v>12.254</v>
      </c>
      <c r="AJ26" s="3">
        <v>13984</v>
      </c>
      <c r="AK26">
        <v>2.97</v>
      </c>
      <c r="AL26" t="s">
        <v>14</v>
      </c>
      <c r="AM26" t="s">
        <v>14</v>
      </c>
      <c r="AN26" t="s">
        <v>14</v>
      </c>
      <c r="AO26" t="s">
        <v>14</v>
      </c>
      <c r="AQ26">
        <v>1</v>
      </c>
      <c r="AS26" s="10">
        <v>62</v>
      </c>
      <c r="AT26" s="15">
        <f t="shared" si="0"/>
        <v>4.3691602261319993</v>
      </c>
      <c r="AU26" s="16">
        <f t="shared" si="1"/>
        <v>3040.56105079808</v>
      </c>
      <c r="AW26" s="6">
        <f t="shared" si="2"/>
        <v>0.70854311720000029</v>
      </c>
      <c r="AX26" s="7">
        <f t="shared" si="3"/>
        <v>2781.80230642688</v>
      </c>
      <c r="AZ26" s="11">
        <f t="shared" si="4"/>
        <v>4.8937769600000003</v>
      </c>
      <c r="BA26" s="12">
        <f t="shared" si="5"/>
        <v>3301.1846160384002</v>
      </c>
      <c r="BC26" s="13">
        <f t="shared" si="6"/>
        <v>1.81349662536</v>
      </c>
      <c r="BD26" s="14">
        <f t="shared" si="7"/>
        <v>2889.1259750911995</v>
      </c>
      <c r="BF26" s="15">
        <f t="shared" si="8"/>
        <v>4.3691602261319993</v>
      </c>
      <c r="BG26" s="16">
        <f t="shared" si="9"/>
        <v>3040.56105079808</v>
      </c>
      <c r="BI26">
        <v>62</v>
      </c>
      <c r="BJ26" t="s">
        <v>66</v>
      </c>
      <c r="BK26" s="2">
        <v>45756.07912037037</v>
      </c>
      <c r="BL26" t="s">
        <v>67</v>
      </c>
      <c r="BM26" t="s">
        <v>13</v>
      </c>
      <c r="BN26">
        <v>0</v>
      </c>
      <c r="BO26">
        <v>2.702</v>
      </c>
      <c r="BP26" s="3">
        <v>5340475</v>
      </c>
      <c r="BQ26">
        <v>0</v>
      </c>
      <c r="BR26" t="s">
        <v>14</v>
      </c>
      <c r="BS26" t="s">
        <v>14</v>
      </c>
      <c r="BT26" t="s">
        <v>14</v>
      </c>
      <c r="BU26" t="s">
        <v>14</v>
      </c>
    </row>
    <row r="27" spans="1:73" x14ac:dyDescent="0.35">
      <c r="A27">
        <v>63</v>
      </c>
      <c r="B27" t="s">
        <v>68</v>
      </c>
      <c r="C27" s="2">
        <v>45756.100312499999</v>
      </c>
      <c r="D27">
        <v>399</v>
      </c>
      <c r="E27" t="s">
        <v>13</v>
      </c>
      <c r="F27">
        <v>0</v>
      </c>
      <c r="G27">
        <v>6.0289999999999999</v>
      </c>
      <c r="H27" s="3">
        <v>3039</v>
      </c>
      <c r="I27">
        <v>7.0000000000000001E-3</v>
      </c>
      <c r="J27" t="s">
        <v>14</v>
      </c>
      <c r="K27" t="s">
        <v>14</v>
      </c>
      <c r="L27" t="s">
        <v>14</v>
      </c>
      <c r="M27" t="s">
        <v>14</v>
      </c>
      <c r="O27">
        <v>63</v>
      </c>
      <c r="P27" t="s">
        <v>68</v>
      </c>
      <c r="Q27" s="2">
        <v>45756.100312499999</v>
      </c>
      <c r="R27">
        <v>399</v>
      </c>
      <c r="S27" t="s">
        <v>13</v>
      </c>
      <c r="T27">
        <v>0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C27">
        <v>63</v>
      </c>
      <c r="AD27" t="s">
        <v>68</v>
      </c>
      <c r="AE27" s="2">
        <v>45756.100312499999</v>
      </c>
      <c r="AF27">
        <v>399</v>
      </c>
      <c r="AG27" t="s">
        <v>13</v>
      </c>
      <c r="AH27">
        <v>0</v>
      </c>
      <c r="AI27">
        <v>12.196999999999999</v>
      </c>
      <c r="AJ27" s="3">
        <v>18285</v>
      </c>
      <c r="AK27">
        <v>3.911</v>
      </c>
      <c r="AL27" t="s">
        <v>14</v>
      </c>
      <c r="AM27" t="s">
        <v>14</v>
      </c>
      <c r="AN27" t="s">
        <v>14</v>
      </c>
      <c r="AO27" t="s">
        <v>14</v>
      </c>
      <c r="AQ27">
        <v>1</v>
      </c>
      <c r="AS27" s="10">
        <v>63</v>
      </c>
      <c r="AT27" s="15">
        <f t="shared" si="0"/>
        <v>7.3912352798529994</v>
      </c>
      <c r="AU27" s="16">
        <f t="shared" si="1"/>
        <v>4013.0883760892511</v>
      </c>
      <c r="AW27" s="6">
        <f t="shared" si="2"/>
        <v>2.0741823013000005</v>
      </c>
      <c r="AX27" s="7">
        <f t="shared" si="3"/>
        <v>3667.2771119380004</v>
      </c>
      <c r="AZ27" s="11">
        <f t="shared" si="4"/>
        <v>3.226346340000001</v>
      </c>
      <c r="BA27" s="12">
        <f t="shared" si="5"/>
        <v>4287.3269672774995</v>
      </c>
      <c r="BC27" s="13">
        <f t="shared" si="6"/>
        <v>4.1713846699400001</v>
      </c>
      <c r="BD27" s="14">
        <f t="shared" si="7"/>
        <v>3762.5313947449995</v>
      </c>
      <c r="BF27" s="15">
        <f t="shared" si="8"/>
        <v>7.3912352798529994</v>
      </c>
      <c r="BG27" s="16">
        <f t="shared" si="9"/>
        <v>4013.0883760892511</v>
      </c>
      <c r="BI27">
        <v>63</v>
      </c>
      <c r="BJ27" t="s">
        <v>68</v>
      </c>
      <c r="BK27" s="2">
        <v>45756.100312499999</v>
      </c>
      <c r="BL27">
        <v>399</v>
      </c>
      <c r="BM27" t="s">
        <v>13</v>
      </c>
      <c r="BN27">
        <v>0</v>
      </c>
      <c r="BO27">
        <v>2.8570000000000002</v>
      </c>
      <c r="BP27" s="3">
        <v>915427</v>
      </c>
      <c r="BQ27">
        <v>0</v>
      </c>
      <c r="BR27" t="s">
        <v>14</v>
      </c>
      <c r="BS27" t="s">
        <v>14</v>
      </c>
      <c r="BT27" t="s">
        <v>14</v>
      </c>
      <c r="BU27" t="s">
        <v>14</v>
      </c>
    </row>
    <row r="28" spans="1:73" x14ac:dyDescent="0.35">
      <c r="A28">
        <v>64</v>
      </c>
      <c r="B28" t="s">
        <v>69</v>
      </c>
      <c r="C28" s="2">
        <v>45756.121562499997</v>
      </c>
      <c r="D28">
        <v>325</v>
      </c>
      <c r="E28" t="s">
        <v>13</v>
      </c>
      <c r="F28">
        <v>0</v>
      </c>
      <c r="G28">
        <v>6.0179999999999998</v>
      </c>
      <c r="H28" s="3">
        <v>54784</v>
      </c>
      <c r="I28">
        <v>0.124</v>
      </c>
      <c r="J28" t="s">
        <v>14</v>
      </c>
      <c r="K28" t="s">
        <v>14</v>
      </c>
      <c r="L28" t="s">
        <v>14</v>
      </c>
      <c r="M28" t="s">
        <v>14</v>
      </c>
      <c r="O28">
        <v>64</v>
      </c>
      <c r="P28" t="s">
        <v>69</v>
      </c>
      <c r="Q28" s="2">
        <v>45756.121562499997</v>
      </c>
      <c r="R28">
        <v>325</v>
      </c>
      <c r="S28" t="s">
        <v>13</v>
      </c>
      <c r="T28">
        <v>0</v>
      </c>
      <c r="U28" t="s">
        <v>14</v>
      </c>
      <c r="V28" t="s">
        <v>14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C28">
        <v>64</v>
      </c>
      <c r="AD28" t="s">
        <v>69</v>
      </c>
      <c r="AE28" s="2">
        <v>45756.121562499997</v>
      </c>
      <c r="AF28">
        <v>325</v>
      </c>
      <c r="AG28" t="s">
        <v>13</v>
      </c>
      <c r="AH28">
        <v>0</v>
      </c>
      <c r="AI28">
        <v>12.212999999999999</v>
      </c>
      <c r="AJ28" s="3">
        <v>3921</v>
      </c>
      <c r="AK28">
        <v>0.76400000000000001</v>
      </c>
      <c r="AL28" t="s">
        <v>14</v>
      </c>
      <c r="AM28" t="s">
        <v>14</v>
      </c>
      <c r="AN28" t="s">
        <v>14</v>
      </c>
      <c r="AO28" t="s">
        <v>14</v>
      </c>
      <c r="AQ28">
        <v>1</v>
      </c>
      <c r="AS28" s="10">
        <v>64</v>
      </c>
      <c r="AT28" s="15">
        <f t="shared" si="0"/>
        <v>149.320349609472</v>
      </c>
      <c r="AU28" s="16">
        <f t="shared" si="1"/>
        <v>758.0572859941301</v>
      </c>
      <c r="AW28" s="6">
        <f t="shared" si="2"/>
        <v>125.92110837272574</v>
      </c>
      <c r="AX28" s="7">
        <f t="shared" si="3"/>
        <v>706.37834936967988</v>
      </c>
      <c r="AZ28" s="11">
        <f t="shared" si="4"/>
        <v>151.55468294348802</v>
      </c>
      <c r="BA28" s="12">
        <f t="shared" si="5"/>
        <v>927.99180867989992</v>
      </c>
      <c r="BC28" s="13">
        <f t="shared" si="6"/>
        <v>153.63104441374719</v>
      </c>
      <c r="BD28" s="14">
        <f t="shared" si="7"/>
        <v>836.9856203882</v>
      </c>
      <c r="BF28" s="15">
        <f t="shared" si="8"/>
        <v>149.320349609472</v>
      </c>
      <c r="BG28" s="16">
        <f t="shared" si="9"/>
        <v>758.0572859941301</v>
      </c>
      <c r="BI28">
        <v>64</v>
      </c>
      <c r="BJ28" t="s">
        <v>69</v>
      </c>
      <c r="BK28" s="2">
        <v>45756.121562499997</v>
      </c>
      <c r="BL28">
        <v>325</v>
      </c>
      <c r="BM28" t="s">
        <v>13</v>
      </c>
      <c r="BN28">
        <v>0</v>
      </c>
      <c r="BO28">
        <v>2.85</v>
      </c>
      <c r="BP28" s="3">
        <v>1069661</v>
      </c>
      <c r="BQ28">
        <v>0</v>
      </c>
      <c r="BR28" t="s">
        <v>14</v>
      </c>
      <c r="BS28" t="s">
        <v>14</v>
      </c>
      <c r="BT28" t="s">
        <v>14</v>
      </c>
      <c r="BU28" t="s">
        <v>14</v>
      </c>
    </row>
    <row r="29" spans="1:73" x14ac:dyDescent="0.35">
      <c r="A29">
        <v>65</v>
      </c>
      <c r="B29" t="s">
        <v>70</v>
      </c>
      <c r="C29" s="2">
        <v>45756.142789351848</v>
      </c>
      <c r="D29">
        <v>386</v>
      </c>
      <c r="E29" t="s">
        <v>13</v>
      </c>
      <c r="F29">
        <v>0</v>
      </c>
      <c r="G29">
        <v>6.0259999999999998</v>
      </c>
      <c r="H29" s="3">
        <v>3468</v>
      </c>
      <c r="I29">
        <v>8.0000000000000002E-3</v>
      </c>
      <c r="J29" t="s">
        <v>14</v>
      </c>
      <c r="K29" t="s">
        <v>14</v>
      </c>
      <c r="L29" t="s">
        <v>14</v>
      </c>
      <c r="M29" t="s">
        <v>14</v>
      </c>
      <c r="O29">
        <v>65</v>
      </c>
      <c r="P29" t="s">
        <v>70</v>
      </c>
      <c r="Q29" s="2">
        <v>45756.142789351848</v>
      </c>
      <c r="R29">
        <v>386</v>
      </c>
      <c r="S29" t="s">
        <v>13</v>
      </c>
      <c r="T29">
        <v>0</v>
      </c>
      <c r="U29" t="s">
        <v>14</v>
      </c>
      <c r="V29" t="s">
        <v>14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C29">
        <v>65</v>
      </c>
      <c r="AD29" t="s">
        <v>70</v>
      </c>
      <c r="AE29" s="2">
        <v>45756.142789351848</v>
      </c>
      <c r="AF29">
        <v>386</v>
      </c>
      <c r="AG29" t="s">
        <v>13</v>
      </c>
      <c r="AH29">
        <v>0</v>
      </c>
      <c r="AI29" t="s">
        <v>14</v>
      </c>
      <c r="AJ29" t="s">
        <v>14</v>
      </c>
      <c r="AK29" t="s">
        <v>14</v>
      </c>
      <c r="AL29" t="s">
        <v>14</v>
      </c>
      <c r="AM29" t="s">
        <v>14</v>
      </c>
      <c r="AN29" t="s">
        <v>14</v>
      </c>
      <c r="AO29" t="s">
        <v>14</v>
      </c>
      <c r="AQ29">
        <v>2</v>
      </c>
      <c r="AR29" t="s">
        <v>99</v>
      </c>
      <c r="AS29" s="10">
        <v>65</v>
      </c>
      <c r="AT29" s="15">
        <f t="shared" si="0"/>
        <v>8.9087215148319991</v>
      </c>
      <c r="AU29" s="16" t="e">
        <f t="shared" si="1"/>
        <v>#VALUE!</v>
      </c>
      <c r="AW29" s="6">
        <f t="shared" si="2"/>
        <v>2.8379597872</v>
      </c>
      <c r="AX29" s="7" t="e">
        <f t="shared" si="3"/>
        <v>#VALUE!</v>
      </c>
      <c r="AZ29" s="11">
        <f t="shared" si="4"/>
        <v>2.6895729599999996</v>
      </c>
      <c r="BA29" s="12" t="e">
        <f t="shared" si="5"/>
        <v>#VALUE!</v>
      </c>
      <c r="BC29" s="13">
        <f t="shared" si="6"/>
        <v>5.3832281513600009</v>
      </c>
      <c r="BD29" s="14" t="e">
        <f t="shared" si="7"/>
        <v>#VALUE!</v>
      </c>
      <c r="BF29" s="15">
        <f t="shared" si="8"/>
        <v>8.9087215148319991</v>
      </c>
      <c r="BG29" s="16" t="e">
        <f t="shared" si="9"/>
        <v>#VALUE!</v>
      </c>
      <c r="BI29">
        <v>65</v>
      </c>
      <c r="BJ29" t="s">
        <v>70</v>
      </c>
      <c r="BK29" s="2">
        <v>45756.142789351848</v>
      </c>
      <c r="BL29">
        <v>386</v>
      </c>
      <c r="BM29" t="s">
        <v>13</v>
      </c>
      <c r="BN29">
        <v>0</v>
      </c>
      <c r="BO29">
        <v>2.85</v>
      </c>
      <c r="BP29" s="3">
        <v>1007946</v>
      </c>
      <c r="BQ29">
        <v>0</v>
      </c>
      <c r="BR29" t="s">
        <v>14</v>
      </c>
      <c r="BS29" t="s">
        <v>14</v>
      </c>
      <c r="BT29" t="s">
        <v>14</v>
      </c>
      <c r="BU29" t="s">
        <v>14</v>
      </c>
    </row>
    <row r="30" spans="1:73" x14ac:dyDescent="0.35">
      <c r="A30">
        <v>66</v>
      </c>
      <c r="B30" t="s">
        <v>71</v>
      </c>
      <c r="C30" s="2">
        <v>45756.164004629631</v>
      </c>
      <c r="D30">
        <v>319</v>
      </c>
      <c r="E30" t="s">
        <v>13</v>
      </c>
      <c r="F30">
        <v>0</v>
      </c>
      <c r="G30">
        <v>6.0270000000000001</v>
      </c>
      <c r="H30" s="3">
        <v>23083</v>
      </c>
      <c r="I30">
        <v>5.1999999999999998E-2</v>
      </c>
      <c r="J30" t="s">
        <v>14</v>
      </c>
      <c r="K30" t="s">
        <v>14</v>
      </c>
      <c r="L30" t="s">
        <v>14</v>
      </c>
      <c r="M30" t="s">
        <v>14</v>
      </c>
      <c r="O30">
        <v>66</v>
      </c>
      <c r="P30" t="s">
        <v>71</v>
      </c>
      <c r="Q30" s="2">
        <v>45756.164004629631</v>
      </c>
      <c r="R30">
        <v>319</v>
      </c>
      <c r="S30" t="s">
        <v>13</v>
      </c>
      <c r="T30">
        <v>0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C30">
        <v>66</v>
      </c>
      <c r="AD30" t="s">
        <v>71</v>
      </c>
      <c r="AE30" s="2">
        <v>45756.164004629631</v>
      </c>
      <c r="AF30">
        <v>319</v>
      </c>
      <c r="AG30" t="s">
        <v>13</v>
      </c>
      <c r="AH30">
        <v>0</v>
      </c>
      <c r="AI30">
        <v>12.153</v>
      </c>
      <c r="AJ30" s="3">
        <v>4108</v>
      </c>
      <c r="AK30">
        <v>0.80500000000000005</v>
      </c>
      <c r="AL30" t="s">
        <v>14</v>
      </c>
      <c r="AM30" t="s">
        <v>14</v>
      </c>
      <c r="AN30" t="s">
        <v>14</v>
      </c>
      <c r="AO30" t="s">
        <v>14</v>
      </c>
      <c r="AQ30">
        <v>1</v>
      </c>
      <c r="AS30" s="10">
        <v>66</v>
      </c>
      <c r="AT30" s="15">
        <f t="shared" si="0"/>
        <v>64.947473054192997</v>
      </c>
      <c r="AU30" s="16">
        <f t="shared" si="1"/>
        <v>800.56351116752001</v>
      </c>
      <c r="AW30" s="6">
        <f t="shared" si="2"/>
        <v>51.685970283439936</v>
      </c>
      <c r="AX30" s="7">
        <f t="shared" si="3"/>
        <v>744.99293305471997</v>
      </c>
      <c r="AZ30" s="11">
        <f t="shared" si="4"/>
        <v>58.981304150046995</v>
      </c>
      <c r="BA30" s="12">
        <f t="shared" si="5"/>
        <v>972.93500964959992</v>
      </c>
      <c r="BC30" s="13">
        <f t="shared" si="6"/>
        <v>62.442737172056809</v>
      </c>
      <c r="BD30" s="14">
        <f t="shared" si="7"/>
        <v>875.23083529279995</v>
      </c>
      <c r="BF30" s="15">
        <f t="shared" si="8"/>
        <v>64.947473054192997</v>
      </c>
      <c r="BG30" s="16">
        <f t="shared" si="9"/>
        <v>800.56351116752001</v>
      </c>
      <c r="BI30">
        <v>66</v>
      </c>
      <c r="BJ30" t="s">
        <v>71</v>
      </c>
      <c r="BK30" s="2">
        <v>45756.164004629631</v>
      </c>
      <c r="BL30">
        <v>319</v>
      </c>
      <c r="BM30" t="s">
        <v>13</v>
      </c>
      <c r="BN30">
        <v>0</v>
      </c>
      <c r="BO30">
        <v>2.8620000000000001</v>
      </c>
      <c r="BP30" s="3">
        <v>993963</v>
      </c>
      <c r="BQ30">
        <v>0</v>
      </c>
      <c r="BR30" t="s">
        <v>14</v>
      </c>
      <c r="BS30" t="s">
        <v>14</v>
      </c>
      <c r="BT30" t="s">
        <v>14</v>
      </c>
      <c r="BU30" t="s">
        <v>14</v>
      </c>
    </row>
    <row r="31" spans="1:73" x14ac:dyDescent="0.35">
      <c r="A31">
        <v>67</v>
      </c>
      <c r="B31" t="s">
        <v>72</v>
      </c>
      <c r="C31" s="2">
        <v>45756.185289351852</v>
      </c>
      <c r="D31">
        <v>385</v>
      </c>
      <c r="E31" t="s">
        <v>13</v>
      </c>
      <c r="F31">
        <v>0</v>
      </c>
      <c r="G31">
        <v>6.0270000000000001</v>
      </c>
      <c r="H31" s="3">
        <v>45029</v>
      </c>
      <c r="I31">
        <v>0.10199999999999999</v>
      </c>
      <c r="J31" t="s">
        <v>14</v>
      </c>
      <c r="K31" t="s">
        <v>14</v>
      </c>
      <c r="L31" t="s">
        <v>14</v>
      </c>
      <c r="M31" t="s">
        <v>14</v>
      </c>
      <c r="O31">
        <v>67</v>
      </c>
      <c r="P31" t="s">
        <v>72</v>
      </c>
      <c r="Q31" s="2">
        <v>45756.185289351852</v>
      </c>
      <c r="R31">
        <v>385</v>
      </c>
      <c r="S31" t="s">
        <v>13</v>
      </c>
      <c r="T31">
        <v>0</v>
      </c>
      <c r="U31" t="s">
        <v>14</v>
      </c>
      <c r="V31" t="s">
        <v>14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C31">
        <v>67</v>
      </c>
      <c r="AD31" t="s">
        <v>72</v>
      </c>
      <c r="AE31" s="2">
        <v>45756.185289351852</v>
      </c>
      <c r="AF31">
        <v>385</v>
      </c>
      <c r="AG31" t="s">
        <v>13</v>
      </c>
      <c r="AH31">
        <v>0</v>
      </c>
      <c r="AI31">
        <v>12.22</v>
      </c>
      <c r="AJ31" s="3">
        <v>4751</v>
      </c>
      <c r="AK31">
        <v>0.94599999999999995</v>
      </c>
      <c r="AL31" t="s">
        <v>14</v>
      </c>
      <c r="AM31" t="s">
        <v>14</v>
      </c>
      <c r="AN31" t="s">
        <v>14</v>
      </c>
      <c r="AO31" t="s">
        <v>14</v>
      </c>
      <c r="AQ31">
        <v>1</v>
      </c>
      <c r="AS31" s="10">
        <v>67</v>
      </c>
      <c r="AT31" s="15">
        <f t="shared" si="0"/>
        <v>123.413516348817</v>
      </c>
      <c r="AU31" s="16">
        <f t="shared" si="1"/>
        <v>946.69509191092993</v>
      </c>
      <c r="AW31" s="6">
        <f t="shared" si="2"/>
        <v>103.09478822286584</v>
      </c>
      <c r="AX31" s="7">
        <f t="shared" si="3"/>
        <v>877.75566253447994</v>
      </c>
      <c r="AZ31" s="11">
        <f t="shared" si="4"/>
        <v>123.40570470374298</v>
      </c>
      <c r="BA31" s="12">
        <f t="shared" si="5"/>
        <v>1127.2289103439</v>
      </c>
      <c r="BC31" s="13">
        <f t="shared" si="6"/>
        <v>125.6324969891192</v>
      </c>
      <c r="BD31" s="14">
        <f t="shared" si="7"/>
        <v>1006.7051943401999</v>
      </c>
      <c r="BF31" s="15">
        <f t="shared" si="8"/>
        <v>123.413516348817</v>
      </c>
      <c r="BG31" s="16">
        <f t="shared" si="9"/>
        <v>946.69509191092993</v>
      </c>
      <c r="BI31">
        <v>67</v>
      </c>
      <c r="BJ31" t="s">
        <v>72</v>
      </c>
      <c r="BK31" s="2">
        <v>45756.185289351852</v>
      </c>
      <c r="BL31">
        <v>385</v>
      </c>
      <c r="BM31" t="s">
        <v>13</v>
      </c>
      <c r="BN31">
        <v>0</v>
      </c>
      <c r="BO31">
        <v>2.847</v>
      </c>
      <c r="BP31" s="3">
        <v>1330994</v>
      </c>
      <c r="BQ31">
        <v>0</v>
      </c>
      <c r="BR31" t="s">
        <v>14</v>
      </c>
      <c r="BS31" t="s">
        <v>14</v>
      </c>
      <c r="BT31" t="s">
        <v>14</v>
      </c>
      <c r="BU31" t="s">
        <v>14</v>
      </c>
    </row>
    <row r="32" spans="1:73" x14ac:dyDescent="0.35">
      <c r="A32">
        <v>68</v>
      </c>
      <c r="B32" t="s">
        <v>73</v>
      </c>
      <c r="C32" s="2">
        <v>45756.206504629627</v>
      </c>
      <c r="D32">
        <v>78</v>
      </c>
      <c r="E32" t="s">
        <v>13</v>
      </c>
      <c r="F32">
        <v>0</v>
      </c>
      <c r="G32">
        <v>6.0289999999999999</v>
      </c>
      <c r="H32" s="3">
        <v>7641</v>
      </c>
      <c r="I32">
        <v>1.7999999999999999E-2</v>
      </c>
      <c r="J32" t="s">
        <v>14</v>
      </c>
      <c r="K32" t="s">
        <v>14</v>
      </c>
      <c r="L32" t="s">
        <v>14</v>
      </c>
      <c r="M32" t="s">
        <v>14</v>
      </c>
      <c r="O32">
        <v>68</v>
      </c>
      <c r="P32" t="s">
        <v>73</v>
      </c>
      <c r="Q32" s="2">
        <v>45756.206504629627</v>
      </c>
      <c r="R32">
        <v>78</v>
      </c>
      <c r="S32" t="s">
        <v>13</v>
      </c>
      <c r="T32">
        <v>0</v>
      </c>
      <c r="U32" t="s">
        <v>14</v>
      </c>
      <c r="V32" t="s">
        <v>14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C32">
        <v>68</v>
      </c>
      <c r="AD32" t="s">
        <v>73</v>
      </c>
      <c r="AE32" s="2">
        <v>45756.206504629627</v>
      </c>
      <c r="AF32">
        <v>78</v>
      </c>
      <c r="AG32" t="s">
        <v>13</v>
      </c>
      <c r="AH32">
        <v>0</v>
      </c>
      <c r="AI32">
        <v>12.2</v>
      </c>
      <c r="AJ32" s="3">
        <v>20065</v>
      </c>
      <c r="AK32">
        <v>4.3010000000000002</v>
      </c>
      <c r="AL32" t="s">
        <v>14</v>
      </c>
      <c r="AM32" t="s">
        <v>14</v>
      </c>
      <c r="AN32" t="s">
        <v>14</v>
      </c>
      <c r="AO32" t="s">
        <v>14</v>
      </c>
      <c r="AQ32">
        <v>1</v>
      </c>
      <c r="AS32" s="10">
        <v>68</v>
      </c>
      <c r="AT32" s="15">
        <f t="shared" si="0"/>
        <v>23.832824794333</v>
      </c>
      <c r="AU32" s="16">
        <f t="shared" si="1"/>
        <v>4415.0447106792499</v>
      </c>
      <c r="AW32" s="6">
        <f t="shared" si="2"/>
        <v>13.0577941093</v>
      </c>
      <c r="AX32" s="7">
        <f t="shared" si="3"/>
        <v>4033.4610401780001</v>
      </c>
      <c r="AZ32" s="11">
        <f t="shared" si="4"/>
        <v>7.83847074</v>
      </c>
      <c r="BA32" s="12">
        <f t="shared" si="5"/>
        <v>4690.5122129774991</v>
      </c>
      <c r="BC32" s="13">
        <f t="shared" si="6"/>
        <v>18.268485100339998</v>
      </c>
      <c r="BD32" s="14">
        <f t="shared" si="7"/>
        <v>4123.349267345</v>
      </c>
      <c r="BF32" s="15">
        <f t="shared" si="8"/>
        <v>23.832824794333</v>
      </c>
      <c r="BG32" s="16">
        <f t="shared" si="9"/>
        <v>4415.0447106792499</v>
      </c>
      <c r="BI32">
        <v>68</v>
      </c>
      <c r="BJ32" t="s">
        <v>73</v>
      </c>
      <c r="BK32" s="2">
        <v>45756.206504629627</v>
      </c>
      <c r="BL32">
        <v>78</v>
      </c>
      <c r="BM32" t="s">
        <v>13</v>
      </c>
      <c r="BN32">
        <v>0</v>
      </c>
      <c r="BO32">
        <v>2.8610000000000002</v>
      </c>
      <c r="BP32" s="3">
        <v>988417</v>
      </c>
      <c r="BQ32">
        <v>0</v>
      </c>
      <c r="BR32" t="s">
        <v>14</v>
      </c>
      <c r="BS32" t="s">
        <v>14</v>
      </c>
      <c r="BT32" t="s">
        <v>14</v>
      </c>
      <c r="BU32" t="s">
        <v>14</v>
      </c>
    </row>
    <row r="33" spans="1:73" x14ac:dyDescent="0.35">
      <c r="A33">
        <v>69</v>
      </c>
      <c r="B33" t="s">
        <v>74</v>
      </c>
      <c r="C33" s="2">
        <v>45756.227731481478</v>
      </c>
      <c r="D33">
        <v>376</v>
      </c>
      <c r="E33" t="s">
        <v>13</v>
      </c>
      <c r="F33">
        <v>0</v>
      </c>
      <c r="G33">
        <v>6.0179999999999998</v>
      </c>
      <c r="H33" s="3">
        <v>16416</v>
      </c>
      <c r="I33">
        <v>3.6999999999999998E-2</v>
      </c>
      <c r="J33" t="s">
        <v>14</v>
      </c>
      <c r="K33" t="s">
        <v>14</v>
      </c>
      <c r="L33" t="s">
        <v>14</v>
      </c>
      <c r="M33" t="s">
        <v>14</v>
      </c>
      <c r="O33">
        <v>69</v>
      </c>
      <c r="P33" t="s">
        <v>74</v>
      </c>
      <c r="Q33" s="2">
        <v>45756.227731481478</v>
      </c>
      <c r="R33">
        <v>376</v>
      </c>
      <c r="S33" t="s">
        <v>13</v>
      </c>
      <c r="T33">
        <v>0</v>
      </c>
      <c r="U33" t="s">
        <v>14</v>
      </c>
      <c r="V33" t="s">
        <v>14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C33">
        <v>69</v>
      </c>
      <c r="AD33" t="s">
        <v>74</v>
      </c>
      <c r="AE33" s="2">
        <v>45756.227731481478</v>
      </c>
      <c r="AF33">
        <v>376</v>
      </c>
      <c r="AG33" t="s">
        <v>13</v>
      </c>
      <c r="AH33">
        <v>0</v>
      </c>
      <c r="AI33">
        <v>12.167999999999999</v>
      </c>
      <c r="AJ33" s="3">
        <v>34593</v>
      </c>
      <c r="AK33">
        <v>7.476</v>
      </c>
      <c r="AL33" t="s">
        <v>14</v>
      </c>
      <c r="AM33" t="s">
        <v>14</v>
      </c>
      <c r="AN33" t="s">
        <v>14</v>
      </c>
      <c r="AO33" t="s">
        <v>14</v>
      </c>
      <c r="AQ33">
        <v>1</v>
      </c>
      <c r="AS33" s="10">
        <v>69</v>
      </c>
      <c r="AT33" s="15">
        <f t="shared" si="0"/>
        <v>47.135837430272005</v>
      </c>
      <c r="AU33" s="16">
        <f t="shared" si="1"/>
        <v>7684.1052259035705</v>
      </c>
      <c r="AW33" s="6">
        <f t="shared" si="2"/>
        <v>36.053063673589762</v>
      </c>
      <c r="AX33" s="7">
        <f t="shared" si="3"/>
        <v>7016.1339374375202</v>
      </c>
      <c r="AZ33" s="11">
        <f t="shared" si="4"/>
        <v>39.108910066687997</v>
      </c>
      <c r="BA33" s="12">
        <f t="shared" si="5"/>
        <v>7873.1682364910985</v>
      </c>
      <c r="BC33" s="13">
        <f t="shared" si="6"/>
        <v>43.191156715827205</v>
      </c>
      <c r="BD33" s="14">
        <f t="shared" si="7"/>
        <v>7054.1037961898001</v>
      </c>
      <c r="BF33" s="15">
        <f t="shared" si="8"/>
        <v>47.135837430272005</v>
      </c>
      <c r="BG33" s="16">
        <f t="shared" si="9"/>
        <v>7684.1052259035705</v>
      </c>
      <c r="BI33">
        <v>69</v>
      </c>
      <c r="BJ33" t="s">
        <v>74</v>
      </c>
      <c r="BK33" s="2">
        <v>45756.227731481478</v>
      </c>
      <c r="BL33">
        <v>376</v>
      </c>
      <c r="BM33" t="s">
        <v>13</v>
      </c>
      <c r="BN33">
        <v>0</v>
      </c>
      <c r="BO33">
        <v>2.8479999999999999</v>
      </c>
      <c r="BP33" s="3">
        <v>1109886</v>
      </c>
      <c r="BQ33">
        <v>0</v>
      </c>
      <c r="BR33" t="s">
        <v>14</v>
      </c>
      <c r="BS33" t="s">
        <v>14</v>
      </c>
      <c r="BT33" t="s">
        <v>14</v>
      </c>
      <c r="BU33" t="s">
        <v>14</v>
      </c>
    </row>
    <row r="34" spans="1:73" x14ac:dyDescent="0.35">
      <c r="A34">
        <v>70</v>
      </c>
      <c r="B34" t="s">
        <v>75</v>
      </c>
      <c r="C34" s="2">
        <v>45756.248981481483</v>
      </c>
      <c r="D34">
        <v>197</v>
      </c>
      <c r="E34" t="s">
        <v>13</v>
      </c>
      <c r="F34">
        <v>0</v>
      </c>
      <c r="G34">
        <v>6.0170000000000003</v>
      </c>
      <c r="H34" s="3">
        <v>52167</v>
      </c>
      <c r="I34">
        <v>0.11799999999999999</v>
      </c>
      <c r="J34" t="s">
        <v>14</v>
      </c>
      <c r="K34" t="s">
        <v>14</v>
      </c>
      <c r="L34" t="s">
        <v>14</v>
      </c>
      <c r="M34" t="s">
        <v>14</v>
      </c>
      <c r="O34">
        <v>70</v>
      </c>
      <c r="P34" t="s">
        <v>75</v>
      </c>
      <c r="Q34" s="2">
        <v>45756.248981481483</v>
      </c>
      <c r="R34">
        <v>197</v>
      </c>
      <c r="S34" t="s">
        <v>13</v>
      </c>
      <c r="T34">
        <v>0</v>
      </c>
      <c r="U34" t="s">
        <v>14</v>
      </c>
      <c r="V34" t="s">
        <v>14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C34">
        <v>70</v>
      </c>
      <c r="AD34" t="s">
        <v>75</v>
      </c>
      <c r="AE34" s="2">
        <v>45756.248981481483</v>
      </c>
      <c r="AF34">
        <v>197</v>
      </c>
      <c r="AG34" t="s">
        <v>13</v>
      </c>
      <c r="AH34">
        <v>0</v>
      </c>
      <c r="AI34">
        <v>12.204000000000001</v>
      </c>
      <c r="AJ34" s="3">
        <v>3539</v>
      </c>
      <c r="AK34">
        <v>0.68</v>
      </c>
      <c r="AL34" t="s">
        <v>14</v>
      </c>
      <c r="AM34" t="s">
        <v>14</v>
      </c>
      <c r="AN34" t="s">
        <v>14</v>
      </c>
      <c r="AO34" t="s">
        <v>14</v>
      </c>
      <c r="AQ34">
        <v>1</v>
      </c>
      <c r="AS34" s="10">
        <v>70</v>
      </c>
      <c r="AT34" s="15">
        <f t="shared" si="0"/>
        <v>142.375166881193</v>
      </c>
      <c r="AU34" s="16">
        <f t="shared" si="1"/>
        <v>671.21572175453002</v>
      </c>
      <c r="AW34" s="6">
        <f t="shared" si="2"/>
        <v>119.79893477509994</v>
      </c>
      <c r="AX34" s="7">
        <f t="shared" si="3"/>
        <v>627.49167422407993</v>
      </c>
      <c r="AZ34" s="11">
        <f t="shared" si="4"/>
        <v>144.03253968304702</v>
      </c>
      <c r="BA34" s="12">
        <f t="shared" si="5"/>
        <v>836.08356597189993</v>
      </c>
      <c r="BC34" s="13">
        <f t="shared" si="6"/>
        <v>146.1251938672568</v>
      </c>
      <c r="BD34" s="14">
        <f t="shared" si="7"/>
        <v>758.84603364420002</v>
      </c>
      <c r="BF34" s="15">
        <f t="shared" si="8"/>
        <v>142.375166881193</v>
      </c>
      <c r="BG34" s="16">
        <f t="shared" si="9"/>
        <v>671.21572175453002</v>
      </c>
      <c r="BI34">
        <v>70</v>
      </c>
      <c r="BJ34" t="s">
        <v>75</v>
      </c>
      <c r="BK34" s="2">
        <v>45756.248981481483</v>
      </c>
      <c r="BL34">
        <v>197</v>
      </c>
      <c r="BM34" t="s">
        <v>13</v>
      </c>
      <c r="BN34">
        <v>0</v>
      </c>
      <c r="BO34">
        <v>2.8530000000000002</v>
      </c>
      <c r="BP34" s="3">
        <v>1003560</v>
      </c>
      <c r="BQ34">
        <v>0</v>
      </c>
      <c r="BR34" t="s">
        <v>14</v>
      </c>
      <c r="BS34" t="s">
        <v>14</v>
      </c>
      <c r="BT34" t="s">
        <v>14</v>
      </c>
      <c r="BU34" t="s">
        <v>14</v>
      </c>
    </row>
    <row r="35" spans="1:73" x14ac:dyDescent="0.35">
      <c r="A35">
        <v>71</v>
      </c>
      <c r="B35" t="s">
        <v>76</v>
      </c>
      <c r="C35" s="2">
        <v>45756.270208333335</v>
      </c>
      <c r="D35">
        <v>313</v>
      </c>
      <c r="E35" t="s">
        <v>13</v>
      </c>
      <c r="F35">
        <v>0</v>
      </c>
      <c r="G35">
        <v>6.0380000000000003</v>
      </c>
      <c r="H35" s="3">
        <v>1902</v>
      </c>
      <c r="I35">
        <v>5.0000000000000001E-3</v>
      </c>
      <c r="J35" t="s">
        <v>14</v>
      </c>
      <c r="K35" t="s">
        <v>14</v>
      </c>
      <c r="L35" t="s">
        <v>14</v>
      </c>
      <c r="M35" t="s">
        <v>14</v>
      </c>
      <c r="O35">
        <v>71</v>
      </c>
      <c r="P35" t="s">
        <v>76</v>
      </c>
      <c r="Q35" s="2">
        <v>45756.270208333335</v>
      </c>
      <c r="R35">
        <v>313</v>
      </c>
      <c r="S35" t="s">
        <v>13</v>
      </c>
      <c r="T35">
        <v>0</v>
      </c>
      <c r="U35" t="s">
        <v>14</v>
      </c>
      <c r="V35" t="s">
        <v>14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C35">
        <v>71</v>
      </c>
      <c r="AD35" t="s">
        <v>76</v>
      </c>
      <c r="AE35" s="2">
        <v>45756.270208333335</v>
      </c>
      <c r="AF35">
        <v>313</v>
      </c>
      <c r="AG35" t="s">
        <v>13</v>
      </c>
      <c r="AH35">
        <v>0</v>
      </c>
      <c r="AI35">
        <v>12.192</v>
      </c>
      <c r="AJ35" s="3">
        <v>25170</v>
      </c>
      <c r="AK35">
        <v>5.4169999999999998</v>
      </c>
      <c r="AL35" t="s">
        <v>14</v>
      </c>
      <c r="AM35" t="s">
        <v>14</v>
      </c>
      <c r="AN35" t="s">
        <v>14</v>
      </c>
      <c r="AO35" t="s">
        <v>14</v>
      </c>
      <c r="AQ35">
        <v>1</v>
      </c>
      <c r="AS35" s="10">
        <v>71</v>
      </c>
      <c r="AT35" s="15">
        <f t="shared" si="0"/>
        <v>3.3844883107720003</v>
      </c>
      <c r="AU35" s="16">
        <f t="shared" si="1"/>
        <v>5566.1217368770003</v>
      </c>
      <c r="AW35" s="6">
        <f t="shared" si="2"/>
        <v>0.30861766119999978</v>
      </c>
      <c r="AX35" s="7">
        <f t="shared" si="3"/>
        <v>5082.7713424720005</v>
      </c>
      <c r="AZ35" s="11">
        <f t="shared" si="4"/>
        <v>5.610476160000001</v>
      </c>
      <c r="BA35" s="12">
        <f t="shared" si="5"/>
        <v>5830.8074687099988</v>
      </c>
      <c r="BC35" s="13">
        <f t="shared" si="6"/>
        <v>1.0613158925599997</v>
      </c>
      <c r="BD35" s="14">
        <f t="shared" si="7"/>
        <v>5156.0649717799997</v>
      </c>
      <c r="BF35" s="15">
        <f t="shared" si="8"/>
        <v>3.3844883107720003</v>
      </c>
      <c r="BG35" s="16">
        <f t="shared" si="9"/>
        <v>5566.1217368770003</v>
      </c>
      <c r="BI35">
        <v>71</v>
      </c>
      <c r="BJ35" t="s">
        <v>76</v>
      </c>
      <c r="BK35" s="2">
        <v>45756.270208333335</v>
      </c>
      <c r="BL35">
        <v>313</v>
      </c>
      <c r="BM35" t="s">
        <v>13</v>
      </c>
      <c r="BN35">
        <v>0</v>
      </c>
      <c r="BO35">
        <v>2.86</v>
      </c>
      <c r="BP35" s="3">
        <v>986761</v>
      </c>
      <c r="BQ35">
        <v>0</v>
      </c>
      <c r="BR35" t="s">
        <v>14</v>
      </c>
      <c r="BS35" t="s">
        <v>14</v>
      </c>
      <c r="BT35" t="s">
        <v>14</v>
      </c>
      <c r="BU35" t="s">
        <v>14</v>
      </c>
    </row>
    <row r="36" spans="1:73" x14ac:dyDescent="0.35">
      <c r="A36">
        <v>72</v>
      </c>
      <c r="B36" t="s">
        <v>77</v>
      </c>
      <c r="C36" s="2">
        <v>45756.29142361111</v>
      </c>
      <c r="D36">
        <v>334</v>
      </c>
      <c r="E36" t="s">
        <v>13</v>
      </c>
      <c r="F36">
        <v>0</v>
      </c>
      <c r="G36">
        <v>6.024</v>
      </c>
      <c r="H36" s="3">
        <v>23369</v>
      </c>
      <c r="I36">
        <v>5.2999999999999999E-2</v>
      </c>
      <c r="J36" t="s">
        <v>14</v>
      </c>
      <c r="K36" t="s">
        <v>14</v>
      </c>
      <c r="L36" t="s">
        <v>14</v>
      </c>
      <c r="M36" t="s">
        <v>14</v>
      </c>
      <c r="O36">
        <v>72</v>
      </c>
      <c r="P36" t="s">
        <v>77</v>
      </c>
      <c r="Q36" s="2">
        <v>45756.29142361111</v>
      </c>
      <c r="R36">
        <v>334</v>
      </c>
      <c r="S36" t="s">
        <v>13</v>
      </c>
      <c r="T36">
        <v>0</v>
      </c>
      <c r="U36" t="s">
        <v>14</v>
      </c>
      <c r="V36" t="s">
        <v>14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C36">
        <v>72</v>
      </c>
      <c r="AD36" t="s">
        <v>77</v>
      </c>
      <c r="AE36" s="2">
        <v>45756.29142361111</v>
      </c>
      <c r="AF36">
        <v>334</v>
      </c>
      <c r="AG36" t="s">
        <v>13</v>
      </c>
      <c r="AH36">
        <v>0</v>
      </c>
      <c r="AI36">
        <v>12.204000000000001</v>
      </c>
      <c r="AJ36" s="3">
        <v>4606</v>
      </c>
      <c r="AK36">
        <v>0.91400000000000003</v>
      </c>
      <c r="AL36" t="s">
        <v>14</v>
      </c>
      <c r="AM36" t="s">
        <v>14</v>
      </c>
      <c r="AN36" t="s">
        <v>14</v>
      </c>
      <c r="AO36" t="s">
        <v>14</v>
      </c>
      <c r="AQ36">
        <v>1</v>
      </c>
      <c r="AS36" s="10">
        <v>72</v>
      </c>
      <c r="AT36" s="15">
        <f t="shared" si="0"/>
        <v>65.711031027657</v>
      </c>
      <c r="AU36" s="16">
        <f t="shared" si="1"/>
        <v>913.7451683694801</v>
      </c>
      <c r="AW36" s="6">
        <f t="shared" si="2"/>
        <v>52.356428287633058</v>
      </c>
      <c r="AX36" s="7">
        <f t="shared" si="3"/>
        <v>847.81878717728</v>
      </c>
      <c r="AZ36" s="11">
        <f t="shared" si="4"/>
        <v>59.830651276102998</v>
      </c>
      <c r="BA36" s="12">
        <f t="shared" si="5"/>
        <v>1092.4677308604</v>
      </c>
      <c r="BC36" s="13">
        <f t="shared" si="6"/>
        <v>63.268014385503193</v>
      </c>
      <c r="BD36" s="14">
        <f t="shared" si="7"/>
        <v>977.06132888719992</v>
      </c>
      <c r="BF36" s="15">
        <f t="shared" si="8"/>
        <v>65.711031027657</v>
      </c>
      <c r="BG36" s="16">
        <f t="shared" si="9"/>
        <v>913.7451683694801</v>
      </c>
      <c r="BI36">
        <v>72</v>
      </c>
      <c r="BJ36" t="s">
        <v>77</v>
      </c>
      <c r="BK36" s="2">
        <v>45756.29142361111</v>
      </c>
      <c r="BL36">
        <v>334</v>
      </c>
      <c r="BM36" t="s">
        <v>13</v>
      </c>
      <c r="BN36">
        <v>0</v>
      </c>
      <c r="BO36">
        <v>2.86</v>
      </c>
      <c r="BP36" s="3">
        <v>998553</v>
      </c>
      <c r="BQ36">
        <v>0</v>
      </c>
      <c r="BR36" t="s">
        <v>14</v>
      </c>
      <c r="BS36" t="s">
        <v>14</v>
      </c>
      <c r="BT36" t="s">
        <v>14</v>
      </c>
      <c r="BU36" t="s">
        <v>14</v>
      </c>
    </row>
    <row r="37" spans="1:73" x14ac:dyDescent="0.35">
      <c r="A37">
        <v>73</v>
      </c>
      <c r="B37" t="s">
        <v>78</v>
      </c>
      <c r="C37" s="2">
        <v>45756.312638888892</v>
      </c>
      <c r="D37">
        <v>292</v>
      </c>
      <c r="E37" t="s">
        <v>13</v>
      </c>
      <c r="F37">
        <v>0</v>
      </c>
      <c r="G37">
        <v>6.0179999999999998</v>
      </c>
      <c r="H37" s="3">
        <v>52875</v>
      </c>
      <c r="I37">
        <v>0.12</v>
      </c>
      <c r="J37" t="s">
        <v>14</v>
      </c>
      <c r="K37" t="s">
        <v>14</v>
      </c>
      <c r="L37" t="s">
        <v>14</v>
      </c>
      <c r="M37" t="s">
        <v>14</v>
      </c>
      <c r="O37">
        <v>73</v>
      </c>
      <c r="P37" t="s">
        <v>78</v>
      </c>
      <c r="Q37" s="2">
        <v>45756.312638888892</v>
      </c>
      <c r="R37">
        <v>292</v>
      </c>
      <c r="S37" t="s">
        <v>13</v>
      </c>
      <c r="T37">
        <v>0</v>
      </c>
      <c r="U37" t="s">
        <v>14</v>
      </c>
      <c r="V37" t="s">
        <v>14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C37">
        <v>73</v>
      </c>
      <c r="AD37" t="s">
        <v>78</v>
      </c>
      <c r="AE37" s="2">
        <v>45756.312638888892</v>
      </c>
      <c r="AF37">
        <v>292</v>
      </c>
      <c r="AG37" t="s">
        <v>13</v>
      </c>
      <c r="AH37">
        <v>0</v>
      </c>
      <c r="AI37">
        <v>12.217000000000001</v>
      </c>
      <c r="AJ37" s="3">
        <v>4919</v>
      </c>
      <c r="AK37">
        <v>0.98299999999999998</v>
      </c>
      <c r="AL37" t="s">
        <v>14</v>
      </c>
      <c r="AM37" t="s">
        <v>14</v>
      </c>
      <c r="AN37" t="s">
        <v>14</v>
      </c>
      <c r="AO37" t="s">
        <v>14</v>
      </c>
      <c r="AQ37">
        <v>1</v>
      </c>
      <c r="AS37" s="10">
        <v>73</v>
      </c>
      <c r="AT37" s="15">
        <f t="shared" si="0"/>
        <v>144.25446364062498</v>
      </c>
      <c r="AU37" s="16">
        <f t="shared" si="1"/>
        <v>984.86897475172987</v>
      </c>
      <c r="AW37" s="6">
        <f t="shared" si="2"/>
        <v>121.45532903656249</v>
      </c>
      <c r="AX37" s="7">
        <f t="shared" si="3"/>
        <v>912.43980376328</v>
      </c>
      <c r="AZ37" s="11">
        <f t="shared" si="4"/>
        <v>146.06970260937501</v>
      </c>
      <c r="BA37" s="12">
        <f t="shared" si="5"/>
        <v>1167.4799485278998</v>
      </c>
      <c r="BC37" s="13">
        <f t="shared" si="6"/>
        <v>148.15620788750002</v>
      </c>
      <c r="BD37" s="14">
        <f t="shared" si="7"/>
        <v>1041.0480456522</v>
      </c>
      <c r="BF37" s="15">
        <f t="shared" si="8"/>
        <v>144.25446364062498</v>
      </c>
      <c r="BG37" s="16">
        <f t="shared" si="9"/>
        <v>984.86897475172987</v>
      </c>
      <c r="BI37">
        <v>73</v>
      </c>
      <c r="BJ37" t="s">
        <v>78</v>
      </c>
      <c r="BK37" s="2">
        <v>45756.312638888892</v>
      </c>
      <c r="BL37">
        <v>292</v>
      </c>
      <c r="BM37" t="s">
        <v>13</v>
      </c>
      <c r="BN37">
        <v>0</v>
      </c>
      <c r="BO37">
        <v>2.851</v>
      </c>
      <c r="BP37" s="3">
        <v>1054695</v>
      </c>
      <c r="BQ37">
        <v>0</v>
      </c>
      <c r="BR37" t="s">
        <v>14</v>
      </c>
      <c r="BS37" t="s">
        <v>14</v>
      </c>
      <c r="BT37" t="s">
        <v>14</v>
      </c>
      <c r="BU37" t="s">
        <v>14</v>
      </c>
    </row>
    <row r="38" spans="1:73" x14ac:dyDescent="0.35">
      <c r="A38">
        <v>74</v>
      </c>
      <c r="B38" t="s">
        <v>79</v>
      </c>
      <c r="C38" s="2">
        <v>45756.33388888889</v>
      </c>
      <c r="D38">
        <v>49</v>
      </c>
      <c r="E38" t="s">
        <v>13</v>
      </c>
      <c r="F38">
        <v>0</v>
      </c>
      <c r="G38">
        <v>6.0179999999999998</v>
      </c>
      <c r="H38" s="3">
        <v>22873</v>
      </c>
      <c r="I38">
        <v>5.1999999999999998E-2</v>
      </c>
      <c r="J38" t="s">
        <v>14</v>
      </c>
      <c r="K38" t="s">
        <v>14</v>
      </c>
      <c r="L38" t="s">
        <v>14</v>
      </c>
      <c r="M38" t="s">
        <v>14</v>
      </c>
      <c r="O38">
        <v>74</v>
      </c>
      <c r="P38" t="s">
        <v>79</v>
      </c>
      <c r="Q38" s="2">
        <v>45756.33388888889</v>
      </c>
      <c r="R38">
        <v>49</v>
      </c>
      <c r="S38" t="s">
        <v>13</v>
      </c>
      <c r="T38">
        <v>0</v>
      </c>
      <c r="U38" t="s">
        <v>14</v>
      </c>
      <c r="V38" t="s">
        <v>14</v>
      </c>
      <c r="W38" t="s">
        <v>14</v>
      </c>
      <c r="X38" t="s">
        <v>14</v>
      </c>
      <c r="Y38" t="s">
        <v>14</v>
      </c>
      <c r="Z38" t="s">
        <v>14</v>
      </c>
      <c r="AA38" t="s">
        <v>14</v>
      </c>
      <c r="AC38">
        <v>74</v>
      </c>
      <c r="AD38" t="s">
        <v>79</v>
      </c>
      <c r="AE38" s="2">
        <v>45756.33388888889</v>
      </c>
      <c r="AF38">
        <v>49</v>
      </c>
      <c r="AG38" t="s">
        <v>13</v>
      </c>
      <c r="AH38">
        <v>0</v>
      </c>
      <c r="AI38">
        <v>12.170999999999999</v>
      </c>
      <c r="AJ38" s="3">
        <v>16333</v>
      </c>
      <c r="AK38">
        <v>3.484</v>
      </c>
      <c r="AL38" t="s">
        <v>14</v>
      </c>
      <c r="AM38" t="s">
        <v>14</v>
      </c>
      <c r="AN38" t="s">
        <v>14</v>
      </c>
      <c r="AO38" t="s">
        <v>14</v>
      </c>
      <c r="AQ38">
        <v>1</v>
      </c>
      <c r="AS38" s="10">
        <v>74</v>
      </c>
      <c r="AT38" s="15">
        <f t="shared" si="0"/>
        <v>64.386791204072992</v>
      </c>
      <c r="AU38" s="16">
        <f t="shared" si="1"/>
        <v>3571.9338487567702</v>
      </c>
      <c r="AW38" s="6">
        <f t="shared" si="2"/>
        <v>51.193667555650336</v>
      </c>
      <c r="AX38" s="7">
        <f t="shared" si="3"/>
        <v>3265.5232089927199</v>
      </c>
      <c r="AZ38" s="11">
        <f t="shared" si="4"/>
        <v>58.357493398567001</v>
      </c>
      <c r="BA38" s="12">
        <f t="shared" si="5"/>
        <v>3841.8596219271003</v>
      </c>
      <c r="BC38" s="13">
        <f t="shared" si="6"/>
        <v>61.836734311544816</v>
      </c>
      <c r="BD38" s="14">
        <f t="shared" si="7"/>
        <v>3366.4123400377998</v>
      </c>
      <c r="BF38" s="15">
        <f t="shared" si="8"/>
        <v>64.386791204072992</v>
      </c>
      <c r="BG38" s="16">
        <f t="shared" si="9"/>
        <v>3571.9338487567702</v>
      </c>
      <c r="BI38">
        <v>74</v>
      </c>
      <c r="BJ38" t="s">
        <v>79</v>
      </c>
      <c r="BK38" s="2">
        <v>45756.33388888889</v>
      </c>
      <c r="BL38">
        <v>49</v>
      </c>
      <c r="BM38" t="s">
        <v>13</v>
      </c>
      <c r="BN38">
        <v>0</v>
      </c>
      <c r="BO38">
        <v>2.835</v>
      </c>
      <c r="BP38" s="3">
        <v>1357973</v>
      </c>
      <c r="BQ38">
        <v>0</v>
      </c>
      <c r="BR38" t="s">
        <v>14</v>
      </c>
      <c r="BS38" t="s">
        <v>14</v>
      </c>
      <c r="BT38" t="s">
        <v>14</v>
      </c>
      <c r="BU38" t="s">
        <v>14</v>
      </c>
    </row>
    <row r="39" spans="1:73" x14ac:dyDescent="0.35">
      <c r="A39">
        <v>75</v>
      </c>
      <c r="B39" t="s">
        <v>80</v>
      </c>
      <c r="C39" s="2">
        <v>45756.355115740742</v>
      </c>
      <c r="D39">
        <v>381</v>
      </c>
      <c r="E39" t="s">
        <v>13</v>
      </c>
      <c r="F39">
        <v>0</v>
      </c>
      <c r="G39">
        <v>6.0410000000000004</v>
      </c>
      <c r="H39" s="3">
        <v>2783</v>
      </c>
      <c r="I39">
        <v>7.0000000000000001E-3</v>
      </c>
      <c r="J39" t="s">
        <v>14</v>
      </c>
      <c r="K39" t="s">
        <v>14</v>
      </c>
      <c r="L39" t="s">
        <v>14</v>
      </c>
      <c r="M39" t="s">
        <v>14</v>
      </c>
      <c r="O39">
        <v>75</v>
      </c>
      <c r="P39" t="s">
        <v>80</v>
      </c>
      <c r="Q39" s="2">
        <v>45756.355115740742</v>
      </c>
      <c r="R39">
        <v>381</v>
      </c>
      <c r="S39" t="s">
        <v>13</v>
      </c>
      <c r="T39">
        <v>0</v>
      </c>
      <c r="U39" t="s">
        <v>14</v>
      </c>
      <c r="V39" t="s">
        <v>14</v>
      </c>
      <c r="W39" t="s">
        <v>14</v>
      </c>
      <c r="X39" t="s">
        <v>14</v>
      </c>
      <c r="Y39" t="s">
        <v>14</v>
      </c>
      <c r="Z39" t="s">
        <v>14</v>
      </c>
      <c r="AA39" t="s">
        <v>14</v>
      </c>
      <c r="AC39">
        <v>75</v>
      </c>
      <c r="AD39" t="s">
        <v>80</v>
      </c>
      <c r="AE39" s="2">
        <v>45756.355115740742</v>
      </c>
      <c r="AF39">
        <v>381</v>
      </c>
      <c r="AG39" t="s">
        <v>13</v>
      </c>
      <c r="AH39">
        <v>0</v>
      </c>
      <c r="AI39">
        <v>12.215</v>
      </c>
      <c r="AJ39" s="3">
        <v>6271</v>
      </c>
      <c r="AK39">
        <v>1.2789999999999999</v>
      </c>
      <c r="AL39" t="s">
        <v>14</v>
      </c>
      <c r="AM39" t="s">
        <v>14</v>
      </c>
      <c r="AN39" t="s">
        <v>14</v>
      </c>
      <c r="AO39" t="s">
        <v>14</v>
      </c>
      <c r="AQ39">
        <v>1</v>
      </c>
      <c r="AS39" s="10">
        <v>75</v>
      </c>
      <c r="AT39" s="15">
        <f t="shared" si="0"/>
        <v>6.4871850408769998</v>
      </c>
      <c r="AU39" s="16">
        <f t="shared" si="1"/>
        <v>1291.9770006101301</v>
      </c>
      <c r="AW39" s="6">
        <f t="shared" si="2"/>
        <v>1.6438881317</v>
      </c>
      <c r="AX39" s="7">
        <f t="shared" si="3"/>
        <v>1191.51211474568</v>
      </c>
      <c r="AZ39" s="11">
        <f t="shared" si="4"/>
        <v>3.6413530599999984</v>
      </c>
      <c r="BA39" s="12">
        <f t="shared" si="5"/>
        <v>1490.4676663599</v>
      </c>
      <c r="BC39" s="13">
        <f t="shared" si="6"/>
        <v>3.4582533854599999</v>
      </c>
      <c r="BD39" s="14">
        <f t="shared" si="7"/>
        <v>1317.3033386281998</v>
      </c>
      <c r="BF39" s="15">
        <f t="shared" si="8"/>
        <v>6.4871850408769998</v>
      </c>
      <c r="BG39" s="16">
        <f t="shared" si="9"/>
        <v>1291.9770006101301</v>
      </c>
      <c r="BI39">
        <v>75</v>
      </c>
      <c r="BJ39" t="s">
        <v>80</v>
      </c>
      <c r="BK39" s="2">
        <v>45756.355115740742</v>
      </c>
      <c r="BL39">
        <v>381</v>
      </c>
      <c r="BM39" t="s">
        <v>13</v>
      </c>
      <c r="BN39">
        <v>0</v>
      </c>
      <c r="BO39">
        <v>2.8639999999999999</v>
      </c>
      <c r="BP39" s="3">
        <v>978822</v>
      </c>
      <c r="BQ39">
        <v>0</v>
      </c>
      <c r="BR39" t="s">
        <v>14</v>
      </c>
      <c r="BS39" t="s">
        <v>14</v>
      </c>
      <c r="BT39" t="s">
        <v>14</v>
      </c>
      <c r="BU39" t="s">
        <v>14</v>
      </c>
    </row>
    <row r="40" spans="1:73" x14ac:dyDescent="0.35">
      <c r="A40">
        <v>76</v>
      </c>
      <c r="B40" t="s">
        <v>81</v>
      </c>
      <c r="C40" s="2">
        <v>45756.37636574074</v>
      </c>
      <c r="D40">
        <v>196</v>
      </c>
      <c r="E40" t="s">
        <v>13</v>
      </c>
      <c r="F40">
        <v>0</v>
      </c>
      <c r="G40">
        <v>6.032</v>
      </c>
      <c r="H40" s="3">
        <v>2921</v>
      </c>
      <c r="I40">
        <v>7.0000000000000001E-3</v>
      </c>
      <c r="J40" t="s">
        <v>14</v>
      </c>
      <c r="K40" t="s">
        <v>14</v>
      </c>
      <c r="L40" t="s">
        <v>14</v>
      </c>
      <c r="M40" t="s">
        <v>14</v>
      </c>
      <c r="O40">
        <v>76</v>
      </c>
      <c r="P40" t="s">
        <v>81</v>
      </c>
      <c r="Q40" s="2">
        <v>45756.37636574074</v>
      </c>
      <c r="R40">
        <v>196</v>
      </c>
      <c r="S40" t="s">
        <v>13</v>
      </c>
      <c r="T40">
        <v>0</v>
      </c>
      <c r="U40" t="s">
        <v>14</v>
      </c>
      <c r="V40" t="s">
        <v>14</v>
      </c>
      <c r="W40" t="s">
        <v>14</v>
      </c>
      <c r="X40" t="s">
        <v>14</v>
      </c>
      <c r="Y40" t="s">
        <v>14</v>
      </c>
      <c r="Z40" t="s">
        <v>14</v>
      </c>
      <c r="AA40" t="s">
        <v>14</v>
      </c>
      <c r="AC40">
        <v>76</v>
      </c>
      <c r="AD40" t="s">
        <v>81</v>
      </c>
      <c r="AE40" s="2">
        <v>45756.37636574074</v>
      </c>
      <c r="AF40">
        <v>196</v>
      </c>
      <c r="AG40" t="s">
        <v>13</v>
      </c>
      <c r="AH40">
        <v>0</v>
      </c>
      <c r="AI40">
        <v>12.202999999999999</v>
      </c>
      <c r="AJ40" s="3">
        <v>6441</v>
      </c>
      <c r="AK40">
        <v>1.3160000000000001</v>
      </c>
      <c r="AL40" t="s">
        <v>14</v>
      </c>
      <c r="AM40" t="s">
        <v>14</v>
      </c>
      <c r="AN40" t="s">
        <v>14</v>
      </c>
      <c r="AO40" t="s">
        <v>14</v>
      </c>
      <c r="AQ40">
        <v>1</v>
      </c>
      <c r="AS40" s="10">
        <v>76</v>
      </c>
      <c r="AT40" s="15">
        <f t="shared" si="0"/>
        <v>6.9743863228129985</v>
      </c>
      <c r="AU40" s="16">
        <f t="shared" si="1"/>
        <v>1330.5799583773301</v>
      </c>
      <c r="AW40" s="6">
        <f t="shared" si="2"/>
        <v>1.8734775173000002</v>
      </c>
      <c r="AX40" s="7">
        <f t="shared" si="3"/>
        <v>1226.5959650048799</v>
      </c>
      <c r="AZ40" s="11">
        <f t="shared" si="4"/>
        <v>3.4088451399999986</v>
      </c>
      <c r="BA40" s="12">
        <f t="shared" si="5"/>
        <v>1530.9620160159</v>
      </c>
      <c r="BC40" s="13">
        <f t="shared" si="6"/>
        <v>3.8417452507399998</v>
      </c>
      <c r="BD40" s="14">
        <f t="shared" si="7"/>
        <v>1352.0241084361999</v>
      </c>
      <c r="BF40" s="15">
        <f t="shared" si="8"/>
        <v>6.9743863228129985</v>
      </c>
      <c r="BG40" s="16">
        <f t="shared" si="9"/>
        <v>1330.5799583773301</v>
      </c>
      <c r="BI40">
        <v>76</v>
      </c>
      <c r="BJ40" t="s">
        <v>81</v>
      </c>
      <c r="BK40" s="2">
        <v>45756.37636574074</v>
      </c>
      <c r="BL40">
        <v>196</v>
      </c>
      <c r="BM40" t="s">
        <v>13</v>
      </c>
      <c r="BN40">
        <v>0</v>
      </c>
      <c r="BO40">
        <v>2.85</v>
      </c>
      <c r="BP40" s="3">
        <v>1065155</v>
      </c>
      <c r="BQ40">
        <v>0</v>
      </c>
      <c r="BR40" t="s">
        <v>14</v>
      </c>
      <c r="BS40" t="s">
        <v>14</v>
      </c>
      <c r="BT40" t="s">
        <v>14</v>
      </c>
      <c r="BU40" t="s">
        <v>14</v>
      </c>
    </row>
    <row r="41" spans="1:73" x14ac:dyDescent="0.35">
      <c r="A41">
        <v>77</v>
      </c>
      <c r="B41" t="s">
        <v>82</v>
      </c>
      <c r="C41" s="2">
        <v>45756.397604166668</v>
      </c>
      <c r="D41">
        <v>204</v>
      </c>
      <c r="E41" t="s">
        <v>13</v>
      </c>
      <c r="F41">
        <v>0</v>
      </c>
      <c r="G41">
        <v>6.02</v>
      </c>
      <c r="H41" s="3">
        <v>21694</v>
      </c>
      <c r="I41">
        <v>4.9000000000000002E-2</v>
      </c>
      <c r="J41" t="s">
        <v>14</v>
      </c>
      <c r="K41" t="s">
        <v>14</v>
      </c>
      <c r="L41" t="s">
        <v>14</v>
      </c>
      <c r="M41" t="s">
        <v>14</v>
      </c>
      <c r="O41">
        <v>77</v>
      </c>
      <c r="P41" t="s">
        <v>82</v>
      </c>
      <c r="Q41" s="2">
        <v>45756.397604166668</v>
      </c>
      <c r="R41">
        <v>204</v>
      </c>
      <c r="S41" t="s">
        <v>13</v>
      </c>
      <c r="T41">
        <v>0</v>
      </c>
      <c r="U41" t="s">
        <v>14</v>
      </c>
      <c r="V41" t="s">
        <v>14</v>
      </c>
      <c r="W41" t="s">
        <v>14</v>
      </c>
      <c r="X41" t="s">
        <v>14</v>
      </c>
      <c r="Y41" t="s">
        <v>14</v>
      </c>
      <c r="Z41" t="s">
        <v>14</v>
      </c>
      <c r="AA41" t="s">
        <v>14</v>
      </c>
      <c r="AC41">
        <v>77</v>
      </c>
      <c r="AD41" t="s">
        <v>82</v>
      </c>
      <c r="AE41" s="2">
        <v>45756.397604166668</v>
      </c>
      <c r="AF41">
        <v>204</v>
      </c>
      <c r="AG41" t="s">
        <v>13</v>
      </c>
      <c r="AH41">
        <v>0</v>
      </c>
      <c r="AI41">
        <v>12.195</v>
      </c>
      <c r="AJ41" s="3">
        <v>15041</v>
      </c>
      <c r="AK41">
        <v>3.2010000000000001</v>
      </c>
      <c r="AL41" t="s">
        <v>14</v>
      </c>
      <c r="AM41" t="s">
        <v>14</v>
      </c>
      <c r="AN41" t="s">
        <v>14</v>
      </c>
      <c r="AO41" t="s">
        <v>14</v>
      </c>
      <c r="AQ41">
        <v>1</v>
      </c>
      <c r="AS41" s="10">
        <v>77</v>
      </c>
      <c r="AT41" s="15">
        <f t="shared" si="0"/>
        <v>61.238532405732002</v>
      </c>
      <c r="AU41" s="16">
        <f t="shared" si="1"/>
        <v>3279.73451141333</v>
      </c>
      <c r="AW41" s="6">
        <f t="shared" si="2"/>
        <v>48.429607489116556</v>
      </c>
      <c r="AX41" s="7">
        <f t="shared" si="3"/>
        <v>2999.5012675008797</v>
      </c>
      <c r="AZ41" s="11">
        <f t="shared" si="4"/>
        <v>54.852659064028003</v>
      </c>
      <c r="BA41" s="12">
        <f t="shared" si="5"/>
        <v>3545.0997302958999</v>
      </c>
      <c r="BC41" s="13">
        <f t="shared" si="6"/>
        <v>58.433988161123203</v>
      </c>
      <c r="BD41" s="14">
        <f t="shared" si="7"/>
        <v>3103.9763454761996</v>
      </c>
      <c r="BF41" s="15">
        <f t="shared" si="8"/>
        <v>61.238532405732002</v>
      </c>
      <c r="BG41" s="16">
        <f t="shared" si="9"/>
        <v>3279.73451141333</v>
      </c>
      <c r="BI41">
        <v>77</v>
      </c>
      <c r="BJ41" t="s">
        <v>82</v>
      </c>
      <c r="BK41" s="2">
        <v>45756.397604166668</v>
      </c>
      <c r="BL41">
        <v>204</v>
      </c>
      <c r="BM41" t="s">
        <v>13</v>
      </c>
      <c r="BN41">
        <v>0</v>
      </c>
      <c r="BO41">
        <v>2.851</v>
      </c>
      <c r="BP41" s="3">
        <v>1045969</v>
      </c>
      <c r="BQ41">
        <v>0</v>
      </c>
      <c r="BR41" t="s">
        <v>14</v>
      </c>
      <c r="BS41" t="s">
        <v>14</v>
      </c>
      <c r="BT41" t="s">
        <v>14</v>
      </c>
      <c r="BU41" t="s">
        <v>14</v>
      </c>
    </row>
    <row r="42" spans="1:73" x14ac:dyDescent="0.35">
      <c r="A42">
        <v>78</v>
      </c>
      <c r="B42" t="s">
        <v>83</v>
      </c>
      <c r="C42" s="2">
        <v>45756.418865740743</v>
      </c>
      <c r="D42">
        <v>20</v>
      </c>
      <c r="E42" t="s">
        <v>13</v>
      </c>
      <c r="F42">
        <v>0</v>
      </c>
      <c r="G42">
        <v>6.0279999999999996</v>
      </c>
      <c r="H42" s="3">
        <v>14783</v>
      </c>
      <c r="I42">
        <v>3.4000000000000002E-2</v>
      </c>
      <c r="J42" t="s">
        <v>14</v>
      </c>
      <c r="K42" t="s">
        <v>14</v>
      </c>
      <c r="L42" t="s">
        <v>14</v>
      </c>
      <c r="M42" t="s">
        <v>14</v>
      </c>
      <c r="O42">
        <v>78</v>
      </c>
      <c r="P42" t="s">
        <v>83</v>
      </c>
      <c r="Q42" s="2">
        <v>45756.418865740743</v>
      </c>
      <c r="R42">
        <v>20</v>
      </c>
      <c r="S42" t="s">
        <v>13</v>
      </c>
      <c r="T42">
        <v>0</v>
      </c>
      <c r="U42" t="s">
        <v>14</v>
      </c>
      <c r="V42" t="s">
        <v>14</v>
      </c>
      <c r="W42" t="s">
        <v>14</v>
      </c>
      <c r="X42" t="s">
        <v>14</v>
      </c>
      <c r="Y42" t="s">
        <v>14</v>
      </c>
      <c r="Z42" t="s">
        <v>14</v>
      </c>
      <c r="AA42" t="s">
        <v>14</v>
      </c>
      <c r="AC42">
        <v>78</v>
      </c>
      <c r="AD42" t="s">
        <v>83</v>
      </c>
      <c r="AE42" s="2">
        <v>45756.418865740743</v>
      </c>
      <c r="AF42">
        <v>20</v>
      </c>
      <c r="AG42" t="s">
        <v>13</v>
      </c>
      <c r="AH42">
        <v>0</v>
      </c>
      <c r="AI42">
        <v>12.19</v>
      </c>
      <c r="AJ42" s="3">
        <v>28502</v>
      </c>
      <c r="AK42">
        <v>6.1459999999999999</v>
      </c>
      <c r="AL42" t="s">
        <v>14</v>
      </c>
      <c r="AM42" t="s">
        <v>14</v>
      </c>
      <c r="AN42" t="s">
        <v>14</v>
      </c>
      <c r="AO42" t="s">
        <v>14</v>
      </c>
      <c r="AQ42">
        <v>1</v>
      </c>
      <c r="AS42" s="10">
        <v>78</v>
      </c>
      <c r="AT42" s="15">
        <f t="shared" si="0"/>
        <v>42.769530745593002</v>
      </c>
      <c r="AU42" s="16">
        <f t="shared" si="1"/>
        <v>6316.0426983237203</v>
      </c>
      <c r="AW42" s="6">
        <f t="shared" si="2"/>
        <v>32.222883022851939</v>
      </c>
      <c r="AX42" s="7">
        <f t="shared" si="3"/>
        <v>5766.9318706179201</v>
      </c>
      <c r="AZ42" s="11">
        <f t="shared" si="4"/>
        <v>34.220036010647</v>
      </c>
      <c r="BA42" s="12">
        <f t="shared" si="5"/>
        <v>6562.2487777755996</v>
      </c>
      <c r="BC42" s="13">
        <f t="shared" si="6"/>
        <v>38.4718034886968</v>
      </c>
      <c r="BD42" s="14">
        <f t="shared" si="7"/>
        <v>5828.4306325608004</v>
      </c>
      <c r="BF42" s="15">
        <f t="shared" si="8"/>
        <v>42.769530745593002</v>
      </c>
      <c r="BG42" s="16">
        <f t="shared" si="9"/>
        <v>6316.0426983237203</v>
      </c>
      <c r="BI42">
        <v>78</v>
      </c>
      <c r="BJ42" t="s">
        <v>83</v>
      </c>
      <c r="BK42" s="2">
        <v>45756.418865740743</v>
      </c>
      <c r="BL42">
        <v>20</v>
      </c>
      <c r="BM42" t="s">
        <v>13</v>
      </c>
      <c r="BN42">
        <v>0</v>
      </c>
      <c r="BO42">
        <v>2.8540000000000001</v>
      </c>
      <c r="BP42" s="3">
        <v>1169971</v>
      </c>
      <c r="BQ42">
        <v>0</v>
      </c>
      <c r="BR42" t="s">
        <v>14</v>
      </c>
      <c r="BS42" t="s">
        <v>14</v>
      </c>
      <c r="BT42" t="s">
        <v>14</v>
      </c>
      <c r="BU42" t="s">
        <v>14</v>
      </c>
    </row>
    <row r="43" spans="1:73" x14ac:dyDescent="0.35">
      <c r="A43">
        <v>79</v>
      </c>
      <c r="B43" t="s">
        <v>84</v>
      </c>
      <c r="C43" s="2">
        <v>45756.440092592595</v>
      </c>
      <c r="D43">
        <v>341</v>
      </c>
      <c r="E43" t="s">
        <v>13</v>
      </c>
      <c r="F43">
        <v>0</v>
      </c>
      <c r="G43">
        <v>6.0650000000000004</v>
      </c>
      <c r="H43" s="3">
        <v>1809</v>
      </c>
      <c r="I43">
        <v>4.0000000000000001E-3</v>
      </c>
      <c r="J43" t="s">
        <v>14</v>
      </c>
      <c r="K43" t="s">
        <v>14</v>
      </c>
      <c r="L43" t="s">
        <v>14</v>
      </c>
      <c r="M43" t="s">
        <v>14</v>
      </c>
      <c r="O43">
        <v>79</v>
      </c>
      <c r="P43" t="s">
        <v>84</v>
      </c>
      <c r="Q43" s="2">
        <v>45756.440092592595</v>
      </c>
      <c r="R43">
        <v>341</v>
      </c>
      <c r="S43" t="s">
        <v>13</v>
      </c>
      <c r="T43">
        <v>0</v>
      </c>
      <c r="U43" t="s">
        <v>14</v>
      </c>
      <c r="V43" t="s">
        <v>14</v>
      </c>
      <c r="W43" t="s">
        <v>14</v>
      </c>
      <c r="X43" t="s">
        <v>14</v>
      </c>
      <c r="Y43" t="s">
        <v>14</v>
      </c>
      <c r="Z43" t="s">
        <v>14</v>
      </c>
      <c r="AA43" t="s">
        <v>14</v>
      </c>
      <c r="AC43">
        <v>79</v>
      </c>
      <c r="AD43" t="s">
        <v>84</v>
      </c>
      <c r="AE43" s="2">
        <v>45756.440092592595</v>
      </c>
      <c r="AF43">
        <v>341</v>
      </c>
      <c r="AG43" t="s">
        <v>13</v>
      </c>
      <c r="AH43">
        <v>0</v>
      </c>
      <c r="AI43">
        <v>12.202999999999999</v>
      </c>
      <c r="AJ43" s="3">
        <v>27691</v>
      </c>
      <c r="AK43">
        <v>5.9690000000000003</v>
      </c>
      <c r="AL43" t="s">
        <v>14</v>
      </c>
      <c r="AM43" t="s">
        <v>14</v>
      </c>
      <c r="AN43" t="s">
        <v>14</v>
      </c>
      <c r="AO43" t="s">
        <v>14</v>
      </c>
      <c r="AQ43">
        <v>1</v>
      </c>
      <c r="AS43" s="10">
        <v>79</v>
      </c>
      <c r="AT43" s="15">
        <f t="shared" si="0"/>
        <v>3.0577311811329997</v>
      </c>
      <c r="AU43" s="16">
        <f t="shared" si="1"/>
        <v>6133.61424202733</v>
      </c>
      <c r="AW43" s="6">
        <f t="shared" si="2"/>
        <v>0.18082558929999992</v>
      </c>
      <c r="AX43" s="7">
        <f t="shared" si="3"/>
        <v>5600.4611814048803</v>
      </c>
      <c r="AZ43" s="11">
        <f t="shared" si="4"/>
        <v>5.8672547400000008</v>
      </c>
      <c r="BA43" s="12">
        <f t="shared" si="5"/>
        <v>6385.1504055159003</v>
      </c>
      <c r="BC43" s="13">
        <f t="shared" si="6"/>
        <v>0.81346656433999964</v>
      </c>
      <c r="BD43" s="14">
        <f t="shared" si="7"/>
        <v>5664.9008694362001</v>
      </c>
      <c r="BF43" s="15">
        <f t="shared" si="8"/>
        <v>3.0577311811329997</v>
      </c>
      <c r="BG43" s="16">
        <f t="shared" si="9"/>
        <v>6133.61424202733</v>
      </c>
      <c r="BI43">
        <v>79</v>
      </c>
      <c r="BJ43" t="s">
        <v>84</v>
      </c>
      <c r="BK43" s="2">
        <v>45756.440092592595</v>
      </c>
      <c r="BL43">
        <v>341</v>
      </c>
      <c r="BM43" t="s">
        <v>13</v>
      </c>
      <c r="BN43">
        <v>0</v>
      </c>
      <c r="BO43">
        <v>2.851</v>
      </c>
      <c r="BP43" s="3">
        <v>1246397</v>
      </c>
      <c r="BQ43">
        <v>0</v>
      </c>
      <c r="BR43" t="s">
        <v>14</v>
      </c>
      <c r="BS43" t="s">
        <v>14</v>
      </c>
      <c r="BT43" t="s">
        <v>14</v>
      </c>
      <c r="BU43" t="s">
        <v>14</v>
      </c>
    </row>
    <row r="44" spans="1:73" x14ac:dyDescent="0.35">
      <c r="A44">
        <v>80</v>
      </c>
      <c r="B44" t="s">
        <v>85</v>
      </c>
      <c r="C44" s="2">
        <v>45756.461296296293</v>
      </c>
      <c r="D44">
        <v>279</v>
      </c>
      <c r="E44" t="s">
        <v>13</v>
      </c>
      <c r="F44">
        <v>0</v>
      </c>
      <c r="G44">
        <v>6.0190000000000001</v>
      </c>
      <c r="H44" s="3">
        <v>16427</v>
      </c>
      <c r="I44">
        <v>3.6999999999999998E-2</v>
      </c>
      <c r="J44" t="s">
        <v>14</v>
      </c>
      <c r="K44" t="s">
        <v>14</v>
      </c>
      <c r="L44" t="s">
        <v>14</v>
      </c>
      <c r="M44" t="s">
        <v>14</v>
      </c>
      <c r="O44">
        <v>80</v>
      </c>
      <c r="P44" t="s">
        <v>85</v>
      </c>
      <c r="Q44" s="2">
        <v>45756.461296296293</v>
      </c>
      <c r="R44">
        <v>279</v>
      </c>
      <c r="S44" t="s">
        <v>13</v>
      </c>
      <c r="T44">
        <v>0</v>
      </c>
      <c r="U44" t="s">
        <v>14</v>
      </c>
      <c r="V44" t="s">
        <v>14</v>
      </c>
      <c r="W44" t="s">
        <v>14</v>
      </c>
      <c r="X44" t="s">
        <v>14</v>
      </c>
      <c r="Y44" t="s">
        <v>14</v>
      </c>
      <c r="Z44" t="s">
        <v>14</v>
      </c>
      <c r="AA44" t="s">
        <v>14</v>
      </c>
      <c r="AC44">
        <v>80</v>
      </c>
      <c r="AD44" t="s">
        <v>85</v>
      </c>
      <c r="AE44" s="2">
        <v>45756.461296296293</v>
      </c>
      <c r="AF44">
        <v>279</v>
      </c>
      <c r="AG44" t="s">
        <v>13</v>
      </c>
      <c r="AH44">
        <v>0</v>
      </c>
      <c r="AI44">
        <v>12.178000000000001</v>
      </c>
      <c r="AJ44" s="3">
        <v>39642</v>
      </c>
      <c r="AK44">
        <v>8.5790000000000006</v>
      </c>
      <c r="AL44" t="s">
        <v>14</v>
      </c>
      <c r="AM44" t="s">
        <v>14</v>
      </c>
      <c r="AN44" t="s">
        <v>14</v>
      </c>
      <c r="AO44" t="s">
        <v>14</v>
      </c>
      <c r="AQ44">
        <v>1</v>
      </c>
      <c r="AS44" s="10">
        <v>80</v>
      </c>
      <c r="AT44" s="15">
        <f t="shared" si="0"/>
        <v>47.165244415473005</v>
      </c>
      <c r="AU44" s="16">
        <f t="shared" si="1"/>
        <v>8815.3704757925207</v>
      </c>
      <c r="AW44" s="6">
        <f t="shared" si="2"/>
        <v>36.078862576662338</v>
      </c>
      <c r="AX44" s="7">
        <f t="shared" si="3"/>
        <v>8050.1970220547191</v>
      </c>
      <c r="AZ44" s="11">
        <f t="shared" si="4"/>
        <v>39.141813339167001</v>
      </c>
      <c r="BA44" s="12">
        <f t="shared" si="5"/>
        <v>8934.1722483996</v>
      </c>
      <c r="BC44" s="13">
        <f t="shared" si="6"/>
        <v>43.2229413801848</v>
      </c>
      <c r="BD44" s="14">
        <f t="shared" si="7"/>
        <v>8066.7350077928004</v>
      </c>
      <c r="BF44" s="15">
        <f t="shared" si="8"/>
        <v>47.165244415473005</v>
      </c>
      <c r="BG44" s="16">
        <f t="shared" si="9"/>
        <v>8815.3704757925207</v>
      </c>
      <c r="BI44">
        <v>80</v>
      </c>
      <c r="BJ44" t="s">
        <v>85</v>
      </c>
      <c r="BK44" s="2">
        <v>45756.461296296293</v>
      </c>
      <c r="BL44">
        <v>279</v>
      </c>
      <c r="BM44" t="s">
        <v>13</v>
      </c>
      <c r="BN44">
        <v>0</v>
      </c>
      <c r="BO44">
        <v>2.8340000000000001</v>
      </c>
      <c r="BP44" s="3">
        <v>1402851</v>
      </c>
      <c r="BQ44">
        <v>0</v>
      </c>
      <c r="BR44" t="s">
        <v>14</v>
      </c>
      <c r="BS44" t="s">
        <v>14</v>
      </c>
      <c r="BT44" t="s">
        <v>14</v>
      </c>
      <c r="BU44" t="s">
        <v>14</v>
      </c>
    </row>
    <row r="45" spans="1:73" x14ac:dyDescent="0.35">
      <c r="A45">
        <v>81</v>
      </c>
      <c r="B45" t="s">
        <v>86</v>
      </c>
      <c r="C45" s="2">
        <v>45756.482511574075</v>
      </c>
      <c r="D45">
        <v>307</v>
      </c>
      <c r="E45" t="s">
        <v>13</v>
      </c>
      <c r="F45">
        <v>0</v>
      </c>
      <c r="G45">
        <v>6.0309999999999997</v>
      </c>
      <c r="H45" s="3">
        <v>13513</v>
      </c>
      <c r="I45">
        <v>3.1E-2</v>
      </c>
      <c r="J45" t="s">
        <v>14</v>
      </c>
      <c r="K45" t="s">
        <v>14</v>
      </c>
      <c r="L45" t="s">
        <v>14</v>
      </c>
      <c r="M45" t="s">
        <v>14</v>
      </c>
      <c r="O45">
        <v>81</v>
      </c>
      <c r="P45" t="s">
        <v>86</v>
      </c>
      <c r="Q45" s="2">
        <v>45756.482511574075</v>
      </c>
      <c r="R45">
        <v>307</v>
      </c>
      <c r="S45" t="s">
        <v>13</v>
      </c>
      <c r="T45">
        <v>0</v>
      </c>
      <c r="U45" t="s">
        <v>14</v>
      </c>
      <c r="V45" t="s">
        <v>14</v>
      </c>
      <c r="W45" t="s">
        <v>14</v>
      </c>
      <c r="X45" t="s">
        <v>14</v>
      </c>
      <c r="Y45" t="s">
        <v>14</v>
      </c>
      <c r="Z45" t="s">
        <v>14</v>
      </c>
      <c r="AA45" t="s">
        <v>14</v>
      </c>
      <c r="AC45">
        <v>81</v>
      </c>
      <c r="AD45" t="s">
        <v>86</v>
      </c>
      <c r="AE45" s="2">
        <v>45756.482511574075</v>
      </c>
      <c r="AF45">
        <v>307</v>
      </c>
      <c r="AG45" t="s">
        <v>13</v>
      </c>
      <c r="AH45">
        <v>0</v>
      </c>
      <c r="AI45">
        <v>12.202999999999999</v>
      </c>
      <c r="AJ45" s="3">
        <v>26734</v>
      </c>
      <c r="AK45">
        <v>5.7590000000000003</v>
      </c>
      <c r="AL45" t="s">
        <v>14</v>
      </c>
      <c r="AM45" t="s">
        <v>14</v>
      </c>
      <c r="AN45" t="s">
        <v>14</v>
      </c>
      <c r="AO45" t="s">
        <v>14</v>
      </c>
      <c r="AQ45">
        <v>1</v>
      </c>
      <c r="AS45" s="10">
        <v>81</v>
      </c>
      <c r="AT45" s="15">
        <f t="shared" si="0"/>
        <v>39.372841892553005</v>
      </c>
      <c r="AU45" s="16">
        <f t="shared" si="1"/>
        <v>5918.2611394830801</v>
      </c>
      <c r="AW45" s="6">
        <f t="shared" si="2"/>
        <v>29.243817301848736</v>
      </c>
      <c r="AX45" s="7">
        <f t="shared" si="3"/>
        <v>5403.9784835868804</v>
      </c>
      <c r="AZ45" s="11">
        <f t="shared" si="4"/>
        <v>30.412096956487005</v>
      </c>
      <c r="BA45" s="12">
        <f t="shared" si="5"/>
        <v>6175.3982485883989</v>
      </c>
      <c r="BC45" s="13">
        <f t="shared" si="6"/>
        <v>34.800451782392805</v>
      </c>
      <c r="BD45" s="14">
        <f t="shared" si="7"/>
        <v>5471.8305359912001</v>
      </c>
      <c r="BF45" s="15">
        <f t="shared" si="8"/>
        <v>39.372841892553005</v>
      </c>
      <c r="BG45" s="16">
        <f t="shared" si="9"/>
        <v>5918.2611394830801</v>
      </c>
      <c r="BI45">
        <v>81</v>
      </c>
      <c r="BJ45" t="s">
        <v>86</v>
      </c>
      <c r="BK45" s="2">
        <v>45756.482511574075</v>
      </c>
      <c r="BL45">
        <v>307</v>
      </c>
      <c r="BM45" t="s">
        <v>13</v>
      </c>
      <c r="BN45">
        <v>0</v>
      </c>
      <c r="BO45">
        <v>2.859</v>
      </c>
      <c r="BP45" s="3">
        <v>1099278</v>
      </c>
      <c r="BQ45">
        <v>0</v>
      </c>
      <c r="BR45" t="s">
        <v>14</v>
      </c>
      <c r="BS45" t="s">
        <v>14</v>
      </c>
      <c r="BT45" t="s">
        <v>14</v>
      </c>
      <c r="BU45" t="s">
        <v>14</v>
      </c>
    </row>
    <row r="46" spans="1:73" x14ac:dyDescent="0.35">
      <c r="A46">
        <v>82</v>
      </c>
      <c r="B46" t="s">
        <v>87</v>
      </c>
      <c r="C46" s="2">
        <v>45756.503738425927</v>
      </c>
      <c r="D46">
        <v>397</v>
      </c>
      <c r="E46" t="s">
        <v>13</v>
      </c>
      <c r="F46">
        <v>0</v>
      </c>
      <c r="G46">
        <v>6.0229999999999997</v>
      </c>
      <c r="H46" s="3">
        <v>8366</v>
      </c>
      <c r="I46">
        <v>1.9E-2</v>
      </c>
      <c r="J46" t="s">
        <v>14</v>
      </c>
      <c r="K46" t="s">
        <v>14</v>
      </c>
      <c r="L46" t="s">
        <v>14</v>
      </c>
      <c r="M46" t="s">
        <v>14</v>
      </c>
      <c r="O46">
        <v>82</v>
      </c>
      <c r="P46" t="s">
        <v>87</v>
      </c>
      <c r="Q46" s="2">
        <v>45756.503738425927</v>
      </c>
      <c r="R46">
        <v>397</v>
      </c>
      <c r="S46" t="s">
        <v>13</v>
      </c>
      <c r="T46">
        <v>0</v>
      </c>
      <c r="U46" t="s">
        <v>14</v>
      </c>
      <c r="V46" t="s">
        <v>14</v>
      </c>
      <c r="W46" t="s">
        <v>14</v>
      </c>
      <c r="X46" t="s">
        <v>14</v>
      </c>
      <c r="Y46" t="s">
        <v>14</v>
      </c>
      <c r="Z46" t="s">
        <v>14</v>
      </c>
      <c r="AA46" t="s">
        <v>14</v>
      </c>
      <c r="AC46">
        <v>82</v>
      </c>
      <c r="AD46" t="s">
        <v>87</v>
      </c>
      <c r="AE46" s="2">
        <v>45756.503738425927</v>
      </c>
      <c r="AF46">
        <v>397</v>
      </c>
      <c r="AG46" t="s">
        <v>13</v>
      </c>
      <c r="AH46">
        <v>0</v>
      </c>
      <c r="AI46">
        <v>12.214</v>
      </c>
      <c r="AJ46" s="3">
        <v>8127</v>
      </c>
      <c r="AK46">
        <v>1.6859999999999999</v>
      </c>
      <c r="AL46" t="s">
        <v>14</v>
      </c>
      <c r="AM46" t="s">
        <v>14</v>
      </c>
      <c r="AN46" t="s">
        <v>14</v>
      </c>
      <c r="AO46" t="s">
        <v>14</v>
      </c>
      <c r="AQ46">
        <v>1</v>
      </c>
      <c r="AS46" s="10">
        <v>82</v>
      </c>
      <c r="AT46" s="15">
        <f t="shared" si="0"/>
        <v>26.455836696307998</v>
      </c>
      <c r="AU46" s="16">
        <f t="shared" si="1"/>
        <v>1713.2769183099701</v>
      </c>
      <c r="AW46" s="6">
        <f t="shared" si="2"/>
        <v>15.3493140068</v>
      </c>
      <c r="AX46" s="7">
        <f t="shared" si="3"/>
        <v>1574.4653517479198</v>
      </c>
      <c r="AZ46" s="11">
        <f t="shared" si="4"/>
        <v>10.650586239999997</v>
      </c>
      <c r="BA46" s="12">
        <f t="shared" si="5"/>
        <v>1931.1434483631001</v>
      </c>
      <c r="BC46" s="13">
        <f t="shared" si="6"/>
        <v>20.710024085840001</v>
      </c>
      <c r="BD46" s="14">
        <f t="shared" si="7"/>
        <v>1696.1853218857998</v>
      </c>
      <c r="BF46" s="15">
        <f t="shared" si="8"/>
        <v>26.455836696307998</v>
      </c>
      <c r="BG46" s="16">
        <f t="shared" si="9"/>
        <v>1713.2769183099701</v>
      </c>
      <c r="BI46">
        <v>82</v>
      </c>
      <c r="BJ46" t="s">
        <v>87</v>
      </c>
      <c r="BK46" s="2">
        <v>45756.503738425927</v>
      </c>
      <c r="BL46">
        <v>397</v>
      </c>
      <c r="BM46" t="s">
        <v>13</v>
      </c>
      <c r="BN46">
        <v>0</v>
      </c>
      <c r="BO46">
        <v>2.8439999999999999</v>
      </c>
      <c r="BP46" s="3">
        <v>1186443</v>
      </c>
      <c r="BQ46">
        <v>0</v>
      </c>
      <c r="BR46" t="s">
        <v>14</v>
      </c>
      <c r="BS46" t="s">
        <v>14</v>
      </c>
      <c r="BT46" t="s">
        <v>14</v>
      </c>
      <c r="BU46" t="s">
        <v>14</v>
      </c>
    </row>
    <row r="47" spans="1:73" x14ac:dyDescent="0.35">
      <c r="A47">
        <v>83</v>
      </c>
      <c r="B47" t="s">
        <v>88</v>
      </c>
      <c r="C47" s="2">
        <v>45756.524930555555</v>
      </c>
      <c r="D47">
        <v>119</v>
      </c>
      <c r="E47" t="s">
        <v>13</v>
      </c>
      <c r="F47">
        <v>0</v>
      </c>
      <c r="G47">
        <v>6.0250000000000004</v>
      </c>
      <c r="H47" s="3">
        <v>37710</v>
      </c>
      <c r="I47">
        <v>8.5000000000000006E-2</v>
      </c>
      <c r="J47" t="s">
        <v>14</v>
      </c>
      <c r="K47" t="s">
        <v>14</v>
      </c>
      <c r="L47" t="s">
        <v>14</v>
      </c>
      <c r="M47" t="s">
        <v>14</v>
      </c>
      <c r="O47">
        <v>83</v>
      </c>
      <c r="P47" t="s">
        <v>88</v>
      </c>
      <c r="Q47" s="2">
        <v>45756.524930555555</v>
      </c>
      <c r="R47">
        <v>119</v>
      </c>
      <c r="S47" t="s">
        <v>13</v>
      </c>
      <c r="T47">
        <v>0</v>
      </c>
      <c r="U47" t="s">
        <v>14</v>
      </c>
      <c r="V47" t="s">
        <v>14</v>
      </c>
      <c r="W47" t="s">
        <v>14</v>
      </c>
      <c r="X47" t="s">
        <v>14</v>
      </c>
      <c r="Y47" t="s">
        <v>14</v>
      </c>
      <c r="Z47" t="s">
        <v>14</v>
      </c>
      <c r="AA47" t="s">
        <v>14</v>
      </c>
      <c r="AC47">
        <v>83</v>
      </c>
      <c r="AD47" t="s">
        <v>88</v>
      </c>
      <c r="AE47" s="2">
        <v>45756.524930555555</v>
      </c>
      <c r="AF47">
        <v>119</v>
      </c>
      <c r="AG47" t="s">
        <v>13</v>
      </c>
      <c r="AH47">
        <v>0</v>
      </c>
      <c r="AI47" t="s">
        <v>14</v>
      </c>
      <c r="AJ47" t="s">
        <v>14</v>
      </c>
      <c r="AK47" t="s">
        <v>14</v>
      </c>
      <c r="AL47" t="s">
        <v>14</v>
      </c>
      <c r="AM47" t="s">
        <v>14</v>
      </c>
      <c r="AN47" t="s">
        <v>14</v>
      </c>
      <c r="AO47" t="s">
        <v>14</v>
      </c>
      <c r="AQ47">
        <v>2</v>
      </c>
      <c r="AR47" t="s">
        <v>99</v>
      </c>
      <c r="AS47" s="10">
        <v>83</v>
      </c>
      <c r="AT47" s="15">
        <f t="shared" si="0"/>
        <v>103.94322240170001</v>
      </c>
      <c r="AU47" s="16" t="e">
        <f t="shared" si="1"/>
        <v>#VALUE!</v>
      </c>
      <c r="AW47" s="6">
        <f t="shared" si="2"/>
        <v>85.958548568185989</v>
      </c>
      <c r="AX47" s="7" t="e">
        <f t="shared" si="3"/>
        <v>#VALUE!</v>
      </c>
      <c r="AZ47" s="11">
        <f t="shared" si="4"/>
        <v>102.08896645430001</v>
      </c>
      <c r="BA47" s="12" t="e">
        <f t="shared" si="5"/>
        <v>#VALUE!</v>
      </c>
      <c r="BC47" s="13">
        <f t="shared" si="6"/>
        <v>104.58960366392</v>
      </c>
      <c r="BD47" s="14" t="e">
        <f t="shared" si="7"/>
        <v>#VALUE!</v>
      </c>
      <c r="BF47" s="15">
        <f t="shared" si="8"/>
        <v>103.94322240170001</v>
      </c>
      <c r="BG47" s="16" t="e">
        <f t="shared" si="9"/>
        <v>#VALUE!</v>
      </c>
      <c r="BI47">
        <v>83</v>
      </c>
      <c r="BJ47" t="s">
        <v>88</v>
      </c>
      <c r="BK47" s="2">
        <v>45756.524930555555</v>
      </c>
      <c r="BL47">
        <v>119</v>
      </c>
      <c r="BM47" t="s">
        <v>13</v>
      </c>
      <c r="BN47">
        <v>0</v>
      </c>
      <c r="BO47">
        <v>2.8690000000000002</v>
      </c>
      <c r="BP47" s="3">
        <v>802569</v>
      </c>
      <c r="BQ47">
        <v>0</v>
      </c>
      <c r="BR47" t="s">
        <v>14</v>
      </c>
      <c r="BS47" t="s">
        <v>14</v>
      </c>
      <c r="BT47" t="s">
        <v>14</v>
      </c>
      <c r="BU47" t="s">
        <v>14</v>
      </c>
    </row>
    <row r="48" spans="1:73" x14ac:dyDescent="0.35">
      <c r="A48">
        <v>84</v>
      </c>
      <c r="B48" t="s">
        <v>89</v>
      </c>
      <c r="C48" s="2">
        <v>45756.546215277776</v>
      </c>
      <c r="D48" t="s">
        <v>90</v>
      </c>
      <c r="E48" t="s">
        <v>13</v>
      </c>
      <c r="F48">
        <v>0</v>
      </c>
      <c r="G48">
        <v>6.0190000000000001</v>
      </c>
      <c r="H48" s="3">
        <v>18487</v>
      </c>
      <c r="I48">
        <v>4.2000000000000003E-2</v>
      </c>
      <c r="J48" t="s">
        <v>14</v>
      </c>
      <c r="K48" t="s">
        <v>14</v>
      </c>
      <c r="L48" t="s">
        <v>14</v>
      </c>
      <c r="M48" t="s">
        <v>14</v>
      </c>
      <c r="O48">
        <v>84</v>
      </c>
      <c r="P48" t="s">
        <v>89</v>
      </c>
      <c r="Q48" s="2">
        <v>45756.546215277776</v>
      </c>
      <c r="R48" t="s">
        <v>90</v>
      </c>
      <c r="S48" t="s">
        <v>13</v>
      </c>
      <c r="T48">
        <v>0</v>
      </c>
      <c r="U48" t="s">
        <v>14</v>
      </c>
      <c r="V48" t="s">
        <v>14</v>
      </c>
      <c r="W48" t="s">
        <v>14</v>
      </c>
      <c r="X48" t="s">
        <v>14</v>
      </c>
      <c r="Y48" t="s">
        <v>14</v>
      </c>
      <c r="Z48" t="s">
        <v>14</v>
      </c>
      <c r="AA48" t="s">
        <v>14</v>
      </c>
      <c r="AC48">
        <v>84</v>
      </c>
      <c r="AD48" t="s">
        <v>89</v>
      </c>
      <c r="AE48" s="2">
        <v>45756.546215277776</v>
      </c>
      <c r="AF48" t="s">
        <v>90</v>
      </c>
      <c r="AG48" t="s">
        <v>13</v>
      </c>
      <c r="AH48">
        <v>0</v>
      </c>
      <c r="AI48">
        <v>12.122</v>
      </c>
      <c r="AJ48" s="3">
        <v>32174</v>
      </c>
      <c r="AK48">
        <v>6.9480000000000004</v>
      </c>
      <c r="AL48" t="s">
        <v>14</v>
      </c>
      <c r="AM48" t="s">
        <v>14</v>
      </c>
      <c r="AN48" t="s">
        <v>14</v>
      </c>
      <c r="AO48" t="s">
        <v>14</v>
      </c>
      <c r="AQ48">
        <v>1</v>
      </c>
      <c r="AS48" s="10">
        <v>84</v>
      </c>
      <c r="AT48" s="15">
        <f t="shared" si="0"/>
        <v>52.671248708553001</v>
      </c>
      <c r="AU48" s="16">
        <f t="shared" si="1"/>
        <v>7141.2241908366805</v>
      </c>
      <c r="AW48" s="6">
        <f t="shared" si="2"/>
        <v>40.909949911128734</v>
      </c>
      <c r="AX48" s="7">
        <f t="shared" si="3"/>
        <v>6520.2483566364799</v>
      </c>
      <c r="AZ48" s="11">
        <f t="shared" si="4"/>
        <v>45.296971020487</v>
      </c>
      <c r="BA48" s="12">
        <f t="shared" si="5"/>
        <v>7356.5966615163998</v>
      </c>
      <c r="BC48" s="13">
        <f t="shared" si="6"/>
        <v>49.174110063992806</v>
      </c>
      <c r="BD48" s="14">
        <f t="shared" si="7"/>
        <v>6567.8670566951996</v>
      </c>
      <c r="BF48" s="15">
        <f t="shared" si="8"/>
        <v>52.671248708553001</v>
      </c>
      <c r="BG48" s="16">
        <f t="shared" si="9"/>
        <v>7141.2241908366805</v>
      </c>
      <c r="BI48">
        <v>84</v>
      </c>
      <c r="BJ48" t="s">
        <v>89</v>
      </c>
      <c r="BK48" s="2">
        <v>45756.546215277776</v>
      </c>
      <c r="BL48" t="s">
        <v>90</v>
      </c>
      <c r="BM48" t="s">
        <v>13</v>
      </c>
      <c r="BN48">
        <v>0</v>
      </c>
      <c r="BO48">
        <v>2.8479999999999999</v>
      </c>
      <c r="BP48" s="3">
        <v>1110369</v>
      </c>
      <c r="BQ48">
        <v>0</v>
      </c>
      <c r="BR48" t="s">
        <v>14</v>
      </c>
      <c r="BS48" t="s">
        <v>14</v>
      </c>
      <c r="BT48" t="s">
        <v>14</v>
      </c>
      <c r="BU48" t="s">
        <v>14</v>
      </c>
    </row>
    <row r="49" spans="1:73" x14ac:dyDescent="0.35">
      <c r="A49">
        <v>85</v>
      </c>
      <c r="B49" t="s">
        <v>91</v>
      </c>
      <c r="C49" s="2">
        <v>45756.567430555559</v>
      </c>
      <c r="D49">
        <v>366</v>
      </c>
      <c r="E49" t="s">
        <v>13</v>
      </c>
      <c r="F49">
        <v>0</v>
      </c>
      <c r="G49">
        <v>6.0289999999999999</v>
      </c>
      <c r="H49" s="3">
        <v>47975</v>
      </c>
      <c r="I49">
        <v>0.109</v>
      </c>
      <c r="J49" t="s">
        <v>14</v>
      </c>
      <c r="K49" t="s">
        <v>14</v>
      </c>
      <c r="L49" t="s">
        <v>14</v>
      </c>
      <c r="M49" t="s">
        <v>14</v>
      </c>
      <c r="O49">
        <v>85</v>
      </c>
      <c r="P49" t="s">
        <v>91</v>
      </c>
      <c r="Q49" s="2">
        <v>45756.567430555559</v>
      </c>
      <c r="R49">
        <v>366</v>
      </c>
      <c r="S49" t="s">
        <v>13</v>
      </c>
      <c r="T49">
        <v>0</v>
      </c>
      <c r="U49" t="s">
        <v>14</v>
      </c>
      <c r="V49" t="s">
        <v>14</v>
      </c>
      <c r="W49" t="s">
        <v>14</v>
      </c>
      <c r="X49" t="s">
        <v>14</v>
      </c>
      <c r="Y49" t="s">
        <v>14</v>
      </c>
      <c r="Z49" t="s">
        <v>14</v>
      </c>
      <c r="AA49" t="s">
        <v>14</v>
      </c>
      <c r="AC49">
        <v>85</v>
      </c>
      <c r="AD49" t="s">
        <v>91</v>
      </c>
      <c r="AE49" s="2">
        <v>45756.567430555559</v>
      </c>
      <c r="AF49">
        <v>366</v>
      </c>
      <c r="AG49" t="s">
        <v>13</v>
      </c>
      <c r="AH49">
        <v>0</v>
      </c>
      <c r="AI49">
        <v>12.227</v>
      </c>
      <c r="AJ49" s="3">
        <v>4145</v>
      </c>
      <c r="AK49">
        <v>0.81299999999999994</v>
      </c>
      <c r="AL49" t="s">
        <v>14</v>
      </c>
      <c r="AM49" t="s">
        <v>14</v>
      </c>
      <c r="AN49" t="s">
        <v>14</v>
      </c>
      <c r="AO49" t="s">
        <v>14</v>
      </c>
      <c r="AQ49">
        <v>1</v>
      </c>
      <c r="AS49" s="10">
        <v>85</v>
      </c>
      <c r="AT49" s="15">
        <f t="shared" si="0"/>
        <v>131.24262903562499</v>
      </c>
      <c r="AU49" s="16">
        <f t="shared" si="1"/>
        <v>808.97342710325006</v>
      </c>
      <c r="AW49" s="6">
        <f t="shared" si="2"/>
        <v>109.9899290856625</v>
      </c>
      <c r="AX49" s="7">
        <f t="shared" si="3"/>
        <v>752.63304024199988</v>
      </c>
      <c r="AZ49" s="11">
        <f t="shared" si="4"/>
        <v>131.93830081437503</v>
      </c>
      <c r="BA49" s="12">
        <f t="shared" si="5"/>
        <v>981.82373449749991</v>
      </c>
      <c r="BC49" s="13">
        <f t="shared" si="6"/>
        <v>134.09382273950001</v>
      </c>
      <c r="BD49" s="14">
        <f t="shared" si="7"/>
        <v>882.79757470499999</v>
      </c>
      <c r="BF49" s="15">
        <f t="shared" si="8"/>
        <v>131.24262903562499</v>
      </c>
      <c r="BG49" s="16">
        <f t="shared" si="9"/>
        <v>808.97342710325006</v>
      </c>
      <c r="BI49">
        <v>85</v>
      </c>
      <c r="BJ49" t="s">
        <v>91</v>
      </c>
      <c r="BK49" s="2">
        <v>45756.567430555559</v>
      </c>
      <c r="BL49">
        <v>366</v>
      </c>
      <c r="BM49" t="s">
        <v>13</v>
      </c>
      <c r="BN49">
        <v>0</v>
      </c>
      <c r="BO49">
        <v>2.8610000000000002</v>
      </c>
      <c r="BP49" s="3">
        <v>1064202</v>
      </c>
      <c r="BQ49">
        <v>0</v>
      </c>
      <c r="BR49" t="s">
        <v>14</v>
      </c>
      <c r="BS49" t="s">
        <v>14</v>
      </c>
      <c r="BT49" t="s">
        <v>14</v>
      </c>
      <c r="BU49" t="s">
        <v>14</v>
      </c>
    </row>
    <row r="50" spans="1:73" x14ac:dyDescent="0.35">
      <c r="A50">
        <v>86</v>
      </c>
      <c r="B50" t="s">
        <v>92</v>
      </c>
      <c r="C50" s="2">
        <v>45756.58866898148</v>
      </c>
      <c r="D50">
        <v>321</v>
      </c>
      <c r="E50" t="s">
        <v>13</v>
      </c>
      <c r="F50">
        <v>0</v>
      </c>
      <c r="G50">
        <v>6.0220000000000002</v>
      </c>
      <c r="H50" s="3">
        <v>18429</v>
      </c>
      <c r="I50">
        <v>4.2000000000000003E-2</v>
      </c>
      <c r="J50" t="s">
        <v>14</v>
      </c>
      <c r="K50" t="s">
        <v>14</v>
      </c>
      <c r="L50" t="s">
        <v>14</v>
      </c>
      <c r="M50" t="s">
        <v>14</v>
      </c>
      <c r="O50">
        <v>86</v>
      </c>
      <c r="P50" t="s">
        <v>92</v>
      </c>
      <c r="Q50" s="2">
        <v>45756.58866898148</v>
      </c>
      <c r="R50">
        <v>321</v>
      </c>
      <c r="S50" t="s">
        <v>13</v>
      </c>
      <c r="T50">
        <v>0</v>
      </c>
      <c r="U50" t="s">
        <v>14</v>
      </c>
      <c r="V50" t="s">
        <v>14</v>
      </c>
      <c r="W50" t="s">
        <v>14</v>
      </c>
      <c r="X50" t="s">
        <v>14</v>
      </c>
      <c r="Y50" t="s">
        <v>14</v>
      </c>
      <c r="Z50" t="s">
        <v>14</v>
      </c>
      <c r="AA50" t="s">
        <v>14</v>
      </c>
      <c r="AC50">
        <v>86</v>
      </c>
      <c r="AD50" t="s">
        <v>92</v>
      </c>
      <c r="AE50" s="2">
        <v>45756.58866898148</v>
      </c>
      <c r="AF50">
        <v>321</v>
      </c>
      <c r="AG50" t="s">
        <v>13</v>
      </c>
      <c r="AH50">
        <v>0</v>
      </c>
      <c r="AI50">
        <v>12.164999999999999</v>
      </c>
      <c r="AJ50" s="3">
        <v>35610</v>
      </c>
      <c r="AK50">
        <v>7.6980000000000004</v>
      </c>
      <c r="AL50" t="s">
        <v>14</v>
      </c>
      <c r="AM50" t="s">
        <v>14</v>
      </c>
      <c r="AN50" t="s">
        <v>14</v>
      </c>
      <c r="AO50" t="s">
        <v>14</v>
      </c>
      <c r="AQ50">
        <v>1</v>
      </c>
      <c r="AS50" s="10">
        <v>86</v>
      </c>
      <c r="AT50" s="15">
        <f t="shared" si="0"/>
        <v>52.516255825217002</v>
      </c>
      <c r="AU50" s="16">
        <f t="shared" si="1"/>
        <v>7912.1727020530006</v>
      </c>
      <c r="AW50" s="6">
        <f t="shared" si="2"/>
        <v>40.773938357577855</v>
      </c>
      <c r="AX50" s="7">
        <f t="shared" si="3"/>
        <v>7224.5258000079994</v>
      </c>
      <c r="AZ50" s="11">
        <f t="shared" si="4"/>
        <v>45.123853579342999</v>
      </c>
      <c r="BA50" s="12">
        <f t="shared" si="5"/>
        <v>8088.7523151899995</v>
      </c>
      <c r="BC50" s="13">
        <f t="shared" si="6"/>
        <v>49.006586421759202</v>
      </c>
      <c r="BD50" s="14">
        <f t="shared" si="7"/>
        <v>7258.3192884199998</v>
      </c>
      <c r="BF50" s="15">
        <f t="shared" si="8"/>
        <v>52.516255825217002</v>
      </c>
      <c r="BG50" s="16">
        <f t="shared" si="9"/>
        <v>7912.1727020530006</v>
      </c>
      <c r="BI50">
        <v>86</v>
      </c>
      <c r="BJ50" t="s">
        <v>92</v>
      </c>
      <c r="BK50" s="2">
        <v>45756.58866898148</v>
      </c>
      <c r="BL50">
        <v>321</v>
      </c>
      <c r="BM50" t="s">
        <v>13</v>
      </c>
      <c r="BN50">
        <v>0</v>
      </c>
      <c r="BO50">
        <v>2.8450000000000002</v>
      </c>
      <c r="BP50" s="3">
        <v>1180427</v>
      </c>
      <c r="BQ50">
        <v>0</v>
      </c>
      <c r="BR50" t="s">
        <v>14</v>
      </c>
      <c r="BS50" t="s">
        <v>14</v>
      </c>
      <c r="BT50" t="s">
        <v>14</v>
      </c>
      <c r="BU50" t="s">
        <v>14</v>
      </c>
    </row>
    <row r="51" spans="1:73" x14ac:dyDescent="0.35">
      <c r="A51">
        <v>87</v>
      </c>
      <c r="B51" t="s">
        <v>93</v>
      </c>
      <c r="C51" s="2">
        <v>45756.609918981485</v>
      </c>
      <c r="D51">
        <v>116</v>
      </c>
      <c r="E51" t="s">
        <v>13</v>
      </c>
      <c r="F51">
        <v>0</v>
      </c>
      <c r="G51">
        <v>6.02</v>
      </c>
      <c r="H51" s="3">
        <v>33119</v>
      </c>
      <c r="I51">
        <v>7.4999999999999997E-2</v>
      </c>
      <c r="J51" t="s">
        <v>14</v>
      </c>
      <c r="K51" t="s">
        <v>14</v>
      </c>
      <c r="L51" t="s">
        <v>14</v>
      </c>
      <c r="M51" t="s">
        <v>14</v>
      </c>
      <c r="O51">
        <v>87</v>
      </c>
      <c r="P51" t="s">
        <v>93</v>
      </c>
      <c r="Q51" s="2">
        <v>45756.609918981485</v>
      </c>
      <c r="R51">
        <v>116</v>
      </c>
      <c r="S51" t="s">
        <v>13</v>
      </c>
      <c r="T51">
        <v>0</v>
      </c>
      <c r="U51" t="s">
        <v>14</v>
      </c>
      <c r="V51" t="s">
        <v>14</v>
      </c>
      <c r="W51" t="s">
        <v>14</v>
      </c>
      <c r="X51" t="s">
        <v>14</v>
      </c>
      <c r="Y51" t="s">
        <v>14</v>
      </c>
      <c r="Z51" t="s">
        <v>14</v>
      </c>
      <c r="AA51" t="s">
        <v>14</v>
      </c>
      <c r="AC51">
        <v>87</v>
      </c>
      <c r="AD51" t="s">
        <v>93</v>
      </c>
      <c r="AE51" s="2">
        <v>45756.609918981485</v>
      </c>
      <c r="AF51">
        <v>116</v>
      </c>
      <c r="AG51" t="s">
        <v>13</v>
      </c>
      <c r="AH51">
        <v>0</v>
      </c>
      <c r="AI51">
        <v>12.202</v>
      </c>
      <c r="AJ51" s="3">
        <v>5867</v>
      </c>
      <c r="AK51">
        <v>1.19</v>
      </c>
      <c r="AL51" t="s">
        <v>14</v>
      </c>
      <c r="AM51" t="s">
        <v>14</v>
      </c>
      <c r="AN51" t="s">
        <v>14</v>
      </c>
      <c r="AO51" t="s">
        <v>14</v>
      </c>
      <c r="AQ51">
        <v>1</v>
      </c>
      <c r="AS51" s="10">
        <v>87</v>
      </c>
      <c r="AT51" s="15">
        <f t="shared" si="0"/>
        <v>91.715681673657002</v>
      </c>
      <c r="AU51" s="16">
        <f t="shared" si="1"/>
        <v>1200.2268277207702</v>
      </c>
      <c r="AW51" s="6">
        <f t="shared" si="2"/>
        <v>75.205070238313056</v>
      </c>
      <c r="AX51" s="7">
        <f t="shared" si="3"/>
        <v>1108.1304584967197</v>
      </c>
      <c r="AZ51" s="11">
        <f t="shared" si="4"/>
        <v>88.631355910103011</v>
      </c>
      <c r="BA51" s="12">
        <f t="shared" si="5"/>
        <v>1394.1282676471001</v>
      </c>
      <c r="BC51" s="13">
        <f t="shared" si="6"/>
        <v>91.37420547510321</v>
      </c>
      <c r="BD51" s="14">
        <f t="shared" si="7"/>
        <v>1234.7765829977998</v>
      </c>
      <c r="BF51" s="15">
        <f t="shared" si="8"/>
        <v>91.715681673657002</v>
      </c>
      <c r="BG51" s="16">
        <f t="shared" si="9"/>
        <v>1200.2268277207702</v>
      </c>
      <c r="BI51">
        <v>87</v>
      </c>
      <c r="BJ51" t="s">
        <v>93</v>
      </c>
      <c r="BK51" s="2">
        <v>45756.609918981485</v>
      </c>
      <c r="BL51">
        <v>116</v>
      </c>
      <c r="BM51" t="s">
        <v>13</v>
      </c>
      <c r="BN51">
        <v>0</v>
      </c>
      <c r="BO51">
        <v>2.85</v>
      </c>
      <c r="BP51" s="3">
        <v>1068315</v>
      </c>
      <c r="BQ51">
        <v>0</v>
      </c>
      <c r="BR51" t="s">
        <v>14</v>
      </c>
      <c r="BS51" t="s">
        <v>14</v>
      </c>
      <c r="BT51" t="s">
        <v>14</v>
      </c>
      <c r="BU51" t="s">
        <v>14</v>
      </c>
    </row>
    <row r="52" spans="1:73" x14ac:dyDescent="0.35">
      <c r="A52">
        <v>88</v>
      </c>
      <c r="B52" t="s">
        <v>94</v>
      </c>
      <c r="C52" s="2">
        <v>45756.631145833337</v>
      </c>
      <c r="D52">
        <v>314</v>
      </c>
      <c r="E52" t="s">
        <v>13</v>
      </c>
      <c r="F52">
        <v>0</v>
      </c>
      <c r="G52">
        <v>6.0209999999999999</v>
      </c>
      <c r="H52" s="3">
        <v>31212</v>
      </c>
      <c r="I52">
        <v>7.0999999999999994E-2</v>
      </c>
      <c r="J52" t="s">
        <v>14</v>
      </c>
      <c r="K52" t="s">
        <v>14</v>
      </c>
      <c r="L52" t="s">
        <v>14</v>
      </c>
      <c r="M52" t="s">
        <v>14</v>
      </c>
      <c r="O52">
        <v>88</v>
      </c>
      <c r="P52" t="s">
        <v>94</v>
      </c>
      <c r="Q52" s="2">
        <v>45756.631145833337</v>
      </c>
      <c r="R52">
        <v>314</v>
      </c>
      <c r="S52" t="s">
        <v>13</v>
      </c>
      <c r="T52">
        <v>0</v>
      </c>
      <c r="U52" t="s">
        <v>14</v>
      </c>
      <c r="V52" t="s">
        <v>14</v>
      </c>
      <c r="W52" t="s">
        <v>14</v>
      </c>
      <c r="X52" t="s">
        <v>14</v>
      </c>
      <c r="Y52" t="s">
        <v>14</v>
      </c>
      <c r="Z52" t="s">
        <v>14</v>
      </c>
      <c r="AA52" t="s">
        <v>14</v>
      </c>
      <c r="AC52">
        <v>88</v>
      </c>
      <c r="AD52" t="s">
        <v>94</v>
      </c>
      <c r="AE52" s="2">
        <v>45756.631145833337</v>
      </c>
      <c r="AF52">
        <v>314</v>
      </c>
      <c r="AG52" t="s">
        <v>13</v>
      </c>
      <c r="AH52">
        <v>0</v>
      </c>
      <c r="AI52">
        <v>12.209</v>
      </c>
      <c r="AJ52" s="3">
        <v>7058</v>
      </c>
      <c r="AK52">
        <v>1.452</v>
      </c>
      <c r="AL52" t="s">
        <v>14</v>
      </c>
      <c r="AM52" t="s">
        <v>14</v>
      </c>
      <c r="AN52" t="s">
        <v>14</v>
      </c>
      <c r="AO52" t="s">
        <v>14</v>
      </c>
      <c r="AQ52">
        <v>1</v>
      </c>
      <c r="AS52" s="10">
        <v>88</v>
      </c>
      <c r="AT52" s="15">
        <f t="shared" si="0"/>
        <v>86.633372307727996</v>
      </c>
      <c r="AU52" s="16">
        <f t="shared" si="1"/>
        <v>1470.6621600885201</v>
      </c>
      <c r="AW52" s="6">
        <f t="shared" si="2"/>
        <v>70.737314822450244</v>
      </c>
      <c r="AX52" s="7">
        <f t="shared" si="3"/>
        <v>1353.9173119107199</v>
      </c>
      <c r="AZ52" s="11">
        <f t="shared" si="4"/>
        <v>83.021820035312004</v>
      </c>
      <c r="BA52" s="12">
        <f t="shared" si="5"/>
        <v>1677.7112124795999</v>
      </c>
      <c r="BC52" s="13">
        <f t="shared" si="6"/>
        <v>85.881242232972795</v>
      </c>
      <c r="BD52" s="14">
        <f t="shared" si="7"/>
        <v>1478.0110412327997</v>
      </c>
      <c r="BF52" s="15">
        <f t="shared" si="8"/>
        <v>86.633372307727996</v>
      </c>
      <c r="BG52" s="16">
        <f t="shared" si="9"/>
        <v>1470.6621600885201</v>
      </c>
      <c r="BI52">
        <v>88</v>
      </c>
      <c r="BJ52" t="s">
        <v>94</v>
      </c>
      <c r="BK52" s="2">
        <v>45756.631145833337</v>
      </c>
      <c r="BL52">
        <v>314</v>
      </c>
      <c r="BM52" t="s">
        <v>13</v>
      </c>
      <c r="BN52">
        <v>0</v>
      </c>
      <c r="BO52">
        <v>2.8490000000000002</v>
      </c>
      <c r="BP52" s="3">
        <v>1110151</v>
      </c>
      <c r="BQ52">
        <v>0</v>
      </c>
      <c r="BR52" t="s">
        <v>14</v>
      </c>
      <c r="BS52" t="s">
        <v>14</v>
      </c>
      <c r="BT52" t="s">
        <v>14</v>
      </c>
      <c r="BU52" t="s">
        <v>14</v>
      </c>
    </row>
    <row r="53" spans="1:73" x14ac:dyDescent="0.35">
      <c r="A53">
        <v>89</v>
      </c>
      <c r="B53" t="s">
        <v>95</v>
      </c>
      <c r="C53" s="2">
        <v>45756.66101851852</v>
      </c>
      <c r="D53" t="s">
        <v>96</v>
      </c>
      <c r="E53" t="s">
        <v>13</v>
      </c>
      <c r="F53">
        <v>0</v>
      </c>
      <c r="G53">
        <v>6.0330000000000004</v>
      </c>
      <c r="H53" s="3">
        <v>3366</v>
      </c>
      <c r="I53">
        <v>8.0000000000000002E-3</v>
      </c>
      <c r="J53" t="s">
        <v>14</v>
      </c>
      <c r="K53" t="s">
        <v>14</v>
      </c>
      <c r="L53" t="s">
        <v>14</v>
      </c>
      <c r="M53" t="s">
        <v>14</v>
      </c>
      <c r="O53">
        <v>89</v>
      </c>
      <c r="P53" t="s">
        <v>95</v>
      </c>
      <c r="Q53" s="2">
        <v>45756.66101851852</v>
      </c>
      <c r="R53" t="s">
        <v>96</v>
      </c>
      <c r="S53" t="s">
        <v>13</v>
      </c>
      <c r="T53">
        <v>0</v>
      </c>
      <c r="U53" t="s">
        <v>14</v>
      </c>
      <c r="V53" t="s">
        <v>14</v>
      </c>
      <c r="W53" t="s">
        <v>14</v>
      </c>
      <c r="X53" t="s">
        <v>14</v>
      </c>
      <c r="Y53" t="s">
        <v>14</v>
      </c>
      <c r="Z53" t="s">
        <v>14</v>
      </c>
      <c r="AA53" t="s">
        <v>14</v>
      </c>
      <c r="AC53">
        <v>89</v>
      </c>
      <c r="AD53" t="s">
        <v>95</v>
      </c>
      <c r="AE53" s="2">
        <v>45756.66101851852</v>
      </c>
      <c r="AF53" t="s">
        <v>96</v>
      </c>
      <c r="AG53" t="s">
        <v>13</v>
      </c>
      <c r="AH53">
        <v>0</v>
      </c>
      <c r="AI53" t="s">
        <v>14</v>
      </c>
      <c r="AJ53" t="s">
        <v>14</v>
      </c>
      <c r="AK53" t="s">
        <v>14</v>
      </c>
      <c r="AL53" t="s">
        <v>14</v>
      </c>
      <c r="AM53" t="s">
        <v>14</v>
      </c>
      <c r="AN53" t="s">
        <v>14</v>
      </c>
      <c r="AO53" t="s">
        <v>14</v>
      </c>
      <c r="AQ53">
        <v>3</v>
      </c>
      <c r="AR53" t="s">
        <v>100</v>
      </c>
      <c r="AS53" s="10">
        <v>89</v>
      </c>
      <c r="AT53" s="15">
        <f t="shared" si="0"/>
        <v>8.5476373163080002</v>
      </c>
      <c r="AU53" s="16" t="e">
        <f t="shared" si="1"/>
        <v>#VALUE!</v>
      </c>
      <c r="AW53" s="6">
        <f t="shared" si="2"/>
        <v>2.6515160068000005</v>
      </c>
      <c r="AX53" s="7" t="e">
        <f t="shared" si="3"/>
        <v>#VALUE!</v>
      </c>
      <c r="AZ53" s="11">
        <f t="shared" si="4"/>
        <v>2.7991862399999992</v>
      </c>
      <c r="BA53" s="12" t="e">
        <f t="shared" si="5"/>
        <v>#VALUE!</v>
      </c>
      <c r="BC53" s="13">
        <f t="shared" si="6"/>
        <v>5.0931916858400008</v>
      </c>
      <c r="BD53" s="14" t="e">
        <f t="shared" si="7"/>
        <v>#VALUE!</v>
      </c>
      <c r="BF53" s="15">
        <f t="shared" si="8"/>
        <v>8.5476373163080002</v>
      </c>
      <c r="BG53" s="16" t="e">
        <f t="shared" si="9"/>
        <v>#VALUE!</v>
      </c>
      <c r="BI53">
        <v>89</v>
      </c>
      <c r="BJ53" t="s">
        <v>95</v>
      </c>
      <c r="BK53" s="2">
        <v>45756.66101851852</v>
      </c>
      <c r="BL53" t="s">
        <v>96</v>
      </c>
      <c r="BM53" t="s">
        <v>13</v>
      </c>
      <c r="BN53">
        <v>0</v>
      </c>
      <c r="BO53">
        <v>2.8149999999999999</v>
      </c>
      <c r="BP53" s="3">
        <v>1794572</v>
      </c>
      <c r="BQ53">
        <v>0</v>
      </c>
      <c r="BR53" t="s">
        <v>14</v>
      </c>
      <c r="BS53" t="s">
        <v>14</v>
      </c>
      <c r="BT53" t="s">
        <v>14</v>
      </c>
      <c r="BU53" t="s">
        <v>14</v>
      </c>
    </row>
    <row r="54" spans="1:73" x14ac:dyDescent="0.35">
      <c r="A54">
        <v>90</v>
      </c>
      <c r="B54" t="s">
        <v>97</v>
      </c>
      <c r="C54" s="2">
        <v>45756.682245370372</v>
      </c>
      <c r="D54" t="s">
        <v>98</v>
      </c>
      <c r="E54" t="s">
        <v>13</v>
      </c>
      <c r="F54">
        <v>0</v>
      </c>
      <c r="G54">
        <v>6.02</v>
      </c>
      <c r="H54" s="3">
        <v>42310</v>
      </c>
      <c r="I54">
        <v>9.6000000000000002E-2</v>
      </c>
      <c r="J54" t="s">
        <v>14</v>
      </c>
      <c r="K54" t="s">
        <v>14</v>
      </c>
      <c r="L54" t="s">
        <v>14</v>
      </c>
      <c r="M54" t="s">
        <v>14</v>
      </c>
      <c r="O54">
        <v>90</v>
      </c>
      <c r="P54" t="s">
        <v>97</v>
      </c>
      <c r="Q54" s="2">
        <v>45756.682245370372</v>
      </c>
      <c r="R54" t="s">
        <v>98</v>
      </c>
      <c r="S54" t="s">
        <v>13</v>
      </c>
      <c r="T54">
        <v>0</v>
      </c>
      <c r="U54" t="s">
        <v>14</v>
      </c>
      <c r="V54" t="s">
        <v>14</v>
      </c>
      <c r="W54" t="s">
        <v>14</v>
      </c>
      <c r="X54" t="s">
        <v>14</v>
      </c>
      <c r="Y54" t="s">
        <v>14</v>
      </c>
      <c r="Z54" t="s">
        <v>14</v>
      </c>
      <c r="AA54" t="s">
        <v>14</v>
      </c>
      <c r="AC54">
        <v>90</v>
      </c>
      <c r="AD54" t="s">
        <v>97</v>
      </c>
      <c r="AE54" s="2">
        <v>45756.682245370372</v>
      </c>
      <c r="AF54" t="s">
        <v>98</v>
      </c>
      <c r="AG54" t="s">
        <v>13</v>
      </c>
      <c r="AH54">
        <v>0</v>
      </c>
      <c r="AI54">
        <v>12.205</v>
      </c>
      <c r="AJ54" s="3">
        <v>4470</v>
      </c>
      <c r="AK54">
        <v>0.88400000000000001</v>
      </c>
      <c r="AL54" t="s">
        <v>14</v>
      </c>
      <c r="AM54" t="s">
        <v>14</v>
      </c>
      <c r="AN54" t="s">
        <v>14</v>
      </c>
      <c r="AO54" t="s">
        <v>14</v>
      </c>
      <c r="AQ54">
        <v>2</v>
      </c>
      <c r="AR54" t="s">
        <v>101</v>
      </c>
      <c r="AS54" s="10">
        <v>90</v>
      </c>
      <c r="AT54" s="15">
        <f t="shared" si="0"/>
        <v>116.1836142057</v>
      </c>
      <c r="AU54" s="16">
        <f t="shared" si="1"/>
        <v>882.83853723700008</v>
      </c>
      <c r="AW54" s="6">
        <f t="shared" si="2"/>
        <v>96.729702438505996</v>
      </c>
      <c r="AX54" s="7">
        <f t="shared" si="3"/>
        <v>819.73908743199991</v>
      </c>
      <c r="AZ54" s="11">
        <f t="shared" si="4"/>
        <v>115.50628537030001</v>
      </c>
      <c r="BA54" s="12">
        <f t="shared" si="5"/>
        <v>1059.84671151</v>
      </c>
      <c r="BC54" s="13">
        <f t="shared" si="6"/>
        <v>117.81869869432001</v>
      </c>
      <c r="BD54" s="14">
        <f t="shared" si="7"/>
        <v>949.25514217999989</v>
      </c>
      <c r="BF54" s="15">
        <f t="shared" si="8"/>
        <v>116.1836142057</v>
      </c>
      <c r="BG54" s="16">
        <f t="shared" si="9"/>
        <v>882.83853723700008</v>
      </c>
      <c r="BI54">
        <v>90</v>
      </c>
      <c r="BJ54" t="s">
        <v>97</v>
      </c>
      <c r="BK54" s="2">
        <v>45756.682245370372</v>
      </c>
      <c r="BL54" t="s">
        <v>98</v>
      </c>
      <c r="BM54" t="s">
        <v>13</v>
      </c>
      <c r="BN54">
        <v>0</v>
      </c>
      <c r="BO54">
        <v>2.8159999999999998</v>
      </c>
      <c r="BP54" s="3">
        <v>1819608</v>
      </c>
      <c r="BQ54">
        <v>0</v>
      </c>
      <c r="BR54" t="s">
        <v>14</v>
      </c>
      <c r="BS54" t="s">
        <v>14</v>
      </c>
      <c r="BT54" t="s">
        <v>14</v>
      </c>
      <c r="BU54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 CH4 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Analytical Lab</dc:creator>
  <cp:lastModifiedBy>Iannucci, Frances</cp:lastModifiedBy>
  <cp:lastPrinted>2025-04-11T16:58:18Z</cp:lastPrinted>
  <dcterms:created xsi:type="dcterms:W3CDTF">2020-10-28T13:32:09Z</dcterms:created>
  <dcterms:modified xsi:type="dcterms:W3CDTF">2025-04-11T21:02:08Z</dcterms:modified>
</cp:coreProperties>
</file>