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TIC TOC 2019/QA:QC/"/>
    </mc:Choice>
  </mc:AlternateContent>
  <xr:revisionPtr revIDLastSave="0" documentId="13_ncr:1_{EE5AFE3B-7EEC-3B4A-960D-6A5431E2EB94}" xr6:coauthVersionLast="36" xr6:coauthVersionMax="36" xr10:uidLastSave="{00000000-0000-0000-0000-000000000000}"/>
  <bookViews>
    <workbookView xWindow="0" yWindow="460" windowWidth="22300" windowHeight="14240" firstSheet="1" activeTab="2" xr2:uid="{00000000-000D-0000-FFFF-FFFF00000000}"/>
  </bookViews>
  <sheets>
    <sheet name="data for export" sheetId="67" r:id="rId1"/>
    <sheet name="BRN Notes" sheetId="62" r:id="rId2"/>
    <sheet name="QAQC 1" sheetId="58" r:id="rId3"/>
    <sheet name="QAQC 2" sheetId="61" r:id="rId4"/>
    <sheet name="QAQC 3" sheetId="65" r:id="rId5"/>
    <sheet name="2nd rep only 2" sheetId="63" r:id="rId6"/>
    <sheet name="2nd rep only 3" sheetId="66" r:id="rId7"/>
    <sheet name="WMW23sep19" sheetId="59" r:id="rId8"/>
    <sheet name="WMW24sep19" sheetId="60" r:id="rId9"/>
    <sheet name="WMW25sep19" sheetId="6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5" i="63" l="1"/>
  <c r="AI61" i="65" l="1"/>
  <c r="AI40" i="65"/>
  <c r="AI7" i="65"/>
  <c r="AI7" i="61"/>
  <c r="AI40" i="61"/>
  <c r="AI73" i="61"/>
  <c r="AD7" i="65"/>
  <c r="AD40" i="65"/>
  <c r="AD61" i="65"/>
  <c r="AD73" i="61"/>
  <c r="AD40" i="61"/>
  <c r="AD7" i="61"/>
  <c r="AI33" i="66"/>
  <c r="AI22" i="66"/>
  <c r="AI5" i="66"/>
  <c r="AD33" i="66"/>
  <c r="AD22" i="66"/>
  <c r="AD5" i="66"/>
  <c r="AI39" i="63"/>
  <c r="AI22" i="63"/>
  <c r="AI5" i="63"/>
  <c r="AD22" i="63"/>
  <c r="AD39" i="63"/>
  <c r="AD5" i="63"/>
  <c r="AN7" i="58"/>
  <c r="AN40" i="58"/>
  <c r="AN73" i="58"/>
  <c r="AI73" i="58"/>
  <c r="AI40" i="58"/>
  <c r="AI7" i="58"/>
  <c r="AD73" i="58"/>
  <c r="AD40" i="58"/>
  <c r="AD7" i="58"/>
  <c r="AG19" i="66" l="1"/>
  <c r="AG30" i="66"/>
  <c r="AE5" i="58"/>
  <c r="AE75" i="58" l="1"/>
  <c r="AN33" i="66"/>
  <c r="AQ30" i="66"/>
  <c r="AL30" i="66"/>
  <c r="AP29" i="66"/>
  <c r="AK29" i="66"/>
  <c r="AF29" i="66"/>
  <c r="AQ19" i="66"/>
  <c r="AL19" i="66"/>
  <c r="AK18" i="66"/>
  <c r="AF18" i="66"/>
  <c r="AN22" i="66"/>
  <c r="AP18" i="66"/>
  <c r="AN5" i="66"/>
  <c r="AP54" i="65"/>
  <c r="AK54" i="65"/>
  <c r="AF54" i="65"/>
  <c r="AF33" i="65"/>
  <c r="AG56" i="65"/>
  <c r="AG35" i="65"/>
  <c r="AL35" i="65"/>
  <c r="AQ35" i="65"/>
  <c r="AV56" i="65"/>
  <c r="AU56" i="65"/>
  <c r="AT56" i="65"/>
  <c r="AS56" i="65"/>
  <c r="AQ56" i="65"/>
  <c r="AO56" i="65"/>
  <c r="AL56" i="65"/>
  <c r="AJ56" i="65"/>
  <c r="AE56" i="65"/>
  <c r="AV54" i="65"/>
  <c r="AU54" i="65"/>
  <c r="AT54" i="65"/>
  <c r="AS54" i="65"/>
  <c r="AO54" i="65"/>
  <c r="AJ54" i="65"/>
  <c r="AE54" i="65"/>
  <c r="AV63" i="65"/>
  <c r="AU63" i="65"/>
  <c r="AT63" i="65"/>
  <c r="AS63" i="65"/>
  <c r="AO63" i="65"/>
  <c r="AJ63" i="65"/>
  <c r="AE63" i="65"/>
  <c r="AV61" i="65"/>
  <c r="AU61" i="65"/>
  <c r="AT61" i="65"/>
  <c r="AS61" i="65"/>
  <c r="AO61" i="65"/>
  <c r="AN61" i="65"/>
  <c r="AJ61" i="65"/>
  <c r="AE61" i="65"/>
  <c r="AV59" i="65"/>
  <c r="AU59" i="65"/>
  <c r="AT59" i="65"/>
  <c r="AS59" i="65"/>
  <c r="AO59" i="65"/>
  <c r="AJ59" i="65"/>
  <c r="AE59" i="65"/>
  <c r="AV52" i="65"/>
  <c r="AU52" i="65"/>
  <c r="AT52" i="65"/>
  <c r="AS52" i="65"/>
  <c r="AO52" i="65"/>
  <c r="AJ52" i="65"/>
  <c r="AE52" i="65"/>
  <c r="AV50" i="65"/>
  <c r="AU50" i="65"/>
  <c r="AT50" i="65"/>
  <c r="AS50" i="65"/>
  <c r="AO50" i="65"/>
  <c r="AJ50" i="65"/>
  <c r="AE50" i="65"/>
  <c r="AV48" i="65"/>
  <c r="AU48" i="65"/>
  <c r="AT48" i="65"/>
  <c r="AS48" i="65"/>
  <c r="AO48" i="65"/>
  <c r="AJ48" i="65"/>
  <c r="AE48" i="65"/>
  <c r="AV46" i="65"/>
  <c r="AU46" i="65"/>
  <c r="AT46" i="65"/>
  <c r="AS46" i="65"/>
  <c r="AO46" i="65"/>
  <c r="AJ46" i="65"/>
  <c r="AE46" i="65"/>
  <c r="AV44" i="65"/>
  <c r="AU44" i="65"/>
  <c r="AT44" i="65"/>
  <c r="AS44" i="65"/>
  <c r="AO44" i="65"/>
  <c r="AJ44" i="65"/>
  <c r="AE44" i="65"/>
  <c r="AV42" i="65"/>
  <c r="AU42" i="65"/>
  <c r="AT42" i="65"/>
  <c r="AS42" i="65"/>
  <c r="AO42" i="65"/>
  <c r="AJ42" i="65"/>
  <c r="AE42" i="65"/>
  <c r="AV40" i="65"/>
  <c r="AU40" i="65"/>
  <c r="AT40" i="65"/>
  <c r="AS40" i="65"/>
  <c r="AO40" i="65"/>
  <c r="AN40" i="65"/>
  <c r="AJ40" i="65"/>
  <c r="AE40" i="65"/>
  <c r="AV38" i="65"/>
  <c r="AU38" i="65"/>
  <c r="AT38" i="65"/>
  <c r="AS38" i="65"/>
  <c r="AO38" i="65"/>
  <c r="AJ38" i="65"/>
  <c r="AE38" i="65"/>
  <c r="AV35" i="65"/>
  <c r="AU35" i="65"/>
  <c r="AT35" i="65"/>
  <c r="AS35" i="65"/>
  <c r="AO35" i="65"/>
  <c r="AJ35" i="65"/>
  <c r="AE35" i="65"/>
  <c r="AV33" i="65"/>
  <c r="AU33" i="65"/>
  <c r="AT33" i="65"/>
  <c r="AS33" i="65"/>
  <c r="AP33" i="65"/>
  <c r="AO33" i="65"/>
  <c r="AK33" i="65"/>
  <c r="AJ33" i="65"/>
  <c r="AE33" i="65"/>
  <c r="AV31" i="65"/>
  <c r="AU31" i="65"/>
  <c r="AT31" i="65"/>
  <c r="AS31" i="65"/>
  <c r="AO31" i="65"/>
  <c r="AJ31" i="65"/>
  <c r="AE31" i="65"/>
  <c r="AV29" i="65"/>
  <c r="AU29" i="65"/>
  <c r="AT29" i="65"/>
  <c r="AS29" i="65"/>
  <c r="AO29" i="65"/>
  <c r="AJ29" i="65"/>
  <c r="AE29" i="65"/>
  <c r="AV27" i="65"/>
  <c r="AU27" i="65"/>
  <c r="AT27" i="65"/>
  <c r="AS27" i="65"/>
  <c r="AO27" i="65"/>
  <c r="AJ27" i="65"/>
  <c r="AE27" i="65"/>
  <c r="AV25" i="65"/>
  <c r="AU25" i="65"/>
  <c r="AT25" i="65"/>
  <c r="AS25" i="65"/>
  <c r="AO25" i="65"/>
  <c r="AJ25" i="65"/>
  <c r="AE25" i="65"/>
  <c r="AV23" i="65"/>
  <c r="AU23" i="65"/>
  <c r="AT23" i="65"/>
  <c r="AS23" i="65"/>
  <c r="AO23" i="65"/>
  <c r="AJ23" i="65"/>
  <c r="AE23" i="65"/>
  <c r="AV21" i="65"/>
  <c r="AU21" i="65"/>
  <c r="AT21" i="65"/>
  <c r="AS21" i="65"/>
  <c r="AO21" i="65"/>
  <c r="AJ21" i="65"/>
  <c r="AE21" i="65"/>
  <c r="AV19" i="65"/>
  <c r="AU19" i="65"/>
  <c r="AT19" i="65"/>
  <c r="AS19" i="65"/>
  <c r="AO19" i="65"/>
  <c r="AJ19" i="65"/>
  <c r="AE19" i="65"/>
  <c r="AV17" i="65"/>
  <c r="AU17" i="65"/>
  <c r="AT17" i="65"/>
  <c r="AS17" i="65"/>
  <c r="AO17" i="65"/>
  <c r="AJ17" i="65"/>
  <c r="AE17" i="65"/>
  <c r="AV15" i="65"/>
  <c r="AU15" i="65"/>
  <c r="AT15" i="65"/>
  <c r="AS15" i="65"/>
  <c r="AO15" i="65"/>
  <c r="AJ15" i="65"/>
  <c r="AE15" i="65"/>
  <c r="AV13" i="65"/>
  <c r="AU13" i="65"/>
  <c r="AT13" i="65"/>
  <c r="AS13" i="65"/>
  <c r="AO13" i="65"/>
  <c r="AJ13" i="65"/>
  <c r="AE13" i="65"/>
  <c r="AV11" i="65"/>
  <c r="AU11" i="65"/>
  <c r="AT11" i="65"/>
  <c r="AS11" i="65"/>
  <c r="AO11" i="65"/>
  <c r="AJ11" i="65"/>
  <c r="AE11" i="65"/>
  <c r="AV9" i="65"/>
  <c r="AU9" i="65"/>
  <c r="AT9" i="65"/>
  <c r="AS9" i="65"/>
  <c r="AO9" i="65"/>
  <c r="AJ9" i="65"/>
  <c r="AE9" i="65"/>
  <c r="AV7" i="65"/>
  <c r="AU7" i="65"/>
  <c r="AT7" i="65"/>
  <c r="AS7" i="65"/>
  <c r="AO7" i="65"/>
  <c r="AN7" i="65"/>
  <c r="AJ7" i="65"/>
  <c r="AE7" i="65"/>
  <c r="AV5" i="65"/>
  <c r="AU5" i="65"/>
  <c r="AT5" i="65"/>
  <c r="AS5" i="65"/>
  <c r="AO5" i="65"/>
  <c r="AJ5" i="65"/>
  <c r="AE5" i="65"/>
  <c r="AV2" i="65"/>
  <c r="AU2" i="65"/>
  <c r="AT2" i="65"/>
  <c r="AS2" i="65"/>
  <c r="AO2" i="65"/>
  <c r="AJ2" i="65"/>
  <c r="AE2" i="65"/>
  <c r="AN39" i="63"/>
  <c r="AN22" i="63"/>
  <c r="AN5" i="63"/>
  <c r="AQ36" i="63"/>
  <c r="AQ19" i="63"/>
  <c r="AP18" i="63"/>
  <c r="AL36" i="63"/>
  <c r="AK35" i="63"/>
  <c r="AL19" i="63"/>
  <c r="AK18" i="63"/>
  <c r="AG36" i="63"/>
  <c r="AF35" i="63"/>
  <c r="AG19" i="63"/>
  <c r="AF18" i="63"/>
  <c r="AE7" i="61" l="1"/>
  <c r="AG35" i="61"/>
  <c r="AJ7" i="61"/>
  <c r="AE5" i="61"/>
  <c r="AJ2" i="61"/>
  <c r="AV75" i="61"/>
  <c r="AU75" i="61"/>
  <c r="AT75" i="61"/>
  <c r="AS75" i="61"/>
  <c r="AO75" i="61"/>
  <c r="AJ75" i="61"/>
  <c r="AE75" i="61"/>
  <c r="AV73" i="61"/>
  <c r="AU73" i="61"/>
  <c r="AT73" i="61"/>
  <c r="AS73" i="61"/>
  <c r="AO73" i="61"/>
  <c r="AN73" i="61"/>
  <c r="AJ73" i="61"/>
  <c r="AE73" i="61"/>
  <c r="AV71" i="61"/>
  <c r="AU71" i="61"/>
  <c r="AT71" i="61"/>
  <c r="AS71" i="61"/>
  <c r="AO71" i="61"/>
  <c r="AJ71" i="61"/>
  <c r="AE71" i="61"/>
  <c r="AV68" i="61"/>
  <c r="AU68" i="61"/>
  <c r="AT68" i="61"/>
  <c r="AS68" i="61"/>
  <c r="AQ68" i="61"/>
  <c r="AO68" i="61"/>
  <c r="AL68" i="61"/>
  <c r="AJ68" i="61"/>
  <c r="AG68" i="61"/>
  <c r="AE68" i="61"/>
  <c r="AV66" i="61"/>
  <c r="AU66" i="61"/>
  <c r="AT66" i="61"/>
  <c r="AS66" i="61"/>
  <c r="AP66" i="61"/>
  <c r="AO66" i="61"/>
  <c r="AK66" i="61"/>
  <c r="AJ66" i="61"/>
  <c r="AF66" i="61"/>
  <c r="AE66" i="61"/>
  <c r="AV64" i="61"/>
  <c r="AU64" i="61"/>
  <c r="AT64" i="61"/>
  <c r="AS64" i="61"/>
  <c r="AO64" i="61"/>
  <c r="AJ64" i="61"/>
  <c r="AE64" i="61"/>
  <c r="AV62" i="61"/>
  <c r="AU62" i="61"/>
  <c r="AT62" i="61"/>
  <c r="AS62" i="61"/>
  <c r="AO62" i="61"/>
  <c r="AJ62" i="61"/>
  <c r="AE62" i="61"/>
  <c r="AV60" i="61"/>
  <c r="AU60" i="61"/>
  <c r="AT60" i="61"/>
  <c r="AS60" i="61"/>
  <c r="AO60" i="61"/>
  <c r="AJ60" i="61"/>
  <c r="AE60" i="61"/>
  <c r="AV58" i="61"/>
  <c r="AU58" i="61"/>
  <c r="AT58" i="61"/>
  <c r="AS58" i="61"/>
  <c r="AO58" i="61"/>
  <c r="AJ58" i="61"/>
  <c r="AE58" i="61"/>
  <c r="AV56" i="61"/>
  <c r="AU56" i="61"/>
  <c r="AT56" i="61"/>
  <c r="AS56" i="61"/>
  <c r="AO56" i="61"/>
  <c r="AJ56" i="61"/>
  <c r="AE56" i="61"/>
  <c r="AV54" i="61"/>
  <c r="AU54" i="61"/>
  <c r="AT54" i="61"/>
  <c r="AS54" i="61"/>
  <c r="AO54" i="61"/>
  <c r="AJ54" i="61"/>
  <c r="AE54" i="61"/>
  <c r="AV52" i="61"/>
  <c r="AU52" i="61"/>
  <c r="AT52" i="61"/>
  <c r="AS52" i="61"/>
  <c r="AO52" i="61"/>
  <c r="AJ52" i="61"/>
  <c r="AE52" i="61"/>
  <c r="AV50" i="61"/>
  <c r="AU50" i="61"/>
  <c r="AT50" i="61"/>
  <c r="AS50" i="61"/>
  <c r="AO50" i="61"/>
  <c r="AJ50" i="61"/>
  <c r="AE50" i="61"/>
  <c r="AV48" i="61"/>
  <c r="AU48" i="61"/>
  <c r="AT48" i="61"/>
  <c r="AS48" i="61"/>
  <c r="AO48" i="61"/>
  <c r="AJ48" i="61"/>
  <c r="AE48" i="61"/>
  <c r="AV46" i="61"/>
  <c r="AU46" i="61"/>
  <c r="AT46" i="61"/>
  <c r="AS46" i="61"/>
  <c r="AO46" i="61"/>
  <c r="AJ46" i="61"/>
  <c r="AE46" i="61"/>
  <c r="AV44" i="61"/>
  <c r="AU44" i="61"/>
  <c r="AT44" i="61"/>
  <c r="AS44" i="61"/>
  <c r="AO44" i="61"/>
  <c r="AJ44" i="61"/>
  <c r="AE44" i="61"/>
  <c r="AV42" i="61"/>
  <c r="AU42" i="61"/>
  <c r="AT42" i="61"/>
  <c r="AS42" i="61"/>
  <c r="AO42" i="61"/>
  <c r="AJ42" i="61"/>
  <c r="AE42" i="61"/>
  <c r="AV40" i="61"/>
  <c r="AU40" i="61"/>
  <c r="AT40" i="61"/>
  <c r="AS40" i="61"/>
  <c r="AO40" i="61"/>
  <c r="AN40" i="61"/>
  <c r="AJ40" i="61"/>
  <c r="AE40" i="61"/>
  <c r="AV38" i="61"/>
  <c r="AU38" i="61"/>
  <c r="AT38" i="61"/>
  <c r="AS38" i="61"/>
  <c r="AO38" i="61"/>
  <c r="AJ38" i="61"/>
  <c r="AE38" i="61"/>
  <c r="AV35" i="61"/>
  <c r="AU35" i="61"/>
  <c r="AT35" i="61"/>
  <c r="AS35" i="61"/>
  <c r="AQ35" i="61"/>
  <c r="AO35" i="61"/>
  <c r="AL35" i="61"/>
  <c r="AJ35" i="61"/>
  <c r="AE35" i="61"/>
  <c r="AV33" i="61"/>
  <c r="AU33" i="61"/>
  <c r="AT33" i="61"/>
  <c r="AS33" i="61"/>
  <c r="AP33" i="61"/>
  <c r="AO33" i="61"/>
  <c r="AK33" i="61"/>
  <c r="AJ33" i="61"/>
  <c r="AF33" i="61"/>
  <c r="AE33" i="61"/>
  <c r="AV31" i="61"/>
  <c r="AU31" i="61"/>
  <c r="AT31" i="61"/>
  <c r="AS31" i="61"/>
  <c r="AO31" i="61"/>
  <c r="AJ31" i="61"/>
  <c r="AE31" i="61"/>
  <c r="AV29" i="61"/>
  <c r="AU29" i="61"/>
  <c r="AT29" i="61"/>
  <c r="AS29" i="61"/>
  <c r="AO29" i="61"/>
  <c r="AJ29" i="61"/>
  <c r="AE29" i="61"/>
  <c r="AV27" i="61"/>
  <c r="AU27" i="61"/>
  <c r="AT27" i="61"/>
  <c r="AS27" i="61"/>
  <c r="AO27" i="61"/>
  <c r="AJ27" i="61"/>
  <c r="AE27" i="61"/>
  <c r="AV25" i="61"/>
  <c r="AU25" i="61"/>
  <c r="AT25" i="61"/>
  <c r="AS25" i="61"/>
  <c r="AO25" i="61"/>
  <c r="AJ25" i="61"/>
  <c r="AE25" i="61"/>
  <c r="AV23" i="61"/>
  <c r="AU23" i="61"/>
  <c r="AT23" i="61"/>
  <c r="AS23" i="61"/>
  <c r="AO23" i="61"/>
  <c r="AJ23" i="61"/>
  <c r="AE23" i="61"/>
  <c r="AV21" i="61"/>
  <c r="AU21" i="61"/>
  <c r="AT21" i="61"/>
  <c r="AS21" i="61"/>
  <c r="AO21" i="61"/>
  <c r="AJ21" i="61"/>
  <c r="AE21" i="61"/>
  <c r="AV19" i="61"/>
  <c r="AU19" i="61"/>
  <c r="AT19" i="61"/>
  <c r="AS19" i="61"/>
  <c r="AO19" i="61"/>
  <c r="AJ19" i="61"/>
  <c r="AE19" i="61"/>
  <c r="AV17" i="61"/>
  <c r="AU17" i="61"/>
  <c r="AT17" i="61"/>
  <c r="AS17" i="61"/>
  <c r="AO17" i="61"/>
  <c r="AJ17" i="61"/>
  <c r="AE17" i="61"/>
  <c r="AV15" i="61"/>
  <c r="AU15" i="61"/>
  <c r="AT15" i="61"/>
  <c r="AS15" i="61"/>
  <c r="AO15" i="61"/>
  <c r="AJ15" i="61"/>
  <c r="AE15" i="61"/>
  <c r="AV13" i="61"/>
  <c r="AU13" i="61"/>
  <c r="AT13" i="61"/>
  <c r="AS13" i="61"/>
  <c r="AO13" i="61"/>
  <c r="AJ13" i="61"/>
  <c r="AE13" i="61"/>
  <c r="AV11" i="61"/>
  <c r="AU11" i="61"/>
  <c r="AT11" i="61"/>
  <c r="AS11" i="61"/>
  <c r="AO11" i="61"/>
  <c r="AJ11" i="61"/>
  <c r="AE11" i="61"/>
  <c r="AV9" i="61"/>
  <c r="AU9" i="61"/>
  <c r="AT9" i="61"/>
  <c r="AS9" i="61"/>
  <c r="AO9" i="61"/>
  <c r="AJ9" i="61"/>
  <c r="AE9" i="61"/>
  <c r="AV7" i="61"/>
  <c r="AU7" i="61"/>
  <c r="AT7" i="61"/>
  <c r="AS7" i="61"/>
  <c r="AO7" i="61"/>
  <c r="AN7" i="61"/>
  <c r="AV5" i="61"/>
  <c r="AU5" i="61"/>
  <c r="AT5" i="61"/>
  <c r="AS5" i="61"/>
  <c r="AO5" i="61"/>
  <c r="AJ5" i="61"/>
  <c r="AV2" i="61"/>
  <c r="AU2" i="61"/>
  <c r="AT2" i="61"/>
  <c r="AS2" i="61"/>
  <c r="AO2" i="61"/>
  <c r="AE2" i="61"/>
  <c r="AQ35" i="58" l="1"/>
  <c r="AL35" i="58"/>
  <c r="AG35" i="58"/>
  <c r="AQ68" i="58"/>
  <c r="AL68" i="58"/>
  <c r="AG68" i="58"/>
  <c r="AP33" i="58"/>
  <c r="AK33" i="58"/>
  <c r="AP66" i="58"/>
  <c r="AK66" i="58"/>
  <c r="AF66" i="58"/>
  <c r="AE38" i="58"/>
  <c r="AF33" i="58"/>
  <c r="AV75" i="58" l="1"/>
  <c r="AU75" i="58"/>
  <c r="AT75" i="58"/>
  <c r="AS75" i="58"/>
  <c r="AV73" i="58"/>
  <c r="AU73" i="58"/>
  <c r="AT73" i="58"/>
  <c r="AS73" i="58"/>
  <c r="AV71" i="58"/>
  <c r="AU71" i="58"/>
  <c r="AT71" i="58"/>
  <c r="AS71" i="58"/>
  <c r="AV68" i="58"/>
  <c r="AU68" i="58"/>
  <c r="AT68" i="58"/>
  <c r="AS68" i="58"/>
  <c r="AV66" i="58"/>
  <c r="AU66" i="58"/>
  <c r="AT66" i="58"/>
  <c r="AS66" i="58"/>
  <c r="AV64" i="58"/>
  <c r="AU64" i="58"/>
  <c r="AT64" i="58"/>
  <c r="AS64" i="58"/>
  <c r="AV62" i="58"/>
  <c r="AU62" i="58"/>
  <c r="AT62" i="58"/>
  <c r="AS62" i="58"/>
  <c r="AV60" i="58"/>
  <c r="AU60" i="58"/>
  <c r="AT60" i="58"/>
  <c r="AS60" i="58"/>
  <c r="AV58" i="58"/>
  <c r="AU58" i="58"/>
  <c r="AT58" i="58"/>
  <c r="AS58" i="58"/>
  <c r="AV56" i="58"/>
  <c r="AU56" i="58"/>
  <c r="AT56" i="58"/>
  <c r="AS56" i="58"/>
  <c r="AV54" i="58"/>
  <c r="AU54" i="58"/>
  <c r="AT54" i="58"/>
  <c r="AS54" i="58"/>
  <c r="AV52" i="58"/>
  <c r="AU52" i="58"/>
  <c r="AT52" i="58"/>
  <c r="AS52" i="58"/>
  <c r="AV50" i="58"/>
  <c r="AU50" i="58"/>
  <c r="AT50" i="58"/>
  <c r="AS50" i="58"/>
  <c r="AV48" i="58"/>
  <c r="AU48" i="58"/>
  <c r="AT48" i="58"/>
  <c r="AS48" i="58"/>
  <c r="AV46" i="58"/>
  <c r="AU46" i="58"/>
  <c r="AT46" i="58"/>
  <c r="AS46" i="58"/>
  <c r="AV44" i="58"/>
  <c r="AU44" i="58"/>
  <c r="AT44" i="58"/>
  <c r="AS44" i="58"/>
  <c r="AV42" i="58"/>
  <c r="AU42" i="58"/>
  <c r="AT42" i="58"/>
  <c r="AS42" i="58"/>
  <c r="AV40" i="58"/>
  <c r="AU40" i="58"/>
  <c r="AT40" i="58"/>
  <c r="AS40" i="58"/>
  <c r="AV38" i="58"/>
  <c r="AU38" i="58"/>
  <c r="AT38" i="58"/>
  <c r="AS38" i="58"/>
  <c r="AV35" i="58"/>
  <c r="AU35" i="58"/>
  <c r="AT35" i="58"/>
  <c r="AS35" i="58"/>
  <c r="AV33" i="58"/>
  <c r="AU33" i="58"/>
  <c r="AT33" i="58"/>
  <c r="AS33" i="58"/>
  <c r="AV31" i="58"/>
  <c r="AU31" i="58"/>
  <c r="AT31" i="58"/>
  <c r="AS31" i="58"/>
  <c r="AV29" i="58"/>
  <c r="AU29" i="58"/>
  <c r="AT29" i="58"/>
  <c r="AS29" i="58"/>
  <c r="AV27" i="58"/>
  <c r="AU27" i="58"/>
  <c r="AT27" i="58"/>
  <c r="AS27" i="58"/>
  <c r="AV25" i="58"/>
  <c r="AU25" i="58"/>
  <c r="AT25" i="58"/>
  <c r="AS25" i="58"/>
  <c r="AV23" i="58"/>
  <c r="AU23" i="58"/>
  <c r="AT23" i="58"/>
  <c r="AS23" i="58"/>
  <c r="AV21" i="58"/>
  <c r="AU21" i="58"/>
  <c r="AT21" i="58"/>
  <c r="AS21" i="58"/>
  <c r="AV19" i="58"/>
  <c r="AU19" i="58"/>
  <c r="AT19" i="58"/>
  <c r="AS19" i="58"/>
  <c r="AV17" i="58"/>
  <c r="AU17" i="58"/>
  <c r="AT17" i="58"/>
  <c r="AS17" i="58"/>
  <c r="AV15" i="58"/>
  <c r="AU15" i="58"/>
  <c r="AT15" i="58"/>
  <c r="AS15" i="58"/>
  <c r="AV13" i="58"/>
  <c r="AU13" i="58"/>
  <c r="AT13" i="58"/>
  <c r="AS13" i="58"/>
  <c r="AO75" i="58"/>
  <c r="AJ75" i="58"/>
  <c r="AO73" i="58"/>
  <c r="AJ73" i="58"/>
  <c r="AE73" i="58"/>
  <c r="AO71" i="58"/>
  <c r="AJ71" i="58"/>
  <c r="AE71" i="58"/>
  <c r="AJ38" i="58"/>
  <c r="AO38" i="58"/>
  <c r="AO68" i="58"/>
  <c r="AJ68" i="58"/>
  <c r="AE68" i="58"/>
  <c r="AO66" i="58"/>
  <c r="AJ66" i="58"/>
  <c r="AE66" i="58"/>
  <c r="AO64" i="58"/>
  <c r="AJ64" i="58"/>
  <c r="AE64" i="58"/>
  <c r="AO62" i="58"/>
  <c r="AJ62" i="58"/>
  <c r="AE62" i="58"/>
  <c r="AO60" i="58"/>
  <c r="AJ60" i="58"/>
  <c r="AE60" i="58"/>
  <c r="AO58" i="58"/>
  <c r="AJ58" i="58"/>
  <c r="AE58" i="58"/>
  <c r="AO56" i="58"/>
  <c r="AJ56" i="58"/>
  <c r="AE56" i="58"/>
  <c r="AO54" i="58"/>
  <c r="AJ54" i="58"/>
  <c r="AE54" i="58"/>
  <c r="AO52" i="58"/>
  <c r="AJ52" i="58"/>
  <c r="AE52" i="58"/>
  <c r="AO50" i="58"/>
  <c r="AJ50" i="58"/>
  <c r="AE50" i="58"/>
  <c r="AO48" i="58"/>
  <c r="AJ48" i="58"/>
  <c r="AE48" i="58"/>
  <c r="AO46" i="58"/>
  <c r="AJ46" i="58"/>
  <c r="AE46" i="58"/>
  <c r="AO44" i="58"/>
  <c r="AJ44" i="58"/>
  <c r="AE44" i="58"/>
  <c r="AO42" i="58"/>
  <c r="AJ42" i="58"/>
  <c r="AE42" i="58"/>
  <c r="AO40" i="58"/>
  <c r="AJ40" i="58"/>
  <c r="AE40" i="58"/>
  <c r="AV11" i="58"/>
  <c r="AU11" i="58"/>
  <c r="AT11" i="58"/>
  <c r="AS11" i="58"/>
  <c r="AJ13" i="58"/>
  <c r="AJ11" i="58"/>
  <c r="AJ9" i="58"/>
  <c r="AJ7" i="58"/>
  <c r="AJ5" i="58"/>
  <c r="AO35" i="58"/>
  <c r="AJ35" i="58"/>
  <c r="AO33" i="58"/>
  <c r="AJ33" i="58"/>
  <c r="AO31" i="58"/>
  <c r="AJ31" i="58"/>
  <c r="AO29" i="58"/>
  <c r="AJ29" i="58"/>
  <c r="AO27" i="58"/>
  <c r="AJ27" i="58"/>
  <c r="AO25" i="58"/>
  <c r="AJ25" i="58"/>
  <c r="AO23" i="58"/>
  <c r="AJ23" i="58"/>
  <c r="AO21" i="58"/>
  <c r="AJ21" i="58"/>
  <c r="AO19" i="58"/>
  <c r="AJ19" i="58"/>
  <c r="AO17" i="58"/>
  <c r="AJ17" i="58"/>
  <c r="AO15" i="58"/>
  <c r="AJ15" i="58"/>
  <c r="AO13" i="58"/>
  <c r="AO11" i="58"/>
  <c r="AJ2" i="58"/>
  <c r="AE35" i="58"/>
  <c r="AE33" i="58"/>
  <c r="AE31" i="58"/>
  <c r="AE29" i="58"/>
  <c r="AE27" i="58"/>
  <c r="AE25" i="58"/>
  <c r="AE23" i="58"/>
  <c r="AE17" i="58"/>
  <c r="AE21" i="58"/>
  <c r="AE19" i="58"/>
  <c r="AE15" i="58"/>
  <c r="AE13" i="58"/>
  <c r="AE11" i="58"/>
  <c r="AE9" i="58"/>
  <c r="AE7" i="58"/>
  <c r="AE2" i="58"/>
  <c r="AV9" i="58" l="1"/>
  <c r="AU9" i="58"/>
  <c r="AT9" i="58"/>
  <c r="AS9" i="58"/>
  <c r="AO9" i="58"/>
  <c r="AV7" i="58"/>
  <c r="AU7" i="58"/>
  <c r="AT7" i="58"/>
  <c r="AS7" i="58"/>
  <c r="AO7" i="58"/>
  <c r="AO5" i="58"/>
  <c r="AS5" i="58"/>
  <c r="AT5" i="58"/>
  <c r="AU5" i="58"/>
  <c r="AV5" i="58"/>
  <c r="AO2" i="58"/>
  <c r="AV2" i="58"/>
  <c r="AT2" i="58"/>
  <c r="AU2" i="58"/>
  <c r="AS2" i="58"/>
</calcChain>
</file>

<file path=xl/sharedStrings.xml><?xml version="1.0" encoding="utf-8"?>
<sst xmlns="http://schemas.openxmlformats.org/spreadsheetml/2006/main" count="2462" uniqueCount="146">
  <si>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</si>
  <si>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</si>
  <si>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</si>
  <si>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</si>
  <si>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</si>
  <si>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</si>
  <si>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NPOC  Area</t>
  </si>
  <si>
    <t>NPOC [mg/l]</t>
  </si>
  <si>
    <t>Dilut.  Factor</t>
  </si>
  <si>
    <t>NPOC  Blank</t>
  </si>
  <si>
    <t>TIC vol. [ml]</t>
  </si>
  <si>
    <t>TC vol. [ml]</t>
  </si>
  <si>
    <t>TIC  Area</t>
  </si>
  <si>
    <t>TC  Area</t>
  </si>
  <si>
    <t>TNb  Area</t>
  </si>
  <si>
    <t>TIC [mg/l]</t>
  </si>
  <si>
    <t>TC [mg/l]</t>
  </si>
  <si>
    <t>TOC (Diff.) [mg/l]</t>
  </si>
  <si>
    <t>TNb [mg/l]</t>
  </si>
  <si>
    <t>TC  Blank</t>
  </si>
  <si>
    <t>TIC  Blank</t>
  </si>
  <si>
    <t>TNb  Blank</t>
  </si>
  <si>
    <t xml:space="preserve">Memo  </t>
  </si>
  <si>
    <t xml:space="preserve">Info  </t>
  </si>
  <si>
    <t>TIC/TC/TNb</t>
  </si>
  <si>
    <t>TNbnp</t>
  </si>
  <si>
    <t>BRN Data Quality Code (1=no problems, 2=note, 3=fatal flaws)</t>
  </si>
  <si>
    <t>BRN Sample Notes</t>
  </si>
  <si>
    <t>TIC Percent Recovery (PR) of spikes</t>
  </si>
  <si>
    <t>TNb Percent Recovery (PR) of spikes</t>
  </si>
  <si>
    <t>TC Mean of 2 reps</t>
  </si>
  <si>
    <t>TOC Mean of 2 reps</t>
  </si>
  <si>
    <t>TNb Mean of 2 reps</t>
  </si>
  <si>
    <t>TOC Percent Recovery (PR) of spikes</t>
  </si>
  <si>
    <t>Misc. Notes</t>
  </si>
  <si>
    <t>TIC Mean of 2 reps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</si>
  <si>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</si>
  <si>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</si>
  <si>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</si>
  <si>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</si>
  <si>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</si>
  <si>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</si>
  <si>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</si>
  <si>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</si>
  <si>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</si>
  <si>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Water Blank</t>
  </si>
  <si>
    <t>Reference</t>
  </si>
  <si>
    <t>Check Std 3/0.3 ppm</t>
  </si>
  <si>
    <t>Flush</t>
  </si>
  <si>
    <t>RunIn</t>
  </si>
  <si>
    <t>Date</t>
  </si>
  <si>
    <t>Time</t>
  </si>
  <si>
    <t>Offset w TIC dec17</t>
  </si>
  <si>
    <t>2019-SEP-23</t>
  </si>
  <si>
    <t>f18mars5</t>
  </si>
  <si>
    <t>B27Jun19s200R1</t>
  </si>
  <si>
    <t>B27Jun19s45R1</t>
  </si>
  <si>
    <t>F27Jun19s5</t>
  </si>
  <si>
    <t>F18Jul19s9</t>
  </si>
  <si>
    <t>F5Aug19swet</t>
  </si>
  <si>
    <t>F27Jun19s0.1R1</t>
  </si>
  <si>
    <t>F15Apr19s3.8</t>
  </si>
  <si>
    <t>F15Apr19s8</t>
  </si>
  <si>
    <t>B8Apr19s3</t>
  </si>
  <si>
    <t>B8Apr19s9</t>
  </si>
  <si>
    <t>2019-SEP-24</t>
  </si>
  <si>
    <t>F18Jul19s9 DUP</t>
  </si>
  <si>
    <t>B8Apr19s9 SPK</t>
  </si>
  <si>
    <t>B27Jun19s0.1R2</t>
  </si>
  <si>
    <t>F5Aug19s6.2</t>
  </si>
  <si>
    <t>F18Mars6.2</t>
  </si>
  <si>
    <t>F15Jul19s9</t>
  </si>
  <si>
    <t>F18Jul19s20R2</t>
  </si>
  <si>
    <t>B27Jun19s50R1</t>
  </si>
  <si>
    <t>F15Apr19s5</t>
  </si>
  <si>
    <t>B27Jun19s100R2</t>
  </si>
  <si>
    <t>F27Jun19s50R1</t>
  </si>
  <si>
    <t>F27Jun19s45R2</t>
  </si>
  <si>
    <t>F18Mars9</t>
  </si>
  <si>
    <t>F18Jul19s20R2 DUP</t>
  </si>
  <si>
    <t>F18Mars9 SPK</t>
  </si>
  <si>
    <t>f15apr19swet</t>
  </si>
  <si>
    <t>b8apr19s6.0</t>
  </si>
  <si>
    <t>f1apr19swet</t>
  </si>
  <si>
    <t>f29apr19_99sr2</t>
  </si>
  <si>
    <t>f15apr19s9.0</t>
  </si>
  <si>
    <t>b8apr19s10.5</t>
  </si>
  <si>
    <t>f27jun19_30sr2</t>
  </si>
  <si>
    <t>b27jun19_30sr2</t>
  </si>
  <si>
    <t>f27jun19_20sr1</t>
  </si>
  <si>
    <t>f5aug19s3.8m</t>
  </si>
  <si>
    <t>f15apr19s0.1</t>
  </si>
  <si>
    <t>f15apr19s9.0 DUP</t>
  </si>
  <si>
    <t>f15apr19s0.1 SPK</t>
  </si>
  <si>
    <t>b27jun190.1 sr1</t>
  </si>
  <si>
    <t>b27jun19s3.0</t>
  </si>
  <si>
    <t>b20jun19s0.1</t>
  </si>
  <si>
    <t>b27jun19s11.0</t>
  </si>
  <si>
    <t>b27jun19_30sr1</t>
  </si>
  <si>
    <t>f18jul19_99sr1</t>
  </si>
  <si>
    <t>b27jun19_50sr2</t>
  </si>
  <si>
    <t>2019-SEP-25</t>
  </si>
  <si>
    <t>f18mar$inf1</t>
  </si>
  <si>
    <t>f22apr19s8.0</t>
  </si>
  <si>
    <t>f22apr19sinf</t>
  </si>
  <si>
    <t>f22apr19s3.8</t>
  </si>
  <si>
    <t>b27jun19_30sr1 DUP</t>
  </si>
  <si>
    <t>f22apr19s3.8 SPK</t>
  </si>
  <si>
    <t>In 24sep19 run</t>
  </si>
  <si>
    <t>Look at TIC peak areas</t>
  </si>
  <si>
    <t>Sometimes very low</t>
  </si>
  <si>
    <t>Less of a difference for TC and TNb</t>
  </si>
  <si>
    <t>Is there a problem with delivery to the sparging chamber?  That is one of the lines I ordered to be replaced.</t>
  </si>
  <si>
    <t>After the first few samples, first rep is lower than second rep</t>
  </si>
  <si>
    <t>Is the phosphoric acid insufficiently mixed?  How would that be differenct between reps...</t>
  </si>
  <si>
    <t>Looking at the TC and TNb peaks, there are a few where reps are very different but not as many as TIC</t>
  </si>
  <si>
    <t>Analyst Sample Notes</t>
  </si>
  <si>
    <t>Analyst Data Quality Code (1=no problems, 2=note, 3=fatal flaws)</t>
  </si>
  <si>
    <t>TIC low, TC and TNb as usual</t>
  </si>
  <si>
    <t>F01Apr19S9.0</t>
  </si>
  <si>
    <t>B27Jun1920SR1</t>
  </si>
  <si>
    <t>B27Jun19100SR1</t>
  </si>
  <si>
    <t>B27Jun19S6.0</t>
  </si>
  <si>
    <t>B08Apr19S0.1</t>
  </si>
  <si>
    <t>F27Jun1901SR2</t>
  </si>
  <si>
    <t>F15Apr19S6.2</t>
  </si>
  <si>
    <t>F18Mar19S8.0</t>
  </si>
  <si>
    <t>F27Jun1945SR1</t>
  </si>
  <si>
    <t>F05Aug19S9.0</t>
  </si>
  <si>
    <t>F22Apr19S6.2</t>
  </si>
  <si>
    <t>B08Apr19S0.1DUP</t>
  </si>
  <si>
    <t>F05Aug19S9.0SPK</t>
  </si>
  <si>
    <t>B27Jun19S9.0</t>
  </si>
  <si>
    <t>B27Jun20SR2</t>
  </si>
  <si>
    <t>F05Aug19S5.0</t>
  </si>
  <si>
    <t>F22Apr19S9.0</t>
  </si>
  <si>
    <t>F18Jul1999SR2</t>
  </si>
  <si>
    <t>F22Apr19S9.0DUP</t>
  </si>
  <si>
    <t>F18Jul1999SR2SPK</t>
  </si>
  <si>
    <t>Water blank TC is 2x normal</t>
  </si>
  <si>
    <t>Chk stds off -  TIC is low AND TC is high so resulting TOC is high</t>
  </si>
  <si>
    <t>23sep19 run fairly normal</t>
  </si>
  <si>
    <t>TIC</t>
  </si>
  <si>
    <t>TC</t>
  </si>
  <si>
    <t>TOC</t>
  </si>
  <si>
    <t>TNb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</si>
</sst>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0"/>
      <color indexed="8"/>
      <name val="MS Sans Serif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19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">
    <cellStyle name="Normal" xfId="0" builtinId="0"/>
    <cellStyle name="Normal 2 2" xfId="2" xr:uid="{00000000-0005-0000-0000-000001000000}"/>
    <cellStyle name="Normal 5 2 2" xfId="3" xr:uid="{00000000-0005-0000-0000-000002000000}"/>
    <cellStyle name="Normal 6" xfId="1" xr:uid="{00000000-0005-0000-0000-000003000000}"/>
  </cellStyles>
  <dxfs count="85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opLeftCell="A5" zoomScaleNormal="100" workbookViewId="0">
      <selection activeCell="K32" sqref="K32"/>
    </sheetView>
  </sheetViews>
  <sheetFormatPr baseColWidth="10" defaultColWidth="8.83203125" defaultRowHeight="15"/>
  <cols>
    <col min="1" max="1" width="18.1640625" customWidth="1"/>
  </cols>
  <sheetData>
    <row r="1" spans="1:5" ht="16">
      <c r="A1" t="s">
        <v>2</v>
      </c>
      <c r="B1" s="1" t="s">
        <v>142</v>
      </c>
      <c r="C1" s="1" t="s">
        <v>143</v>
      </c>
      <c r="D1" s="1" t="s">
        <v>144</v>
      </c>
      <c r="E1" s="1" t="s">
        <v>145</v>
      </c>
    </row>
    <row r="2" spans="1:5">
      <c r="A2" t="s">
        <v>123</v>
      </c>
      <c r="B2" s="4">
        <v>2.5219999999999998</v>
      </c>
      <c r="C2" s="4">
        <v>5.3159999999999998</v>
      </c>
      <c r="D2" s="4">
        <v>2.794</v>
      </c>
      <c r="E2" s="5">
        <v>0.14699999999999999</v>
      </c>
    </row>
    <row r="3" spans="1:5">
      <c r="A3" t="s">
        <v>96</v>
      </c>
      <c r="B3" s="4">
        <v>2.3639999999999999</v>
      </c>
      <c r="C3" s="4">
        <v>5.5659999999999998</v>
      </c>
      <c r="D3" s="4">
        <v>3.202</v>
      </c>
      <c r="E3" s="5">
        <v>0.17299999999999999</v>
      </c>
    </row>
    <row r="4" spans="1:5">
      <c r="A4" t="s">
        <v>98</v>
      </c>
      <c r="B4" s="4">
        <v>2.6440000000000001</v>
      </c>
      <c r="C4" s="4">
        <v>5.8129999999999997</v>
      </c>
      <c r="D4" s="4">
        <v>3.169</v>
      </c>
      <c r="E4" s="5">
        <v>0.22800000000000001</v>
      </c>
    </row>
    <row r="5" spans="1:5">
      <c r="A5" t="s">
        <v>88</v>
      </c>
      <c r="B5" s="4">
        <v>2.2570000000000001</v>
      </c>
      <c r="C5" s="4">
        <v>5.4139999999999997</v>
      </c>
      <c r="D5" s="4">
        <v>3.157</v>
      </c>
      <c r="E5" s="5">
        <v>0.17399999999999999</v>
      </c>
    </row>
    <row r="6" spans="1:5">
      <c r="A6" t="s">
        <v>100</v>
      </c>
      <c r="B6" s="4">
        <v>2.6459999999999999</v>
      </c>
      <c r="C6" s="4">
        <v>5.516</v>
      </c>
      <c r="D6" s="4">
        <v>2.871</v>
      </c>
      <c r="E6" s="5">
        <v>0.153</v>
      </c>
    </row>
    <row r="7" spans="1:5">
      <c r="A7" t="s">
        <v>94</v>
      </c>
      <c r="B7" s="4">
        <v>1.8520000000000001</v>
      </c>
      <c r="C7" s="4">
        <v>5.3150000000000004</v>
      </c>
      <c r="D7" s="4">
        <v>3.4630000000000001</v>
      </c>
      <c r="E7" s="5">
        <v>0.22600000000000001</v>
      </c>
    </row>
    <row r="8" spans="1:5">
      <c r="A8" t="s">
        <v>121</v>
      </c>
      <c r="B8" s="4">
        <v>3.891</v>
      </c>
      <c r="C8" s="4">
        <v>6.2249999999999996</v>
      </c>
      <c r="D8" s="4">
        <v>2.3340000000000001</v>
      </c>
      <c r="E8" s="5">
        <v>0.16200000000000001</v>
      </c>
    </row>
    <row r="9" spans="1:5">
      <c r="A9" t="s">
        <v>120</v>
      </c>
      <c r="B9" s="4">
        <v>2.7040000000000002</v>
      </c>
      <c r="C9" s="4">
        <v>5.5839999999999996</v>
      </c>
      <c r="D9" s="4">
        <v>2.88</v>
      </c>
      <c r="E9" s="5">
        <v>0.152</v>
      </c>
    </row>
    <row r="10" spans="1:5">
      <c r="A10" t="s">
        <v>68</v>
      </c>
      <c r="B10" s="4">
        <v>2.7584999999999997</v>
      </c>
      <c r="C10" s="4">
        <v>6.0705</v>
      </c>
      <c r="D10" s="4">
        <v>3.3115000000000001</v>
      </c>
      <c r="E10" s="5">
        <v>0.20800000000000002</v>
      </c>
    </row>
    <row r="11" spans="1:5">
      <c r="A11" t="s">
        <v>75</v>
      </c>
      <c r="B11" s="4">
        <v>3.9435000000000002</v>
      </c>
      <c r="C11" s="4">
        <v>5.7249999999999996</v>
      </c>
      <c r="D11" s="4">
        <v>1.782</v>
      </c>
      <c r="E11" s="5">
        <v>0.128</v>
      </c>
    </row>
    <row r="12" spans="1:5">
      <c r="A12" t="s">
        <v>97</v>
      </c>
      <c r="B12" s="4">
        <v>4.5999999999999996</v>
      </c>
      <c r="C12" s="4">
        <v>9.2859999999999996</v>
      </c>
      <c r="D12" s="4">
        <v>4.6859999999999999</v>
      </c>
      <c r="E12" s="5">
        <v>1.696</v>
      </c>
    </row>
    <row r="13" spans="1:5">
      <c r="A13" t="s">
        <v>55</v>
      </c>
      <c r="B13" s="4">
        <v>3.2255000000000003</v>
      </c>
      <c r="C13" s="4">
        <v>6.3904999999999994</v>
      </c>
      <c r="D13" s="4">
        <v>3.165</v>
      </c>
      <c r="E13" s="5">
        <v>0.23199999999999998</v>
      </c>
    </row>
    <row r="14" spans="1:5">
      <c r="A14" t="s">
        <v>95</v>
      </c>
      <c r="B14" s="4">
        <v>2.2650000000000001</v>
      </c>
      <c r="C14" s="4">
        <v>5.1420000000000003</v>
      </c>
      <c r="D14" s="4">
        <v>2.8769999999999998</v>
      </c>
      <c r="E14" s="5">
        <v>0.18</v>
      </c>
    </row>
    <row r="15" spans="1:5">
      <c r="A15" t="s">
        <v>56</v>
      </c>
      <c r="B15" s="4">
        <v>2.5619999999999998</v>
      </c>
      <c r="C15" s="4">
        <v>5.9544999999999995</v>
      </c>
      <c r="D15" s="4">
        <v>3.3935</v>
      </c>
      <c r="E15" s="5">
        <v>0.186</v>
      </c>
    </row>
    <row r="16" spans="1:5">
      <c r="A16" t="s">
        <v>73</v>
      </c>
      <c r="B16" s="4">
        <v>2.6484999999999999</v>
      </c>
      <c r="C16" s="4">
        <v>5.9954999999999998</v>
      </c>
      <c r="D16" s="4">
        <v>3.347</v>
      </c>
      <c r="E16" s="5">
        <v>0.19700000000000001</v>
      </c>
    </row>
    <row r="17" spans="1:5">
      <c r="A17" t="s">
        <v>122</v>
      </c>
      <c r="B17" s="4">
        <v>2.706</v>
      </c>
      <c r="C17" s="4">
        <v>5.7439999999999998</v>
      </c>
      <c r="D17" s="4">
        <v>3.0379999999999998</v>
      </c>
      <c r="E17" s="5">
        <v>0.182</v>
      </c>
    </row>
    <row r="18" spans="1:5">
      <c r="A18" t="s">
        <v>132</v>
      </c>
      <c r="B18" s="4">
        <v>4.1520000000000001</v>
      </c>
      <c r="C18" s="4">
        <v>7.74</v>
      </c>
      <c r="D18" s="4">
        <v>3.5880000000000001</v>
      </c>
      <c r="E18" s="5">
        <v>0.77</v>
      </c>
    </row>
    <row r="19" spans="1:5">
      <c r="A19" t="s">
        <v>133</v>
      </c>
      <c r="B19" s="4">
        <v>2.6880000000000002</v>
      </c>
      <c r="C19" s="4">
        <v>5.5359999999999996</v>
      </c>
      <c r="D19" s="4">
        <v>2.8479999999999999</v>
      </c>
      <c r="E19" s="5">
        <v>0.182</v>
      </c>
    </row>
    <row r="20" spans="1:5">
      <c r="A20" t="s">
        <v>86</v>
      </c>
      <c r="B20" s="4">
        <v>2.105</v>
      </c>
      <c r="C20" s="4">
        <v>5.2990000000000004</v>
      </c>
      <c r="D20" s="4">
        <v>3.1949999999999998</v>
      </c>
      <c r="E20" s="5">
        <v>0.22</v>
      </c>
    </row>
    <row r="21" spans="1:5">
      <c r="A21" t="s">
        <v>63</v>
      </c>
      <c r="B21" s="4">
        <v>2.5145</v>
      </c>
      <c r="C21" s="4">
        <v>5.8170000000000002</v>
      </c>
      <c r="D21" s="4">
        <v>3.3029999999999999</v>
      </c>
      <c r="E21" s="5">
        <v>0.189</v>
      </c>
    </row>
    <row r="22" spans="1:5">
      <c r="A22" t="s">
        <v>82</v>
      </c>
      <c r="B22" s="4">
        <v>2.4</v>
      </c>
      <c r="C22" s="4">
        <v>5.9039999999999999</v>
      </c>
      <c r="D22" s="4">
        <v>3.504</v>
      </c>
      <c r="E22" s="5">
        <v>0.20200000000000001</v>
      </c>
    </row>
    <row r="23" spans="1:5">
      <c r="A23" t="s">
        <v>64</v>
      </c>
      <c r="B23" s="4">
        <v>2.6944999999999997</v>
      </c>
      <c r="C23" s="4">
        <v>6.1120000000000001</v>
      </c>
      <c r="D23" s="4">
        <v>3.4169999999999998</v>
      </c>
      <c r="E23" s="5">
        <v>0.20900000000000002</v>
      </c>
    </row>
    <row r="24" spans="1:5">
      <c r="A24" t="s">
        <v>119</v>
      </c>
      <c r="B24" s="4">
        <v>3.3929999999999998</v>
      </c>
      <c r="C24" s="4">
        <v>5.3010000000000002</v>
      </c>
      <c r="D24" s="4">
        <v>1.9079999999999999</v>
      </c>
      <c r="E24" s="5">
        <v>0.19600000000000001</v>
      </c>
    </row>
    <row r="25" spans="1:5">
      <c r="A25" t="s">
        <v>134</v>
      </c>
      <c r="B25" s="4">
        <v>4.7430000000000003</v>
      </c>
      <c r="C25" s="4">
        <v>6.7850000000000001</v>
      </c>
      <c r="D25" s="4">
        <v>2.0419999999999998</v>
      </c>
      <c r="E25" s="5">
        <v>0.21099999999999999</v>
      </c>
    </row>
    <row r="26" spans="1:5">
      <c r="A26" t="s">
        <v>128</v>
      </c>
      <c r="B26" s="4">
        <v>6.4420000000000002</v>
      </c>
      <c r="C26" s="4">
        <v>10.003</v>
      </c>
      <c r="D26" s="4">
        <v>3.56</v>
      </c>
      <c r="E26" s="5">
        <v>0.89200000000000002</v>
      </c>
    </row>
    <row r="27" spans="1:5">
      <c r="A27" t="s">
        <v>91</v>
      </c>
      <c r="B27" s="4">
        <v>2.786</v>
      </c>
      <c r="C27" s="4">
        <v>7.7350000000000003</v>
      </c>
      <c r="D27" s="4">
        <v>4.9489999999999998</v>
      </c>
      <c r="E27" s="5">
        <v>0.30399999999999999</v>
      </c>
    </row>
    <row r="28" spans="1:5">
      <c r="A28" t="s">
        <v>61</v>
      </c>
      <c r="B28" s="4">
        <v>3.1814999999999998</v>
      </c>
      <c r="C28" s="4">
        <v>5.9565000000000001</v>
      </c>
      <c r="D28" s="4">
        <v>2.7750000000000004</v>
      </c>
      <c r="E28" s="5">
        <v>0.20699999999999999</v>
      </c>
    </row>
    <row r="29" spans="1:5">
      <c r="A29" t="s">
        <v>74</v>
      </c>
      <c r="B29" s="4">
        <v>2.9215</v>
      </c>
      <c r="C29" s="4">
        <v>5.5125000000000002</v>
      </c>
      <c r="D29" s="4">
        <v>2.5910000000000002</v>
      </c>
      <c r="E29" s="5">
        <v>0.2485</v>
      </c>
    </row>
    <row r="30" spans="1:5">
      <c r="A30" t="s">
        <v>125</v>
      </c>
      <c r="B30" s="4">
        <v>2.9780000000000002</v>
      </c>
      <c r="C30" s="4">
        <v>5.1120000000000001</v>
      </c>
      <c r="D30" s="4">
        <v>2.1339999999999999</v>
      </c>
      <c r="E30" s="5">
        <v>0.157</v>
      </c>
    </row>
    <row r="31" spans="1:5">
      <c r="A31" t="s">
        <v>62</v>
      </c>
      <c r="B31" s="4">
        <v>3.077</v>
      </c>
      <c r="C31" s="4">
        <v>5.5895000000000001</v>
      </c>
      <c r="D31" s="4">
        <v>2.5125000000000002</v>
      </c>
      <c r="E31" s="5">
        <v>0.2165</v>
      </c>
    </row>
    <row r="32" spans="1:5">
      <c r="A32" t="s">
        <v>85</v>
      </c>
      <c r="B32" s="4">
        <v>2.3820000000000001</v>
      </c>
      <c r="C32" s="4">
        <v>5.0620000000000003</v>
      </c>
      <c r="D32" s="4">
        <v>2.68</v>
      </c>
      <c r="E32" s="5">
        <v>0.157</v>
      </c>
    </row>
    <row r="33" spans="1:5">
      <c r="A33" t="s">
        <v>81</v>
      </c>
      <c r="B33" s="4">
        <v>2.7629999999999999</v>
      </c>
      <c r="C33" s="4">
        <v>6.173</v>
      </c>
      <c r="D33" s="4">
        <v>3.4089999999999998</v>
      </c>
      <c r="E33" s="5">
        <v>0.307</v>
      </c>
    </row>
    <row r="34" spans="1:5">
      <c r="A34" t="s">
        <v>71</v>
      </c>
      <c r="B34" s="4">
        <v>4.5049999999999999</v>
      </c>
      <c r="C34" s="4">
        <v>7.0155000000000003</v>
      </c>
      <c r="D34" s="4">
        <v>2.5105</v>
      </c>
      <c r="E34" s="5">
        <v>0.3115</v>
      </c>
    </row>
    <row r="35" spans="1:5">
      <c r="A35" t="s">
        <v>99</v>
      </c>
      <c r="B35" s="4">
        <v>3.4350000000000001</v>
      </c>
      <c r="C35" s="4">
        <v>6.2489999999999997</v>
      </c>
      <c r="D35" s="4">
        <v>2.8149999999999999</v>
      </c>
      <c r="E35" s="5">
        <v>0.29199999999999998</v>
      </c>
    </row>
    <row r="36" spans="1:5">
      <c r="A36" t="s">
        <v>136</v>
      </c>
      <c r="B36" s="4">
        <v>3.887</v>
      </c>
      <c r="C36" s="4">
        <v>5.6639999999999997</v>
      </c>
      <c r="D36" s="4">
        <v>1.7769999999999999</v>
      </c>
      <c r="E36" s="5">
        <v>0.217</v>
      </c>
    </row>
    <row r="37" spans="1:5">
      <c r="A37" t="s">
        <v>72</v>
      </c>
      <c r="B37" s="4">
        <v>4.2289999999999992</v>
      </c>
      <c r="C37" s="4">
        <v>8.8064999999999998</v>
      </c>
      <c r="D37" s="4">
        <v>4.5774999999999997</v>
      </c>
      <c r="E37" s="5">
        <v>0.2455</v>
      </c>
    </row>
    <row r="38" spans="1:5">
      <c r="A38" t="s">
        <v>58</v>
      </c>
      <c r="B38" s="4">
        <v>4.7275</v>
      </c>
      <c r="C38" s="4">
        <v>7.5705</v>
      </c>
      <c r="D38" s="4">
        <v>2.843</v>
      </c>
      <c r="E38" s="5">
        <v>0.33899999999999997</v>
      </c>
    </row>
    <row r="39" spans="1:5">
      <c r="A39" t="s">
        <v>102</v>
      </c>
      <c r="B39" s="4">
        <v>2.343</v>
      </c>
      <c r="C39" s="4">
        <v>5.242</v>
      </c>
      <c r="D39" s="4">
        <v>2.899</v>
      </c>
      <c r="E39" s="5">
        <v>0.17499999999999999</v>
      </c>
    </row>
    <row r="40" spans="1:5">
      <c r="A40" t="s">
        <v>126</v>
      </c>
      <c r="B40" s="4">
        <v>2.7719999999999998</v>
      </c>
      <c r="C40" s="4">
        <v>4.8079999999999998</v>
      </c>
      <c r="D40" s="4">
        <v>2.036</v>
      </c>
      <c r="E40" s="5">
        <v>0.153</v>
      </c>
    </row>
    <row r="41" spans="1:5">
      <c r="A41" t="s">
        <v>54</v>
      </c>
      <c r="B41" s="4">
        <v>3.0819999999999999</v>
      </c>
      <c r="C41" s="4">
        <v>5.5269999999999992</v>
      </c>
      <c r="D41" s="4">
        <v>2.4455</v>
      </c>
      <c r="E41" s="5">
        <v>0.1905</v>
      </c>
    </row>
    <row r="42" spans="1:5">
      <c r="A42" t="s">
        <v>70</v>
      </c>
      <c r="B42" s="4">
        <v>2.8210000000000002</v>
      </c>
      <c r="C42" s="4">
        <v>4.9789999999999992</v>
      </c>
      <c r="D42" s="4">
        <v>2.1579999999999999</v>
      </c>
      <c r="E42" s="5">
        <v>0.1515</v>
      </c>
    </row>
    <row r="43" spans="1:5">
      <c r="A43" t="s">
        <v>78</v>
      </c>
      <c r="B43" s="4">
        <v>2.9904999999999999</v>
      </c>
      <c r="C43" s="4">
        <v>4.8639999999999999</v>
      </c>
      <c r="D43" s="4">
        <v>1.873</v>
      </c>
      <c r="E43" s="5">
        <v>0.159</v>
      </c>
    </row>
    <row r="44" spans="1:5">
      <c r="A44" t="s">
        <v>83</v>
      </c>
      <c r="B44" s="4">
        <v>2.698</v>
      </c>
      <c r="C44" s="4">
        <v>5.8440000000000003</v>
      </c>
      <c r="D44" s="4">
        <v>3.145</v>
      </c>
      <c r="E44" s="5">
        <v>0.223</v>
      </c>
    </row>
    <row r="45" spans="1:5">
      <c r="A45" t="s">
        <v>105</v>
      </c>
      <c r="B45" s="4">
        <v>2.7709999999999999</v>
      </c>
      <c r="C45" s="4">
        <v>5.1100000000000003</v>
      </c>
      <c r="D45" s="4">
        <v>2.339</v>
      </c>
      <c r="E45" s="5">
        <v>0.14000000000000001</v>
      </c>
    </row>
    <row r="46" spans="1:5">
      <c r="A46" t="s">
        <v>129</v>
      </c>
      <c r="B46" s="4">
        <v>3.1589999999999998</v>
      </c>
      <c r="C46" s="4">
        <v>5.484</v>
      </c>
      <c r="D46" s="4">
        <v>2.3250000000000002</v>
      </c>
      <c r="E46" s="5">
        <v>0.219</v>
      </c>
    </row>
    <row r="47" spans="1:5">
      <c r="A47" t="s">
        <v>103</v>
      </c>
      <c r="B47" s="4">
        <v>2.819</v>
      </c>
      <c r="C47" s="4">
        <v>5.47</v>
      </c>
      <c r="D47" s="4">
        <v>2.6509999999999998</v>
      </c>
      <c r="E47" s="5">
        <v>0.20300000000000001</v>
      </c>
    </row>
    <row r="48" spans="1:5">
      <c r="A48" t="s">
        <v>135</v>
      </c>
      <c r="B48" s="4">
        <v>3.157</v>
      </c>
      <c r="C48" s="4">
        <v>5.3120000000000003</v>
      </c>
      <c r="D48" s="4">
        <v>2.1549999999999998</v>
      </c>
      <c r="E48" s="5">
        <v>0.218</v>
      </c>
    </row>
    <row r="49" spans="1:5">
      <c r="A49" t="s">
        <v>104</v>
      </c>
      <c r="B49" s="4">
        <v>2.2519999999999998</v>
      </c>
      <c r="C49" s="4">
        <v>4.5090000000000003</v>
      </c>
      <c r="D49" s="4">
        <v>2.2570000000000001</v>
      </c>
      <c r="E49" s="5">
        <v>0.124</v>
      </c>
    </row>
    <row r="50" spans="1:5">
      <c r="A50" t="s">
        <v>89</v>
      </c>
      <c r="B50" s="4">
        <v>2.7229999999999999</v>
      </c>
      <c r="C50" s="4">
        <v>6.3360000000000003</v>
      </c>
      <c r="D50" s="4">
        <v>3.613</v>
      </c>
      <c r="E50" s="5">
        <v>0.2</v>
      </c>
    </row>
    <row r="51" spans="1:5">
      <c r="A51" t="s">
        <v>87</v>
      </c>
      <c r="B51" s="4">
        <v>2.1440000000000001</v>
      </c>
      <c r="C51" s="4">
        <v>6.4260000000000002</v>
      </c>
      <c r="D51" s="4">
        <v>4.282</v>
      </c>
      <c r="E51" s="5">
        <v>0.254</v>
      </c>
    </row>
    <row r="52" spans="1:5">
      <c r="A52" t="s">
        <v>124</v>
      </c>
      <c r="B52" s="4">
        <v>6.7069999999999999</v>
      </c>
      <c r="C52" s="4">
        <v>8.8919999999999995</v>
      </c>
      <c r="D52" s="4">
        <v>2.1850000000000001</v>
      </c>
      <c r="E52" s="5">
        <v>0.24399999999999999</v>
      </c>
    </row>
    <row r="53" spans="1:5">
      <c r="A53" t="s">
        <v>127</v>
      </c>
      <c r="B53" s="4">
        <v>3.7679999999999998</v>
      </c>
      <c r="C53" s="4">
        <v>7.1719999999999997</v>
      </c>
      <c r="D53" s="4">
        <v>3.4039999999999999</v>
      </c>
      <c r="E53" s="5">
        <v>0.17499999999999999</v>
      </c>
    </row>
    <row r="54" spans="1:5">
      <c r="A54" t="s">
        <v>60</v>
      </c>
      <c r="B54" s="4">
        <v>6.6605000000000008</v>
      </c>
      <c r="C54" s="4">
        <v>9.73</v>
      </c>
      <c r="D54" s="4">
        <v>3.0694999999999997</v>
      </c>
      <c r="E54" s="5">
        <v>0.29599999999999999</v>
      </c>
    </row>
    <row r="55" spans="1:5">
      <c r="A55" t="s">
        <v>77</v>
      </c>
      <c r="B55" s="4">
        <v>3.6615000000000002</v>
      </c>
      <c r="C55" s="4">
        <v>7.3230000000000004</v>
      </c>
      <c r="D55" s="4">
        <v>3.6615000000000002</v>
      </c>
      <c r="E55" s="5">
        <v>0.20500000000000002</v>
      </c>
    </row>
    <row r="56" spans="1:5">
      <c r="A56" t="s">
        <v>57</v>
      </c>
      <c r="B56" s="4">
        <v>3.6560000000000001</v>
      </c>
      <c r="C56" s="4">
        <v>7.1844999999999999</v>
      </c>
      <c r="D56" s="4">
        <v>3.5285000000000002</v>
      </c>
      <c r="E56" s="5">
        <v>0.2495</v>
      </c>
    </row>
    <row r="57" spans="1:5">
      <c r="A57" t="s">
        <v>76</v>
      </c>
      <c r="B57" s="4">
        <v>3.7679999999999998</v>
      </c>
      <c r="C57" s="4">
        <v>7.7225000000000001</v>
      </c>
      <c r="D57" s="4">
        <v>3.9545000000000003</v>
      </c>
      <c r="E57" s="5">
        <v>0.23749999999999999</v>
      </c>
    </row>
    <row r="58" spans="1:5">
      <c r="A58" t="s">
        <v>84</v>
      </c>
      <c r="B58" s="4">
        <v>2.198</v>
      </c>
      <c r="C58" s="4">
        <v>4.7869999999999999</v>
      </c>
      <c r="D58" s="4">
        <v>2.589</v>
      </c>
      <c r="E58" s="5">
        <v>0.156</v>
      </c>
    </row>
    <row r="59" spans="1:5">
      <c r="A59" t="s">
        <v>90</v>
      </c>
      <c r="B59" s="4">
        <v>3.9780000000000002</v>
      </c>
      <c r="C59" s="4">
        <v>6.9320000000000004</v>
      </c>
      <c r="D59" s="4">
        <v>2.9550000000000001</v>
      </c>
      <c r="E59" s="5">
        <v>0.19900000000000001</v>
      </c>
    </row>
    <row r="60" spans="1:5">
      <c r="A60" t="s">
        <v>69</v>
      </c>
      <c r="B60" s="4">
        <v>5.1375000000000002</v>
      </c>
      <c r="C60" s="4">
        <v>7.23</v>
      </c>
      <c r="D60" s="4">
        <v>2.0924999999999998</v>
      </c>
      <c r="E60" s="5">
        <v>0.45250000000000001</v>
      </c>
    </row>
    <row r="61" spans="1:5">
      <c r="A61" t="s">
        <v>59</v>
      </c>
      <c r="B61" s="4">
        <v>5.4284999999999997</v>
      </c>
      <c r="C61" s="4">
        <v>8.5589999999999993</v>
      </c>
      <c r="D61" s="4">
        <v>3.13</v>
      </c>
      <c r="E61" s="5">
        <v>0.18149999999999999</v>
      </c>
    </row>
  </sheetData>
  <sortState ref="A2:F98">
    <sortCondition ref="A2:A98"/>
  </sortState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66"/>
  <sheetViews>
    <sheetView workbookViewId="0">
      <selection activeCell="K44" sqref="K44"/>
    </sheetView>
  </sheetViews>
  <sheetFormatPr baseColWidth="10" defaultColWidth="8.83203125" defaultRowHeight="1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6</v>
      </c>
      <c r="L1" t="s">
        <v>14</v>
      </c>
      <c r="M1" t="s">
        <v>15</v>
      </c>
      <c r="N1" t="s">
        <v>16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20</v>
      </c>
      <c r="U1" t="s">
        <v>9</v>
      </c>
      <c r="V1" t="s">
        <v>21</v>
      </c>
      <c r="W1" t="s">
        <v>22</v>
      </c>
      <c r="X1" t="s">
        <v>23</v>
      </c>
      <c r="Y1" t="s">
        <v>50</v>
      </c>
      <c r="Z1" t="s">
        <v>51</v>
      </c>
    </row>
    <row r="2" spans="1:26">
      <c r="A2">
        <v>1</v>
      </c>
      <c r="B2">
        <v>3</v>
      </c>
      <c r="C2" t="s">
        <v>49</v>
      </c>
      <c r="D2" t="s">
        <v>24</v>
      </c>
      <c r="E2" t="s">
        <v>52</v>
      </c>
      <c r="G2">
        <v>0.5</v>
      </c>
      <c r="H2">
        <v>0.5</v>
      </c>
      <c r="I2">
        <v>5665</v>
      </c>
      <c r="J2">
        <v>9509</v>
      </c>
      <c r="L2">
        <v>8259</v>
      </c>
      <c r="M2">
        <v>7.2050000000000001</v>
      </c>
      <c r="N2">
        <v>11.79</v>
      </c>
      <c r="O2">
        <v>4.585</v>
      </c>
      <c r="Q2">
        <v>1.093</v>
      </c>
      <c r="R2">
        <v>1</v>
      </c>
      <c r="S2">
        <v>0</v>
      </c>
      <c r="T2">
        <v>0</v>
      </c>
      <c r="V2">
        <v>0</v>
      </c>
      <c r="Y2" t="s">
        <v>101</v>
      </c>
      <c r="Z2" s="3">
        <v>0.42614583333333328</v>
      </c>
    </row>
    <row r="3" spans="1:26">
      <c r="A3">
        <v>2</v>
      </c>
      <c r="B3">
        <v>3</v>
      </c>
      <c r="C3" t="s">
        <v>49</v>
      </c>
      <c r="D3" t="s">
        <v>24</v>
      </c>
      <c r="E3" t="s">
        <v>52</v>
      </c>
      <c r="G3">
        <v>0.5</v>
      </c>
      <c r="H3">
        <v>0.5</v>
      </c>
      <c r="I3">
        <v>8169</v>
      </c>
      <c r="J3">
        <v>9483</v>
      </c>
      <c r="L3">
        <v>8344</v>
      </c>
      <c r="M3">
        <v>10.474</v>
      </c>
      <c r="N3">
        <v>11.757999999999999</v>
      </c>
      <c r="O3">
        <v>1.284</v>
      </c>
      <c r="Q3">
        <v>1.1040000000000001</v>
      </c>
      <c r="R3">
        <v>1</v>
      </c>
      <c r="S3">
        <v>0</v>
      </c>
      <c r="T3">
        <v>0</v>
      </c>
      <c r="V3">
        <v>0</v>
      </c>
      <c r="Y3" t="s">
        <v>101</v>
      </c>
      <c r="Z3" s="3">
        <v>0.43233796296296295</v>
      </c>
    </row>
    <row r="4" spans="1:26">
      <c r="A4">
        <v>3</v>
      </c>
      <c r="B4">
        <v>1</v>
      </c>
      <c r="D4" t="s">
        <v>48</v>
      </c>
      <c r="Y4" t="s">
        <v>101</v>
      </c>
      <c r="Z4" s="3">
        <v>0.43649305555555556</v>
      </c>
    </row>
    <row r="5" spans="1:26">
      <c r="A5">
        <v>4</v>
      </c>
      <c r="B5">
        <v>2</v>
      </c>
      <c r="C5" t="s">
        <v>45</v>
      </c>
      <c r="D5" t="s">
        <v>24</v>
      </c>
      <c r="E5" t="s">
        <v>52</v>
      </c>
      <c r="G5">
        <v>0.5</v>
      </c>
      <c r="H5">
        <v>0.5</v>
      </c>
      <c r="I5">
        <v>15</v>
      </c>
      <c r="J5">
        <v>455</v>
      </c>
      <c r="L5">
        <v>158</v>
      </c>
      <c r="M5">
        <v>0</v>
      </c>
      <c r="N5">
        <v>0.33200000000000002</v>
      </c>
      <c r="O5">
        <v>0.33200000000000002</v>
      </c>
      <c r="Q5">
        <v>3.2000000000000001E-2</v>
      </c>
      <c r="R5">
        <v>1</v>
      </c>
      <c r="S5">
        <v>0</v>
      </c>
      <c r="T5">
        <v>0</v>
      </c>
      <c r="V5">
        <v>0</v>
      </c>
      <c r="Y5" t="s">
        <v>101</v>
      </c>
      <c r="Z5" s="3">
        <v>0.4460069444444445</v>
      </c>
    </row>
    <row r="6" spans="1:26">
      <c r="A6">
        <v>5</v>
      </c>
      <c r="B6">
        <v>2</v>
      </c>
      <c r="C6" t="s">
        <v>45</v>
      </c>
      <c r="D6" t="s">
        <v>24</v>
      </c>
      <c r="E6" t="s">
        <v>52</v>
      </c>
      <c r="G6">
        <v>0.5</v>
      </c>
      <c r="H6">
        <v>0.5</v>
      </c>
      <c r="I6">
        <v>126</v>
      </c>
      <c r="J6">
        <v>679</v>
      </c>
      <c r="L6">
        <v>281</v>
      </c>
      <c r="M6">
        <v>0</v>
      </c>
      <c r="N6">
        <v>0.626</v>
      </c>
      <c r="O6">
        <v>0.626</v>
      </c>
      <c r="Q6">
        <v>4.9000000000000002E-2</v>
      </c>
      <c r="R6">
        <v>1</v>
      </c>
      <c r="S6">
        <v>0</v>
      </c>
      <c r="T6">
        <v>0</v>
      </c>
      <c r="V6">
        <v>0</v>
      </c>
      <c r="Y6" t="s">
        <v>101</v>
      </c>
      <c r="Z6" s="3">
        <v>0.45146990740740739</v>
      </c>
    </row>
    <row r="7" spans="1:26">
      <c r="A7">
        <v>6</v>
      </c>
      <c r="B7">
        <v>4</v>
      </c>
      <c r="C7" t="s">
        <v>47</v>
      </c>
      <c r="D7" t="s">
        <v>24</v>
      </c>
      <c r="E7" t="s">
        <v>52</v>
      </c>
      <c r="G7">
        <v>0.5</v>
      </c>
      <c r="H7">
        <v>0.5</v>
      </c>
      <c r="I7">
        <v>890</v>
      </c>
      <c r="J7">
        <v>5388</v>
      </c>
      <c r="L7">
        <v>2186</v>
      </c>
      <c r="M7">
        <v>0.99</v>
      </c>
      <c r="N7">
        <v>6.6829999999999998</v>
      </c>
      <c r="O7">
        <v>5.6929999999999996</v>
      </c>
      <c r="Q7">
        <v>0.30199999999999999</v>
      </c>
      <c r="R7">
        <v>1</v>
      </c>
      <c r="S7">
        <v>0</v>
      </c>
      <c r="T7">
        <v>0</v>
      </c>
      <c r="V7">
        <v>0</v>
      </c>
      <c r="Y7" t="s">
        <v>101</v>
      </c>
      <c r="Z7" s="3">
        <v>0.46195601851851853</v>
      </c>
    </row>
    <row r="8" spans="1:26">
      <c r="A8">
        <v>7</v>
      </c>
      <c r="B8">
        <v>4</v>
      </c>
      <c r="C8" t="s">
        <v>46</v>
      </c>
      <c r="D8" t="s">
        <v>24</v>
      </c>
      <c r="E8" t="s">
        <v>52</v>
      </c>
      <c r="G8">
        <v>0.5</v>
      </c>
      <c r="H8">
        <v>0.5</v>
      </c>
      <c r="I8">
        <v>2073</v>
      </c>
      <c r="J8">
        <v>5214</v>
      </c>
      <c r="L8">
        <v>2252</v>
      </c>
      <c r="M8">
        <v>2.5270000000000001</v>
      </c>
      <c r="N8">
        <v>6.4640000000000004</v>
      </c>
      <c r="O8">
        <v>3.9369999999999998</v>
      </c>
      <c r="Q8">
        <v>0.31</v>
      </c>
      <c r="R8">
        <v>1</v>
      </c>
      <c r="S8">
        <v>0</v>
      </c>
      <c r="T8">
        <v>0</v>
      </c>
      <c r="V8">
        <v>0</v>
      </c>
      <c r="Y8" t="s">
        <v>101</v>
      </c>
      <c r="Z8" s="3">
        <v>0.46784722222222225</v>
      </c>
    </row>
    <row r="9" spans="1:26">
      <c r="A9">
        <v>8</v>
      </c>
      <c r="B9">
        <v>3</v>
      </c>
      <c r="C9" t="s">
        <v>46</v>
      </c>
      <c r="D9" t="s">
        <v>24</v>
      </c>
      <c r="E9" t="s">
        <v>52</v>
      </c>
      <c r="G9">
        <v>0.5</v>
      </c>
      <c r="H9">
        <v>0.5</v>
      </c>
      <c r="I9">
        <v>8175</v>
      </c>
      <c r="J9">
        <v>8958</v>
      </c>
      <c r="L9">
        <v>7008</v>
      </c>
      <c r="M9">
        <v>10.481999999999999</v>
      </c>
      <c r="N9">
        <v>11.118</v>
      </c>
      <c r="O9">
        <v>0.63600000000000001</v>
      </c>
      <c r="Q9">
        <v>0.93200000000000005</v>
      </c>
      <c r="R9">
        <v>1</v>
      </c>
      <c r="S9">
        <v>0</v>
      </c>
      <c r="T9">
        <v>0</v>
      </c>
      <c r="V9">
        <v>0</v>
      </c>
      <c r="Y9" t="s">
        <v>101</v>
      </c>
      <c r="Z9" s="3">
        <v>0.47855324074074074</v>
      </c>
    </row>
    <row r="10" spans="1:26">
      <c r="A10">
        <v>9</v>
      </c>
      <c r="B10">
        <v>3</v>
      </c>
      <c r="C10" t="s">
        <v>46</v>
      </c>
      <c r="D10" t="s">
        <v>24</v>
      </c>
      <c r="E10" t="s">
        <v>52</v>
      </c>
      <c r="G10">
        <v>0.5</v>
      </c>
      <c r="H10">
        <v>0.5</v>
      </c>
      <c r="I10">
        <v>8062</v>
      </c>
      <c r="J10">
        <v>9470</v>
      </c>
      <c r="L10">
        <v>7388</v>
      </c>
      <c r="M10">
        <v>10.335000000000001</v>
      </c>
      <c r="N10">
        <v>11.743</v>
      </c>
      <c r="O10">
        <v>1.4079999999999999</v>
      </c>
      <c r="Q10">
        <v>0.98099999999999998</v>
      </c>
      <c r="R10">
        <v>1</v>
      </c>
      <c r="S10">
        <v>0</v>
      </c>
      <c r="T10">
        <v>0</v>
      </c>
      <c r="V10">
        <v>0</v>
      </c>
      <c r="Y10" t="s">
        <v>101</v>
      </c>
      <c r="Z10" s="3">
        <v>0.48478009259259264</v>
      </c>
    </row>
    <row r="11" spans="1:26">
      <c r="A11">
        <v>10</v>
      </c>
      <c r="B11">
        <v>7</v>
      </c>
      <c r="C11" t="s">
        <v>119</v>
      </c>
      <c r="D11" t="s">
        <v>24</v>
      </c>
      <c r="E11" t="s">
        <v>52</v>
      </c>
      <c r="G11">
        <v>0.5</v>
      </c>
      <c r="H11">
        <v>0.5</v>
      </c>
      <c r="I11">
        <v>2599</v>
      </c>
      <c r="J11">
        <v>4324</v>
      </c>
      <c r="L11">
        <v>1389</v>
      </c>
      <c r="M11">
        <v>3.2109999999999999</v>
      </c>
      <c r="N11">
        <v>5.335</v>
      </c>
      <c r="O11">
        <v>2.1240000000000001</v>
      </c>
      <c r="Q11">
        <v>0.19600000000000001</v>
      </c>
      <c r="R11">
        <v>1</v>
      </c>
      <c r="S11">
        <v>0</v>
      </c>
      <c r="T11">
        <v>0</v>
      </c>
      <c r="V11">
        <v>0</v>
      </c>
      <c r="Y11" t="s">
        <v>101</v>
      </c>
      <c r="Z11" s="3">
        <v>0.49532407407407408</v>
      </c>
    </row>
    <row r="12" spans="1:26">
      <c r="A12">
        <v>11</v>
      </c>
      <c r="B12">
        <v>7</v>
      </c>
      <c r="C12" t="s">
        <v>119</v>
      </c>
      <c r="D12" t="s">
        <v>24</v>
      </c>
      <c r="E12" t="s">
        <v>52</v>
      </c>
      <c r="G12">
        <v>0.5</v>
      </c>
      <c r="H12">
        <v>0.5</v>
      </c>
      <c r="I12">
        <v>2738</v>
      </c>
      <c r="J12">
        <v>4297</v>
      </c>
      <c r="L12">
        <v>1389</v>
      </c>
      <c r="M12">
        <v>3.3929999999999998</v>
      </c>
      <c r="N12">
        <v>5.3010000000000002</v>
      </c>
      <c r="O12">
        <v>1.9079999999999999</v>
      </c>
      <c r="Q12">
        <v>0.19600000000000001</v>
      </c>
      <c r="R12">
        <v>1</v>
      </c>
      <c r="S12">
        <v>0</v>
      </c>
      <c r="T12">
        <v>0</v>
      </c>
      <c r="V12">
        <v>0</v>
      </c>
      <c r="Y12" t="s">
        <v>101</v>
      </c>
      <c r="Z12" s="3">
        <v>0.5013657407407407</v>
      </c>
    </row>
    <row r="13" spans="1:26">
      <c r="A13">
        <v>12</v>
      </c>
      <c r="B13">
        <v>8</v>
      </c>
      <c r="C13" t="s">
        <v>120</v>
      </c>
      <c r="D13" t="s">
        <v>24</v>
      </c>
      <c r="E13" t="s">
        <v>52</v>
      </c>
      <c r="G13">
        <v>0.5</v>
      </c>
      <c r="H13">
        <v>0.5</v>
      </c>
      <c r="I13">
        <v>1994</v>
      </c>
      <c r="J13">
        <v>4544</v>
      </c>
      <c r="L13">
        <v>1079</v>
      </c>
      <c r="M13">
        <v>2.4239999999999999</v>
      </c>
      <c r="N13">
        <v>5.6159999999999997</v>
      </c>
      <c r="O13">
        <v>3.1920000000000002</v>
      </c>
      <c r="Q13">
        <v>0.155</v>
      </c>
      <c r="R13">
        <v>1</v>
      </c>
      <c r="S13">
        <v>0</v>
      </c>
      <c r="T13">
        <v>0</v>
      </c>
      <c r="V13">
        <v>0</v>
      </c>
      <c r="Y13" t="s">
        <v>101</v>
      </c>
      <c r="Z13" s="3">
        <v>0.5116666666666666</v>
      </c>
    </row>
    <row r="14" spans="1:26">
      <c r="A14">
        <v>13</v>
      </c>
      <c r="B14">
        <v>8</v>
      </c>
      <c r="C14" t="s">
        <v>120</v>
      </c>
      <c r="D14" t="s">
        <v>24</v>
      </c>
      <c r="E14" t="s">
        <v>52</v>
      </c>
      <c r="G14">
        <v>0.5</v>
      </c>
      <c r="H14">
        <v>0.5</v>
      </c>
      <c r="I14">
        <v>2209</v>
      </c>
      <c r="J14">
        <v>4520</v>
      </c>
      <c r="L14">
        <v>1055</v>
      </c>
      <c r="M14">
        <v>2.7040000000000002</v>
      </c>
      <c r="N14">
        <v>5.5839999999999996</v>
      </c>
      <c r="O14">
        <v>2.88</v>
      </c>
      <c r="Q14">
        <v>0.152</v>
      </c>
      <c r="R14">
        <v>1</v>
      </c>
      <c r="S14">
        <v>0</v>
      </c>
      <c r="T14">
        <v>0</v>
      </c>
      <c r="V14">
        <v>0</v>
      </c>
      <c r="Y14" t="s">
        <v>101</v>
      </c>
      <c r="Z14" s="3">
        <v>0.51768518518518525</v>
      </c>
    </row>
    <row r="15" spans="1:26">
      <c r="A15">
        <v>14</v>
      </c>
      <c r="B15">
        <v>9</v>
      </c>
      <c r="C15" t="s">
        <v>121</v>
      </c>
      <c r="D15" t="s">
        <v>24</v>
      </c>
      <c r="E15" t="s">
        <v>52</v>
      </c>
      <c r="G15">
        <v>0.5</v>
      </c>
      <c r="H15">
        <v>0.5</v>
      </c>
      <c r="I15">
        <v>1346</v>
      </c>
      <c r="J15">
        <v>5023</v>
      </c>
      <c r="L15">
        <v>1107</v>
      </c>
      <c r="M15">
        <v>1.5820000000000001</v>
      </c>
      <c r="N15">
        <v>6.2229999999999999</v>
      </c>
      <c r="O15">
        <v>4.641</v>
      </c>
      <c r="Q15">
        <v>0.159</v>
      </c>
      <c r="R15">
        <v>1</v>
      </c>
      <c r="S15">
        <v>0</v>
      </c>
      <c r="T15">
        <v>0</v>
      </c>
      <c r="V15">
        <v>0</v>
      </c>
      <c r="Y15" t="s">
        <v>101</v>
      </c>
      <c r="Z15" s="3">
        <v>0.52798611111111116</v>
      </c>
    </row>
    <row r="16" spans="1:26">
      <c r="A16">
        <v>15</v>
      </c>
      <c r="B16">
        <v>9</v>
      </c>
      <c r="C16" t="s">
        <v>121</v>
      </c>
      <c r="D16" t="s">
        <v>24</v>
      </c>
      <c r="E16" t="s">
        <v>52</v>
      </c>
      <c r="G16">
        <v>0.5</v>
      </c>
      <c r="H16">
        <v>0.5</v>
      </c>
      <c r="I16">
        <v>3121</v>
      </c>
      <c r="J16">
        <v>5025</v>
      </c>
      <c r="L16">
        <v>1132</v>
      </c>
      <c r="M16">
        <v>3.891</v>
      </c>
      <c r="N16">
        <v>6.2249999999999996</v>
      </c>
      <c r="O16">
        <v>2.3340000000000001</v>
      </c>
      <c r="Q16">
        <v>0.16200000000000001</v>
      </c>
      <c r="R16">
        <v>1</v>
      </c>
      <c r="S16">
        <v>0</v>
      </c>
      <c r="T16">
        <v>0</v>
      </c>
      <c r="V16">
        <v>0</v>
      </c>
      <c r="Y16" t="s">
        <v>101</v>
      </c>
      <c r="Z16" s="3">
        <v>0.53399305555555554</v>
      </c>
    </row>
    <row r="17" spans="1:26">
      <c r="A17">
        <v>16</v>
      </c>
      <c r="B17">
        <v>10</v>
      </c>
      <c r="C17" t="s">
        <v>122</v>
      </c>
      <c r="D17" t="s">
        <v>24</v>
      </c>
      <c r="E17" t="s">
        <v>52</v>
      </c>
      <c r="G17">
        <v>0.5</v>
      </c>
      <c r="H17">
        <v>0.5</v>
      </c>
      <c r="I17">
        <v>1699</v>
      </c>
      <c r="J17">
        <v>4696</v>
      </c>
      <c r="L17">
        <v>1301</v>
      </c>
      <c r="M17">
        <v>2.0409999999999999</v>
      </c>
      <c r="N17">
        <v>5.8079999999999998</v>
      </c>
      <c r="O17">
        <v>3.7669999999999999</v>
      </c>
      <c r="Q17">
        <v>0.184</v>
      </c>
      <c r="R17">
        <v>1</v>
      </c>
      <c r="S17">
        <v>0</v>
      </c>
      <c r="T17">
        <v>0</v>
      </c>
      <c r="V17">
        <v>0</v>
      </c>
      <c r="Y17" t="s">
        <v>101</v>
      </c>
      <c r="Z17" s="3">
        <v>0.54420138888888892</v>
      </c>
    </row>
    <row r="18" spans="1:26">
      <c r="A18">
        <v>17</v>
      </c>
      <c r="B18">
        <v>10</v>
      </c>
      <c r="C18" t="s">
        <v>122</v>
      </c>
      <c r="D18" t="s">
        <v>24</v>
      </c>
      <c r="E18" t="s">
        <v>52</v>
      </c>
      <c r="G18">
        <v>0.5</v>
      </c>
      <c r="H18">
        <v>0.5</v>
      </c>
      <c r="I18">
        <v>2211</v>
      </c>
      <c r="J18">
        <v>4646</v>
      </c>
      <c r="L18">
        <v>1283</v>
      </c>
      <c r="M18">
        <v>2.706</v>
      </c>
      <c r="N18">
        <v>5.7439999999999998</v>
      </c>
      <c r="O18">
        <v>3.0379999999999998</v>
      </c>
      <c r="Q18">
        <v>0.182</v>
      </c>
      <c r="R18">
        <v>1</v>
      </c>
      <c r="S18">
        <v>0</v>
      </c>
      <c r="T18">
        <v>0</v>
      </c>
      <c r="V18">
        <v>0</v>
      </c>
      <c r="Y18" t="s">
        <v>101</v>
      </c>
      <c r="Z18" s="3">
        <v>0.55027777777777775</v>
      </c>
    </row>
    <row r="19" spans="1:26">
      <c r="A19">
        <v>18</v>
      </c>
      <c r="B19">
        <v>11</v>
      </c>
      <c r="C19" t="s">
        <v>123</v>
      </c>
      <c r="D19" t="s">
        <v>24</v>
      </c>
      <c r="E19" t="s">
        <v>52</v>
      </c>
      <c r="G19">
        <v>0.5</v>
      </c>
      <c r="H19">
        <v>0.5</v>
      </c>
      <c r="I19">
        <v>593</v>
      </c>
      <c r="J19">
        <v>4252</v>
      </c>
      <c r="L19">
        <v>959</v>
      </c>
      <c r="M19">
        <v>0.60299999999999998</v>
      </c>
      <c r="N19">
        <v>5.2439999999999998</v>
      </c>
      <c r="O19">
        <v>4.641</v>
      </c>
      <c r="Q19">
        <v>0.13900000000000001</v>
      </c>
      <c r="R19">
        <v>1</v>
      </c>
      <c r="S19">
        <v>0</v>
      </c>
      <c r="T19">
        <v>0</v>
      </c>
      <c r="V19">
        <v>0</v>
      </c>
      <c r="Y19" t="s">
        <v>101</v>
      </c>
      <c r="Z19" s="3">
        <v>0.56055555555555558</v>
      </c>
    </row>
    <row r="20" spans="1:26">
      <c r="A20">
        <v>19</v>
      </c>
      <c r="B20">
        <v>11</v>
      </c>
      <c r="C20" t="s">
        <v>123</v>
      </c>
      <c r="D20" t="s">
        <v>24</v>
      </c>
      <c r="E20" t="s">
        <v>52</v>
      </c>
      <c r="G20">
        <v>0.5</v>
      </c>
      <c r="H20">
        <v>0.5</v>
      </c>
      <c r="I20">
        <v>2069</v>
      </c>
      <c r="J20">
        <v>4308</v>
      </c>
      <c r="L20">
        <v>1023</v>
      </c>
      <c r="M20">
        <v>2.5219999999999998</v>
      </c>
      <c r="N20">
        <v>5.3159999999999998</v>
      </c>
      <c r="O20">
        <v>2.794</v>
      </c>
      <c r="Q20">
        <v>0.14699999999999999</v>
      </c>
      <c r="R20">
        <v>1</v>
      </c>
      <c r="S20">
        <v>0</v>
      </c>
      <c r="T20">
        <v>0</v>
      </c>
      <c r="V20">
        <v>0</v>
      </c>
      <c r="Y20" t="s">
        <v>101</v>
      </c>
      <c r="Z20" s="3">
        <v>0.56664351851851846</v>
      </c>
    </row>
    <row r="21" spans="1:26">
      <c r="A21">
        <v>20</v>
      </c>
      <c r="B21">
        <v>12</v>
      </c>
      <c r="C21" t="s">
        <v>124</v>
      </c>
      <c r="D21" t="s">
        <v>24</v>
      </c>
      <c r="E21" t="s">
        <v>52</v>
      </c>
      <c r="G21">
        <v>0.5</v>
      </c>
      <c r="H21">
        <v>0.5</v>
      </c>
      <c r="I21">
        <v>5285</v>
      </c>
      <c r="J21">
        <v>7226</v>
      </c>
      <c r="L21">
        <v>1757</v>
      </c>
      <c r="M21">
        <v>6.71</v>
      </c>
      <c r="N21">
        <v>8.9830000000000005</v>
      </c>
      <c r="O21">
        <v>2.2730000000000001</v>
      </c>
      <c r="Q21">
        <v>0.245</v>
      </c>
      <c r="R21">
        <v>1</v>
      </c>
      <c r="S21">
        <v>0</v>
      </c>
      <c r="T21">
        <v>0</v>
      </c>
      <c r="V21">
        <v>0</v>
      </c>
      <c r="Y21" t="s">
        <v>101</v>
      </c>
      <c r="Z21" s="3">
        <v>0.57721064814814815</v>
      </c>
    </row>
    <row r="22" spans="1:26">
      <c r="A22">
        <v>21</v>
      </c>
      <c r="B22">
        <v>12</v>
      </c>
      <c r="C22" t="s">
        <v>124</v>
      </c>
      <c r="D22" t="s">
        <v>24</v>
      </c>
      <c r="E22" t="s">
        <v>52</v>
      </c>
      <c r="G22">
        <v>0.5</v>
      </c>
      <c r="H22">
        <v>0.5</v>
      </c>
      <c r="I22">
        <v>5283</v>
      </c>
      <c r="J22">
        <v>7152</v>
      </c>
      <c r="L22">
        <v>1751</v>
      </c>
      <c r="M22">
        <v>6.7069999999999999</v>
      </c>
      <c r="N22">
        <v>8.8919999999999995</v>
      </c>
      <c r="O22">
        <v>2.1850000000000001</v>
      </c>
      <c r="Q22">
        <v>0.24399999999999999</v>
      </c>
      <c r="R22">
        <v>1</v>
      </c>
      <c r="S22">
        <v>0</v>
      </c>
      <c r="T22">
        <v>0</v>
      </c>
      <c r="V22">
        <v>0</v>
      </c>
      <c r="Y22" t="s">
        <v>101</v>
      </c>
      <c r="Z22" s="3">
        <v>0.58337962962962964</v>
      </c>
    </row>
    <row r="23" spans="1:26">
      <c r="A23">
        <v>22</v>
      </c>
      <c r="B23">
        <v>13</v>
      </c>
      <c r="C23" t="s">
        <v>125</v>
      </c>
      <c r="D23" t="s">
        <v>24</v>
      </c>
      <c r="E23" t="s">
        <v>52</v>
      </c>
      <c r="G23">
        <v>0.5</v>
      </c>
      <c r="H23">
        <v>0.5</v>
      </c>
      <c r="I23">
        <v>1926</v>
      </c>
      <c r="J23">
        <v>4204</v>
      </c>
      <c r="L23">
        <v>1173</v>
      </c>
      <c r="M23">
        <v>2.335</v>
      </c>
      <c r="N23">
        <v>5.1829999999999998</v>
      </c>
      <c r="O23">
        <v>2.847</v>
      </c>
      <c r="Q23">
        <v>0.16700000000000001</v>
      </c>
      <c r="R23">
        <v>1</v>
      </c>
      <c r="S23">
        <v>0</v>
      </c>
      <c r="T23">
        <v>0</v>
      </c>
      <c r="V23">
        <v>0</v>
      </c>
      <c r="Y23" t="s">
        <v>101</v>
      </c>
      <c r="Z23" s="3">
        <v>0.59359953703703705</v>
      </c>
    </row>
    <row r="24" spans="1:26">
      <c r="A24">
        <v>23</v>
      </c>
      <c r="B24">
        <v>13</v>
      </c>
      <c r="C24" t="s">
        <v>125</v>
      </c>
      <c r="D24" t="s">
        <v>24</v>
      </c>
      <c r="E24" t="s">
        <v>52</v>
      </c>
      <c r="G24">
        <v>0.5</v>
      </c>
      <c r="H24">
        <v>0.5</v>
      </c>
      <c r="I24">
        <v>2419</v>
      </c>
      <c r="J24">
        <v>4148</v>
      </c>
      <c r="L24">
        <v>1098</v>
      </c>
      <c r="M24">
        <v>2.9780000000000002</v>
      </c>
      <c r="N24">
        <v>5.1120000000000001</v>
      </c>
      <c r="O24">
        <v>2.1339999999999999</v>
      </c>
      <c r="Q24">
        <v>0.157</v>
      </c>
      <c r="R24">
        <v>1</v>
      </c>
      <c r="S24">
        <v>0</v>
      </c>
      <c r="T24">
        <v>0</v>
      </c>
      <c r="V24">
        <v>0</v>
      </c>
      <c r="Y24" t="s">
        <v>101</v>
      </c>
      <c r="Z24" s="3">
        <v>0.5995949074074074</v>
      </c>
    </row>
    <row r="25" spans="1:26">
      <c r="A25">
        <v>24</v>
      </c>
      <c r="B25">
        <v>14</v>
      </c>
      <c r="C25" t="s">
        <v>126</v>
      </c>
      <c r="D25" t="s">
        <v>24</v>
      </c>
      <c r="E25" t="s">
        <v>52</v>
      </c>
      <c r="G25">
        <v>0.5</v>
      </c>
      <c r="H25">
        <v>0.5</v>
      </c>
      <c r="I25">
        <v>2225</v>
      </c>
      <c r="J25">
        <v>4034</v>
      </c>
      <c r="L25">
        <v>1120</v>
      </c>
      <c r="M25">
        <v>2.7250000000000001</v>
      </c>
      <c r="N25">
        <v>4.9660000000000002</v>
      </c>
      <c r="O25">
        <v>2.2400000000000002</v>
      </c>
      <c r="Q25">
        <v>0.16</v>
      </c>
      <c r="R25">
        <v>1</v>
      </c>
      <c r="S25">
        <v>0</v>
      </c>
      <c r="T25">
        <v>0</v>
      </c>
      <c r="V25">
        <v>0</v>
      </c>
      <c r="Y25" t="s">
        <v>101</v>
      </c>
      <c r="Z25" s="3">
        <v>0.60996527777777776</v>
      </c>
    </row>
    <row r="26" spans="1:26">
      <c r="A26">
        <v>25</v>
      </c>
      <c r="B26">
        <v>14</v>
      </c>
      <c r="C26" t="s">
        <v>126</v>
      </c>
      <c r="D26" t="s">
        <v>24</v>
      </c>
      <c r="E26" t="s">
        <v>52</v>
      </c>
      <c r="G26">
        <v>0.5</v>
      </c>
      <c r="H26">
        <v>0.5</v>
      </c>
      <c r="I26">
        <v>2261</v>
      </c>
      <c r="J26">
        <v>3910</v>
      </c>
      <c r="L26">
        <v>1067</v>
      </c>
      <c r="M26">
        <v>2.7719999999999998</v>
      </c>
      <c r="N26">
        <v>4.8079999999999998</v>
      </c>
      <c r="O26">
        <v>2.036</v>
      </c>
      <c r="Q26">
        <v>0.153</v>
      </c>
      <c r="R26">
        <v>1</v>
      </c>
      <c r="S26">
        <v>0</v>
      </c>
      <c r="T26">
        <v>0</v>
      </c>
      <c r="V26">
        <v>0</v>
      </c>
      <c r="Y26" t="s">
        <v>101</v>
      </c>
      <c r="Z26" s="3">
        <v>0.61600694444444437</v>
      </c>
    </row>
    <row r="27" spans="1:26">
      <c r="A27">
        <v>26</v>
      </c>
      <c r="B27">
        <v>15</v>
      </c>
      <c r="C27" t="s">
        <v>127</v>
      </c>
      <c r="D27" t="s">
        <v>24</v>
      </c>
      <c r="E27" t="s">
        <v>52</v>
      </c>
      <c r="G27">
        <v>0.5</v>
      </c>
      <c r="H27">
        <v>0.5</v>
      </c>
      <c r="I27">
        <v>2024</v>
      </c>
      <c r="J27">
        <v>5610</v>
      </c>
      <c r="L27">
        <v>1249</v>
      </c>
      <c r="M27">
        <v>2.4630000000000001</v>
      </c>
      <c r="N27">
        <v>6.9630000000000001</v>
      </c>
      <c r="O27">
        <v>4.4989999999999997</v>
      </c>
      <c r="Q27">
        <v>0.17799999999999999</v>
      </c>
      <c r="R27">
        <v>1</v>
      </c>
      <c r="S27">
        <v>0</v>
      </c>
      <c r="T27">
        <v>0</v>
      </c>
      <c r="V27">
        <v>0</v>
      </c>
      <c r="Y27" t="s">
        <v>101</v>
      </c>
      <c r="Z27" s="3">
        <v>0.62646990740740738</v>
      </c>
    </row>
    <row r="28" spans="1:26">
      <c r="A28">
        <v>27</v>
      </c>
      <c r="B28">
        <v>15</v>
      </c>
      <c r="C28" t="s">
        <v>127</v>
      </c>
      <c r="D28" t="s">
        <v>24</v>
      </c>
      <c r="E28" t="s">
        <v>52</v>
      </c>
      <c r="G28">
        <v>0.5</v>
      </c>
      <c r="H28">
        <v>0.5</v>
      </c>
      <c r="I28">
        <v>3027</v>
      </c>
      <c r="J28">
        <v>5776</v>
      </c>
      <c r="L28">
        <v>1228</v>
      </c>
      <c r="M28">
        <v>3.7679999999999998</v>
      </c>
      <c r="N28">
        <v>7.1719999999999997</v>
      </c>
      <c r="O28">
        <v>3.4039999999999999</v>
      </c>
      <c r="Q28">
        <v>0.17499999999999999</v>
      </c>
      <c r="R28">
        <v>1</v>
      </c>
      <c r="S28">
        <v>0</v>
      </c>
      <c r="T28">
        <v>0</v>
      </c>
      <c r="V28">
        <v>0</v>
      </c>
      <c r="Y28" t="s">
        <v>101</v>
      </c>
      <c r="Z28" s="3">
        <v>0.63267361111111109</v>
      </c>
    </row>
    <row r="29" spans="1:26">
      <c r="A29">
        <v>28</v>
      </c>
      <c r="B29">
        <v>16</v>
      </c>
      <c r="C29" t="s">
        <v>128</v>
      </c>
      <c r="D29" t="s">
        <v>24</v>
      </c>
      <c r="E29" t="s">
        <v>52</v>
      </c>
      <c r="G29">
        <v>0.5</v>
      </c>
      <c r="H29">
        <v>0.5</v>
      </c>
      <c r="I29">
        <v>5009</v>
      </c>
      <c r="J29">
        <v>7862</v>
      </c>
      <c r="L29">
        <v>6506</v>
      </c>
      <c r="M29">
        <v>6.35</v>
      </c>
      <c r="N29">
        <v>9.7710000000000008</v>
      </c>
      <c r="O29">
        <v>3.4209999999999998</v>
      </c>
      <c r="Q29">
        <v>0.86699999999999999</v>
      </c>
      <c r="R29">
        <v>1</v>
      </c>
      <c r="S29">
        <v>0</v>
      </c>
      <c r="T29">
        <v>0</v>
      </c>
      <c r="V29">
        <v>0</v>
      </c>
      <c r="Y29" t="s">
        <v>101</v>
      </c>
      <c r="Z29" s="3">
        <v>0.64325231481481482</v>
      </c>
    </row>
    <row r="30" spans="1:26">
      <c r="A30">
        <v>29</v>
      </c>
      <c r="B30">
        <v>16</v>
      </c>
      <c r="C30" t="s">
        <v>128</v>
      </c>
      <c r="D30" t="s">
        <v>24</v>
      </c>
      <c r="E30" t="s">
        <v>52</v>
      </c>
      <c r="G30">
        <v>0.5</v>
      </c>
      <c r="H30">
        <v>0.5</v>
      </c>
      <c r="I30">
        <v>5080</v>
      </c>
      <c r="J30">
        <v>8050</v>
      </c>
      <c r="L30">
        <v>6696</v>
      </c>
      <c r="M30">
        <v>6.4420000000000002</v>
      </c>
      <c r="N30">
        <v>10.003</v>
      </c>
      <c r="O30">
        <v>3.56</v>
      </c>
      <c r="Q30">
        <v>0.89200000000000002</v>
      </c>
      <c r="R30">
        <v>1</v>
      </c>
      <c r="S30">
        <v>0</v>
      </c>
      <c r="T30">
        <v>0</v>
      </c>
      <c r="V30">
        <v>0</v>
      </c>
      <c r="Y30" t="s">
        <v>101</v>
      </c>
      <c r="Z30" s="3">
        <v>0.64956018518518521</v>
      </c>
    </row>
    <row r="31" spans="1:26">
      <c r="A31">
        <v>30</v>
      </c>
      <c r="B31">
        <v>17</v>
      </c>
      <c r="C31" t="s">
        <v>129</v>
      </c>
      <c r="D31" t="s">
        <v>24</v>
      </c>
      <c r="E31" t="s">
        <v>52</v>
      </c>
      <c r="G31">
        <v>0.5</v>
      </c>
      <c r="H31">
        <v>0.5</v>
      </c>
      <c r="I31">
        <v>1075</v>
      </c>
      <c r="J31">
        <v>4444</v>
      </c>
      <c r="L31">
        <v>1480</v>
      </c>
      <c r="M31">
        <v>1.23</v>
      </c>
      <c r="N31">
        <v>5.4889999999999999</v>
      </c>
      <c r="O31">
        <v>4.258</v>
      </c>
      <c r="Q31">
        <v>0.20799999999999999</v>
      </c>
      <c r="R31">
        <v>1</v>
      </c>
      <c r="S31">
        <v>0</v>
      </c>
      <c r="T31">
        <v>0</v>
      </c>
      <c r="V31">
        <v>0</v>
      </c>
      <c r="Y31" t="s">
        <v>101</v>
      </c>
      <c r="Z31" s="3">
        <v>0.65986111111111112</v>
      </c>
    </row>
    <row r="32" spans="1:26">
      <c r="A32">
        <v>31</v>
      </c>
      <c r="B32">
        <v>17</v>
      </c>
      <c r="C32" t="s">
        <v>129</v>
      </c>
      <c r="D32" t="s">
        <v>24</v>
      </c>
      <c r="E32" t="s">
        <v>52</v>
      </c>
      <c r="G32">
        <v>0.5</v>
      </c>
      <c r="H32">
        <v>0.5</v>
      </c>
      <c r="I32">
        <v>2558</v>
      </c>
      <c r="J32">
        <v>4441</v>
      </c>
      <c r="L32">
        <v>1565</v>
      </c>
      <c r="M32">
        <v>3.1589999999999998</v>
      </c>
      <c r="N32">
        <v>5.484</v>
      </c>
      <c r="O32">
        <v>2.3250000000000002</v>
      </c>
      <c r="Q32">
        <v>0.219</v>
      </c>
      <c r="R32">
        <v>1</v>
      </c>
      <c r="S32">
        <v>0</v>
      </c>
      <c r="T32">
        <v>0</v>
      </c>
      <c r="V32">
        <v>0</v>
      </c>
      <c r="Y32" t="s">
        <v>101</v>
      </c>
      <c r="Z32" s="3">
        <v>0.6658680555555555</v>
      </c>
    </row>
    <row r="33" spans="1:26">
      <c r="A33">
        <v>32</v>
      </c>
      <c r="B33">
        <v>18</v>
      </c>
      <c r="C33" t="s">
        <v>130</v>
      </c>
      <c r="D33" t="s">
        <v>24</v>
      </c>
      <c r="E33" t="s">
        <v>52</v>
      </c>
      <c r="G33">
        <v>0.5</v>
      </c>
      <c r="H33">
        <v>0.5</v>
      </c>
      <c r="I33">
        <v>1491</v>
      </c>
      <c r="J33">
        <v>4328</v>
      </c>
      <c r="L33">
        <v>1037</v>
      </c>
      <c r="M33">
        <v>1.7709999999999999</v>
      </c>
      <c r="N33">
        <v>5.34</v>
      </c>
      <c r="O33">
        <v>3.57</v>
      </c>
      <c r="Q33">
        <v>0.14899999999999999</v>
      </c>
      <c r="R33">
        <v>1</v>
      </c>
      <c r="S33">
        <v>0</v>
      </c>
      <c r="T33">
        <v>0</v>
      </c>
      <c r="V33">
        <v>0</v>
      </c>
      <c r="Y33" t="s">
        <v>101</v>
      </c>
      <c r="Z33" s="3">
        <v>0.67622685185185183</v>
      </c>
    </row>
    <row r="34" spans="1:26">
      <c r="A34">
        <v>33</v>
      </c>
      <c r="B34">
        <v>18</v>
      </c>
      <c r="C34" t="s">
        <v>130</v>
      </c>
      <c r="D34" t="s">
        <v>24</v>
      </c>
      <c r="E34" t="s">
        <v>52</v>
      </c>
      <c r="G34">
        <v>0.5</v>
      </c>
      <c r="H34">
        <v>0.5</v>
      </c>
      <c r="I34">
        <v>2078</v>
      </c>
      <c r="J34">
        <v>4343</v>
      </c>
      <c r="L34">
        <v>1025</v>
      </c>
      <c r="M34">
        <v>2.5329999999999999</v>
      </c>
      <c r="N34">
        <v>5.36</v>
      </c>
      <c r="O34">
        <v>2.827</v>
      </c>
      <c r="Q34">
        <v>0.14799999999999999</v>
      </c>
      <c r="R34">
        <v>1</v>
      </c>
      <c r="S34">
        <v>0</v>
      </c>
      <c r="T34">
        <v>0</v>
      </c>
      <c r="V34">
        <v>0</v>
      </c>
      <c r="Y34" t="s">
        <v>101</v>
      </c>
      <c r="Z34" s="3">
        <v>0.68221064814814814</v>
      </c>
    </row>
    <row r="35" spans="1:26">
      <c r="A35">
        <v>34</v>
      </c>
      <c r="B35">
        <v>19</v>
      </c>
      <c r="C35" t="s">
        <v>131</v>
      </c>
      <c r="D35" t="s">
        <v>24</v>
      </c>
      <c r="E35" t="s">
        <v>52</v>
      </c>
      <c r="G35">
        <v>0.5</v>
      </c>
      <c r="H35">
        <v>0.5</v>
      </c>
      <c r="I35">
        <v>5626</v>
      </c>
      <c r="J35">
        <v>12235</v>
      </c>
      <c r="L35">
        <v>9596</v>
      </c>
      <c r="M35">
        <v>7.1550000000000002</v>
      </c>
      <c r="N35">
        <v>15.068</v>
      </c>
      <c r="O35">
        <v>7.9130000000000003</v>
      </c>
      <c r="Q35">
        <v>1.264</v>
      </c>
      <c r="R35">
        <v>1</v>
      </c>
      <c r="S35">
        <v>0</v>
      </c>
      <c r="T35">
        <v>0</v>
      </c>
      <c r="V35">
        <v>0</v>
      </c>
      <c r="Y35" t="s">
        <v>101</v>
      </c>
      <c r="Z35" s="3">
        <v>0.69336805555555558</v>
      </c>
    </row>
    <row r="36" spans="1:26">
      <c r="A36">
        <v>35</v>
      </c>
      <c r="B36">
        <v>19</v>
      </c>
      <c r="C36" t="s">
        <v>131</v>
      </c>
      <c r="D36" t="s">
        <v>24</v>
      </c>
      <c r="E36" t="s">
        <v>52</v>
      </c>
      <c r="G36">
        <v>0.5</v>
      </c>
      <c r="H36">
        <v>0.5</v>
      </c>
      <c r="I36">
        <v>6221</v>
      </c>
      <c r="J36">
        <v>12015</v>
      </c>
      <c r="L36">
        <v>9462</v>
      </c>
      <c r="M36">
        <v>7.931</v>
      </c>
      <c r="N36">
        <v>14.805999999999999</v>
      </c>
      <c r="O36">
        <v>6.875</v>
      </c>
      <c r="Q36">
        <v>1.2470000000000001</v>
      </c>
      <c r="R36">
        <v>1</v>
      </c>
      <c r="S36">
        <v>0</v>
      </c>
      <c r="T36">
        <v>0</v>
      </c>
      <c r="V36">
        <v>0</v>
      </c>
      <c r="Y36" t="s">
        <v>101</v>
      </c>
      <c r="Z36" s="3">
        <v>0.69982638888888893</v>
      </c>
    </row>
    <row r="37" spans="1:26">
      <c r="A37">
        <v>36</v>
      </c>
      <c r="B37">
        <v>1</v>
      </c>
      <c r="D37" t="s">
        <v>48</v>
      </c>
      <c r="Y37" t="s">
        <v>101</v>
      </c>
      <c r="Z37" s="3">
        <v>0.70412037037037034</v>
      </c>
    </row>
    <row r="38" spans="1:26">
      <c r="A38">
        <v>37</v>
      </c>
      <c r="B38">
        <v>2</v>
      </c>
      <c r="C38" t="s">
        <v>45</v>
      </c>
      <c r="D38" t="s">
        <v>24</v>
      </c>
      <c r="E38" t="s">
        <v>52</v>
      </c>
      <c r="G38">
        <v>0.5</v>
      </c>
      <c r="H38">
        <v>0.5</v>
      </c>
      <c r="I38">
        <v>69</v>
      </c>
      <c r="J38">
        <v>532</v>
      </c>
      <c r="L38">
        <v>155</v>
      </c>
      <c r="M38">
        <v>0</v>
      </c>
      <c r="N38">
        <v>0.432</v>
      </c>
      <c r="O38">
        <v>0.432</v>
      </c>
      <c r="Q38">
        <v>3.2000000000000001E-2</v>
      </c>
      <c r="R38">
        <v>1</v>
      </c>
      <c r="S38">
        <v>0</v>
      </c>
      <c r="T38">
        <v>0</v>
      </c>
      <c r="V38">
        <v>0</v>
      </c>
      <c r="Y38" t="s">
        <v>101</v>
      </c>
      <c r="Z38" s="3">
        <v>0.71383101851851849</v>
      </c>
    </row>
    <row r="39" spans="1:26">
      <c r="A39">
        <v>38</v>
      </c>
      <c r="B39">
        <v>2</v>
      </c>
      <c r="C39" t="s">
        <v>45</v>
      </c>
      <c r="D39" t="s">
        <v>24</v>
      </c>
      <c r="E39" t="s">
        <v>52</v>
      </c>
      <c r="G39">
        <v>0.5</v>
      </c>
      <c r="H39">
        <v>0.5</v>
      </c>
      <c r="I39">
        <v>78</v>
      </c>
      <c r="J39">
        <v>528</v>
      </c>
      <c r="L39">
        <v>173</v>
      </c>
      <c r="M39">
        <v>0</v>
      </c>
      <c r="N39">
        <v>0.42699999999999999</v>
      </c>
      <c r="O39">
        <v>0.42699999999999999</v>
      </c>
      <c r="Q39">
        <v>3.4000000000000002E-2</v>
      </c>
      <c r="R39">
        <v>1</v>
      </c>
      <c r="S39">
        <v>0</v>
      </c>
      <c r="T39">
        <v>0</v>
      </c>
      <c r="V39">
        <v>0</v>
      </c>
      <c r="Y39" t="s">
        <v>101</v>
      </c>
      <c r="Z39" s="3">
        <v>0.71855324074074067</v>
      </c>
    </row>
    <row r="40" spans="1:26">
      <c r="A40">
        <v>39</v>
      </c>
      <c r="B40">
        <v>5</v>
      </c>
      <c r="C40" t="s">
        <v>47</v>
      </c>
      <c r="D40" t="s">
        <v>24</v>
      </c>
      <c r="E40" t="s">
        <v>52</v>
      </c>
      <c r="G40">
        <v>0.5</v>
      </c>
      <c r="H40">
        <v>0.5</v>
      </c>
      <c r="I40">
        <v>2385</v>
      </c>
      <c r="J40">
        <v>5596</v>
      </c>
      <c r="L40">
        <v>2179</v>
      </c>
      <c r="M40">
        <v>2.9329999999999998</v>
      </c>
      <c r="N40">
        <v>6.9450000000000003</v>
      </c>
      <c r="O40">
        <v>4.0119999999999996</v>
      </c>
      <c r="Q40">
        <v>0.30099999999999999</v>
      </c>
      <c r="R40">
        <v>1</v>
      </c>
      <c r="S40">
        <v>0</v>
      </c>
      <c r="T40">
        <v>0</v>
      </c>
      <c r="V40">
        <v>0</v>
      </c>
      <c r="Y40" t="s">
        <v>101</v>
      </c>
      <c r="Z40" s="3">
        <v>0.72915509259259259</v>
      </c>
    </row>
    <row r="41" spans="1:26">
      <c r="A41">
        <v>40</v>
      </c>
      <c r="B41">
        <v>5</v>
      </c>
      <c r="C41" t="s">
        <v>47</v>
      </c>
      <c r="D41" t="s">
        <v>24</v>
      </c>
      <c r="E41" t="s">
        <v>52</v>
      </c>
      <c r="G41">
        <v>0.5</v>
      </c>
      <c r="H41">
        <v>0.5</v>
      </c>
      <c r="I41">
        <v>2416</v>
      </c>
      <c r="J41">
        <v>5750</v>
      </c>
      <c r="L41">
        <v>2291</v>
      </c>
      <c r="M41">
        <v>2.9729999999999999</v>
      </c>
      <c r="N41">
        <v>7.1390000000000002</v>
      </c>
      <c r="O41">
        <v>4.1660000000000004</v>
      </c>
      <c r="Q41">
        <v>0.315</v>
      </c>
      <c r="R41">
        <v>1</v>
      </c>
      <c r="S41">
        <v>0</v>
      </c>
      <c r="T41">
        <v>0</v>
      </c>
      <c r="V41">
        <v>0</v>
      </c>
      <c r="Y41" t="s">
        <v>101</v>
      </c>
      <c r="Z41" s="3">
        <v>0.73517361111111112</v>
      </c>
    </row>
    <row r="42" spans="1:26">
      <c r="A42">
        <v>41</v>
      </c>
      <c r="B42">
        <v>3</v>
      </c>
      <c r="C42" t="s">
        <v>46</v>
      </c>
      <c r="D42" t="s">
        <v>24</v>
      </c>
      <c r="E42" t="s">
        <v>52</v>
      </c>
      <c r="G42">
        <v>0.5</v>
      </c>
      <c r="H42">
        <v>0.5</v>
      </c>
      <c r="I42">
        <v>7592</v>
      </c>
      <c r="J42">
        <v>9409</v>
      </c>
      <c r="L42">
        <v>8616</v>
      </c>
      <c r="M42">
        <v>9.7210000000000001</v>
      </c>
      <c r="N42">
        <v>11.667999999999999</v>
      </c>
      <c r="O42">
        <v>1.9470000000000001</v>
      </c>
      <c r="Q42">
        <v>1.139</v>
      </c>
      <c r="R42">
        <v>1</v>
      </c>
      <c r="S42">
        <v>0</v>
      </c>
      <c r="T42">
        <v>0</v>
      </c>
      <c r="V42">
        <v>0</v>
      </c>
      <c r="Y42" t="s">
        <v>101</v>
      </c>
      <c r="Z42" s="3">
        <v>0.74609953703703702</v>
      </c>
    </row>
    <row r="43" spans="1:26">
      <c r="A43">
        <v>42</v>
      </c>
      <c r="B43">
        <v>3</v>
      </c>
      <c r="C43" t="s">
        <v>46</v>
      </c>
      <c r="D43" t="s">
        <v>24</v>
      </c>
      <c r="E43" t="s">
        <v>52</v>
      </c>
      <c r="G43">
        <v>0.5</v>
      </c>
      <c r="H43">
        <v>0.5</v>
      </c>
      <c r="I43">
        <v>8071</v>
      </c>
      <c r="J43">
        <v>9205</v>
      </c>
      <c r="L43">
        <v>8483</v>
      </c>
      <c r="M43">
        <v>10.347</v>
      </c>
      <c r="N43">
        <v>11.42</v>
      </c>
      <c r="O43">
        <v>1.0740000000000001</v>
      </c>
      <c r="Q43">
        <v>1.1220000000000001</v>
      </c>
      <c r="R43">
        <v>1</v>
      </c>
      <c r="S43">
        <v>0</v>
      </c>
      <c r="T43">
        <v>0</v>
      </c>
      <c r="V43">
        <v>0</v>
      </c>
      <c r="Y43" t="s">
        <v>101</v>
      </c>
      <c r="Z43" s="3">
        <v>0.75238425925925922</v>
      </c>
    </row>
    <row r="44" spans="1:26">
      <c r="A44">
        <v>43</v>
      </c>
      <c r="B44">
        <v>20</v>
      </c>
      <c r="C44" t="s">
        <v>132</v>
      </c>
      <c r="D44" t="s">
        <v>24</v>
      </c>
      <c r="E44" t="s">
        <v>52</v>
      </c>
      <c r="G44">
        <v>0.5</v>
      </c>
      <c r="H44">
        <v>0.5</v>
      </c>
      <c r="I44">
        <v>3127</v>
      </c>
      <c r="J44">
        <v>5950</v>
      </c>
      <c r="L44">
        <v>5352</v>
      </c>
      <c r="M44">
        <v>3.8980000000000001</v>
      </c>
      <c r="N44">
        <v>7.39</v>
      </c>
      <c r="O44">
        <v>3.492</v>
      </c>
      <c r="Q44">
        <v>0.71699999999999997</v>
      </c>
      <c r="R44">
        <v>1</v>
      </c>
      <c r="S44">
        <v>0</v>
      </c>
      <c r="T44">
        <v>0</v>
      </c>
      <c r="V44">
        <v>0</v>
      </c>
      <c r="Y44" t="s">
        <v>101</v>
      </c>
      <c r="Z44" s="3">
        <v>0.7628125</v>
      </c>
    </row>
    <row r="45" spans="1:26">
      <c r="A45">
        <v>44</v>
      </c>
      <c r="B45">
        <v>20</v>
      </c>
      <c r="C45" t="s">
        <v>132</v>
      </c>
      <c r="D45" t="s">
        <v>24</v>
      </c>
      <c r="E45" t="s">
        <v>52</v>
      </c>
      <c r="G45">
        <v>0.5</v>
      </c>
      <c r="H45">
        <v>0.5</v>
      </c>
      <c r="I45">
        <v>3322</v>
      </c>
      <c r="J45">
        <v>6229</v>
      </c>
      <c r="L45">
        <v>5763</v>
      </c>
      <c r="M45">
        <v>4.1520000000000001</v>
      </c>
      <c r="N45">
        <v>7.74</v>
      </c>
      <c r="O45">
        <v>3.5880000000000001</v>
      </c>
      <c r="Q45">
        <v>0.77</v>
      </c>
      <c r="R45">
        <v>1</v>
      </c>
      <c r="S45">
        <v>0</v>
      </c>
      <c r="T45">
        <v>0</v>
      </c>
      <c r="V45">
        <v>0</v>
      </c>
      <c r="Y45" t="s">
        <v>101</v>
      </c>
      <c r="Z45" s="3">
        <v>0.76896990740740734</v>
      </c>
    </row>
    <row r="46" spans="1:26">
      <c r="A46">
        <v>45</v>
      </c>
      <c r="B46">
        <v>21</v>
      </c>
      <c r="C46" t="s">
        <v>133</v>
      </c>
      <c r="D46" t="s">
        <v>24</v>
      </c>
      <c r="E46" t="s">
        <v>52</v>
      </c>
      <c r="G46">
        <v>0.5</v>
      </c>
      <c r="H46">
        <v>0.5</v>
      </c>
      <c r="I46">
        <v>979</v>
      </c>
      <c r="J46">
        <v>4395</v>
      </c>
      <c r="L46">
        <v>1242</v>
      </c>
      <c r="M46">
        <v>1.105</v>
      </c>
      <c r="N46">
        <v>5.4260000000000002</v>
      </c>
      <c r="O46">
        <v>4.3209999999999997</v>
      </c>
      <c r="Q46">
        <v>0.17699999999999999</v>
      </c>
      <c r="R46">
        <v>1</v>
      </c>
      <c r="S46">
        <v>0</v>
      </c>
      <c r="T46">
        <v>0</v>
      </c>
      <c r="V46">
        <v>0</v>
      </c>
      <c r="Y46" t="s">
        <v>101</v>
      </c>
      <c r="Z46" s="3">
        <v>0.77921296296296294</v>
      </c>
    </row>
    <row r="47" spans="1:26">
      <c r="A47">
        <v>46</v>
      </c>
      <c r="B47">
        <v>21</v>
      </c>
      <c r="C47" t="s">
        <v>133</v>
      </c>
      <c r="D47" t="s">
        <v>24</v>
      </c>
      <c r="E47" t="s">
        <v>52</v>
      </c>
      <c r="G47">
        <v>0.5</v>
      </c>
      <c r="H47">
        <v>0.5</v>
      </c>
      <c r="I47">
        <v>2197</v>
      </c>
      <c r="J47">
        <v>4482</v>
      </c>
      <c r="L47">
        <v>1284</v>
      </c>
      <c r="M47">
        <v>2.6880000000000002</v>
      </c>
      <c r="N47">
        <v>5.5359999999999996</v>
      </c>
      <c r="O47">
        <v>2.8479999999999999</v>
      </c>
      <c r="Q47">
        <v>0.182</v>
      </c>
      <c r="R47">
        <v>1</v>
      </c>
      <c r="S47">
        <v>0</v>
      </c>
      <c r="T47">
        <v>0</v>
      </c>
      <c r="V47">
        <v>0</v>
      </c>
      <c r="Y47" t="s">
        <v>101</v>
      </c>
      <c r="Z47" s="3">
        <v>0.78525462962962955</v>
      </c>
    </row>
    <row r="48" spans="1:26">
      <c r="A48">
        <v>47</v>
      </c>
      <c r="B48">
        <v>22</v>
      </c>
      <c r="C48" t="s">
        <v>134</v>
      </c>
      <c r="D48" t="s">
        <v>24</v>
      </c>
      <c r="E48" t="s">
        <v>52</v>
      </c>
      <c r="G48">
        <v>0.5</v>
      </c>
      <c r="H48">
        <v>0.5</v>
      </c>
      <c r="I48">
        <v>3540</v>
      </c>
      <c r="J48">
        <v>5544</v>
      </c>
      <c r="L48">
        <v>1588</v>
      </c>
      <c r="M48">
        <v>4.4359999999999999</v>
      </c>
      <c r="N48">
        <v>6.88</v>
      </c>
      <c r="O48">
        <v>2.4430000000000001</v>
      </c>
      <c r="Q48">
        <v>0.222</v>
      </c>
      <c r="R48">
        <v>1</v>
      </c>
      <c r="S48">
        <v>0</v>
      </c>
      <c r="T48">
        <v>0</v>
      </c>
      <c r="V48">
        <v>0</v>
      </c>
      <c r="Y48" t="s">
        <v>101</v>
      </c>
      <c r="Z48" s="3">
        <v>0.79568287037037033</v>
      </c>
    </row>
    <row r="49" spans="1:26">
      <c r="A49">
        <v>48</v>
      </c>
      <c r="B49">
        <v>22</v>
      </c>
      <c r="C49" t="s">
        <v>134</v>
      </c>
      <c r="D49" t="s">
        <v>24</v>
      </c>
      <c r="E49" t="s">
        <v>52</v>
      </c>
      <c r="G49">
        <v>0.5</v>
      </c>
      <c r="H49">
        <v>0.5</v>
      </c>
      <c r="I49">
        <v>3776</v>
      </c>
      <c r="J49">
        <v>5469</v>
      </c>
      <c r="L49">
        <v>1500</v>
      </c>
      <c r="M49">
        <v>4.7430000000000003</v>
      </c>
      <c r="N49">
        <v>6.7850000000000001</v>
      </c>
      <c r="O49">
        <v>2.0419999999999998</v>
      </c>
      <c r="Q49">
        <v>0.21099999999999999</v>
      </c>
      <c r="R49">
        <v>1</v>
      </c>
      <c r="S49">
        <v>0</v>
      </c>
      <c r="T49">
        <v>0</v>
      </c>
      <c r="V49">
        <v>0</v>
      </c>
      <c r="Y49" t="s">
        <v>101</v>
      </c>
      <c r="Z49" s="3">
        <v>0.80184027777777789</v>
      </c>
    </row>
    <row r="50" spans="1:26">
      <c r="A50">
        <v>49</v>
      </c>
      <c r="B50">
        <v>23</v>
      </c>
      <c r="C50" t="s">
        <v>135</v>
      </c>
      <c r="D50" t="s">
        <v>24</v>
      </c>
      <c r="E50" t="s">
        <v>52</v>
      </c>
      <c r="G50">
        <v>0.5</v>
      </c>
      <c r="H50">
        <v>0.5</v>
      </c>
      <c r="I50">
        <v>2059</v>
      </c>
      <c r="J50">
        <v>4355</v>
      </c>
      <c r="L50">
        <v>1628</v>
      </c>
      <c r="M50">
        <v>2.5089999999999999</v>
      </c>
      <c r="N50">
        <v>5.375</v>
      </c>
      <c r="O50">
        <v>2.8660000000000001</v>
      </c>
      <c r="Q50">
        <v>0.22800000000000001</v>
      </c>
      <c r="R50">
        <v>1</v>
      </c>
      <c r="S50">
        <v>0</v>
      </c>
      <c r="T50">
        <v>0</v>
      </c>
      <c r="V50">
        <v>0</v>
      </c>
      <c r="Y50" t="s">
        <v>101</v>
      </c>
      <c r="Z50" s="3">
        <v>0.81215277777777783</v>
      </c>
    </row>
    <row r="51" spans="1:26">
      <c r="A51">
        <v>50</v>
      </c>
      <c r="B51">
        <v>23</v>
      </c>
      <c r="C51" t="s">
        <v>135</v>
      </c>
      <c r="D51" t="s">
        <v>24</v>
      </c>
      <c r="E51" t="s">
        <v>52</v>
      </c>
      <c r="G51">
        <v>0.5</v>
      </c>
      <c r="H51">
        <v>0.5</v>
      </c>
      <c r="I51">
        <v>2557</v>
      </c>
      <c r="J51">
        <v>4305</v>
      </c>
      <c r="L51">
        <v>1552</v>
      </c>
      <c r="M51">
        <v>3.157</v>
      </c>
      <c r="N51">
        <v>5.3120000000000003</v>
      </c>
      <c r="O51">
        <v>2.1549999999999998</v>
      </c>
      <c r="Q51">
        <v>0.218</v>
      </c>
      <c r="R51">
        <v>1</v>
      </c>
      <c r="S51">
        <v>0</v>
      </c>
      <c r="T51">
        <v>0</v>
      </c>
      <c r="V51">
        <v>0</v>
      </c>
      <c r="Y51" t="s">
        <v>101</v>
      </c>
      <c r="Z51" s="3">
        <v>0.81817129629629637</v>
      </c>
    </row>
    <row r="52" spans="1:26">
      <c r="A52">
        <v>51</v>
      </c>
      <c r="B52">
        <v>24</v>
      </c>
      <c r="C52" t="s">
        <v>136</v>
      </c>
      <c r="D52" t="s">
        <v>24</v>
      </c>
      <c r="E52" t="s">
        <v>52</v>
      </c>
      <c r="G52">
        <v>0.5</v>
      </c>
      <c r="H52">
        <v>0.5</v>
      </c>
      <c r="I52">
        <v>3014</v>
      </c>
      <c r="J52">
        <v>4601</v>
      </c>
      <c r="L52">
        <v>1614</v>
      </c>
      <c r="M52">
        <v>3.7509999999999999</v>
      </c>
      <c r="N52">
        <v>5.6870000000000003</v>
      </c>
      <c r="O52">
        <v>1.9359999999999999</v>
      </c>
      <c r="Q52">
        <v>0.22600000000000001</v>
      </c>
      <c r="R52">
        <v>1</v>
      </c>
      <c r="S52">
        <v>0</v>
      </c>
      <c r="T52">
        <v>0</v>
      </c>
      <c r="V52">
        <v>0</v>
      </c>
      <c r="Y52" t="s">
        <v>101</v>
      </c>
      <c r="Z52" s="3">
        <v>0.82844907407407409</v>
      </c>
    </row>
    <row r="53" spans="1:26">
      <c r="A53">
        <v>52</v>
      </c>
      <c r="B53">
        <v>24</v>
      </c>
      <c r="C53" t="s">
        <v>136</v>
      </c>
      <c r="D53" t="s">
        <v>24</v>
      </c>
      <c r="E53" t="s">
        <v>52</v>
      </c>
      <c r="G53">
        <v>0.5</v>
      </c>
      <c r="H53">
        <v>0.5</v>
      </c>
      <c r="I53">
        <v>3118</v>
      </c>
      <c r="J53">
        <v>4583</v>
      </c>
      <c r="L53">
        <v>1544</v>
      </c>
      <c r="M53">
        <v>3.887</v>
      </c>
      <c r="N53">
        <v>5.6639999999999997</v>
      </c>
      <c r="O53">
        <v>1.7769999999999999</v>
      </c>
      <c r="Q53">
        <v>0.217</v>
      </c>
      <c r="R53">
        <v>1</v>
      </c>
      <c r="S53">
        <v>0</v>
      </c>
      <c r="T53">
        <v>0</v>
      </c>
      <c r="V53">
        <v>0</v>
      </c>
      <c r="Y53" t="s">
        <v>101</v>
      </c>
      <c r="Z53" s="3">
        <v>0.83447916666666666</v>
      </c>
    </row>
    <row r="54" spans="1:26">
      <c r="A54">
        <v>53</v>
      </c>
      <c r="B54">
        <v>31</v>
      </c>
      <c r="C54" t="s">
        <v>137</v>
      </c>
      <c r="D54" t="s">
        <v>24</v>
      </c>
      <c r="E54" t="s">
        <v>52</v>
      </c>
      <c r="G54">
        <v>0.5</v>
      </c>
      <c r="H54">
        <v>0.5</v>
      </c>
      <c r="I54">
        <v>1850</v>
      </c>
      <c r="J54">
        <v>4097</v>
      </c>
      <c r="L54">
        <v>1432</v>
      </c>
      <c r="M54">
        <v>2.2370000000000001</v>
      </c>
      <c r="N54">
        <v>5.0460000000000003</v>
      </c>
      <c r="O54">
        <v>2.8090000000000002</v>
      </c>
      <c r="Q54">
        <v>0.20200000000000001</v>
      </c>
      <c r="R54">
        <v>1</v>
      </c>
      <c r="S54">
        <v>0</v>
      </c>
      <c r="T54">
        <v>0</v>
      </c>
      <c r="V54">
        <v>0</v>
      </c>
      <c r="Y54" t="s">
        <v>101</v>
      </c>
      <c r="Z54" s="3">
        <v>0.84478009259259268</v>
      </c>
    </row>
    <row r="55" spans="1:26">
      <c r="A55">
        <v>54</v>
      </c>
      <c r="B55">
        <v>31</v>
      </c>
      <c r="C55" t="s">
        <v>137</v>
      </c>
      <c r="D55" t="s">
        <v>24</v>
      </c>
      <c r="E55" t="s">
        <v>52</v>
      </c>
      <c r="G55">
        <v>0.5</v>
      </c>
      <c r="H55">
        <v>0.5</v>
      </c>
      <c r="I55">
        <v>2485</v>
      </c>
      <c r="J55">
        <v>4074</v>
      </c>
      <c r="L55">
        <v>1378</v>
      </c>
      <c r="M55">
        <v>3.0630000000000002</v>
      </c>
      <c r="N55">
        <v>5.0170000000000003</v>
      </c>
      <c r="O55">
        <v>1.9530000000000001</v>
      </c>
      <c r="Q55">
        <v>0.19500000000000001</v>
      </c>
      <c r="R55">
        <v>1</v>
      </c>
      <c r="S55">
        <v>0</v>
      </c>
      <c r="T55">
        <v>0</v>
      </c>
      <c r="V55">
        <v>0</v>
      </c>
      <c r="Y55" t="s">
        <v>101</v>
      </c>
      <c r="Z55" s="3">
        <v>0.8507407407407408</v>
      </c>
    </row>
    <row r="56" spans="1:26">
      <c r="A56">
        <v>55</v>
      </c>
      <c r="B56">
        <v>32</v>
      </c>
      <c r="C56" t="s">
        <v>138</v>
      </c>
      <c r="D56" t="s">
        <v>24</v>
      </c>
      <c r="E56" t="s">
        <v>52</v>
      </c>
      <c r="G56">
        <v>0.5</v>
      </c>
      <c r="H56">
        <v>0.5</v>
      </c>
      <c r="I56">
        <v>5370</v>
      </c>
      <c r="J56">
        <v>9735</v>
      </c>
      <c r="L56">
        <v>3851</v>
      </c>
      <c r="M56">
        <v>6.82</v>
      </c>
      <c r="N56">
        <v>12.065</v>
      </c>
      <c r="O56">
        <v>5.2450000000000001</v>
      </c>
      <c r="Q56">
        <v>0.52100000000000002</v>
      </c>
      <c r="R56">
        <v>1</v>
      </c>
      <c r="S56">
        <v>0</v>
      </c>
      <c r="T56">
        <v>0</v>
      </c>
      <c r="V56">
        <v>0</v>
      </c>
      <c r="Y56" t="s">
        <v>101</v>
      </c>
      <c r="Z56" s="3">
        <v>0.86149305555555555</v>
      </c>
    </row>
    <row r="57" spans="1:26">
      <c r="A57">
        <v>56</v>
      </c>
      <c r="B57">
        <v>32</v>
      </c>
      <c r="C57" t="s">
        <v>138</v>
      </c>
      <c r="D57" t="s">
        <v>24</v>
      </c>
      <c r="E57" t="s">
        <v>52</v>
      </c>
      <c r="G57">
        <v>0.5</v>
      </c>
      <c r="H57">
        <v>0.5</v>
      </c>
      <c r="I57">
        <v>5462</v>
      </c>
      <c r="J57">
        <v>9935</v>
      </c>
      <c r="L57">
        <v>4019</v>
      </c>
      <c r="M57">
        <v>6.9409999999999998</v>
      </c>
      <c r="N57">
        <v>12.308</v>
      </c>
      <c r="O57">
        <v>5.367</v>
      </c>
      <c r="Q57">
        <v>0.54300000000000004</v>
      </c>
      <c r="R57">
        <v>1</v>
      </c>
      <c r="S57">
        <v>0</v>
      </c>
      <c r="T57">
        <v>0</v>
      </c>
      <c r="V57">
        <v>0</v>
      </c>
      <c r="Y57" t="s">
        <v>101</v>
      </c>
      <c r="Z57" s="3">
        <v>0.8678703703703704</v>
      </c>
    </row>
    <row r="58" spans="1:26">
      <c r="A58">
        <v>57</v>
      </c>
      <c r="B58">
        <v>1</v>
      </c>
      <c r="D58" t="s">
        <v>48</v>
      </c>
      <c r="Y58" t="s">
        <v>101</v>
      </c>
      <c r="Z58" s="3">
        <v>0.87211805555555555</v>
      </c>
    </row>
    <row r="59" spans="1:26">
      <c r="A59">
        <v>58</v>
      </c>
      <c r="B59">
        <v>2</v>
      </c>
      <c r="C59" t="s">
        <v>45</v>
      </c>
      <c r="D59" t="s">
        <v>24</v>
      </c>
      <c r="E59" t="s">
        <v>52</v>
      </c>
      <c r="G59">
        <v>0.5</v>
      </c>
      <c r="H59">
        <v>0.5</v>
      </c>
      <c r="I59">
        <v>70</v>
      </c>
      <c r="J59">
        <v>642</v>
      </c>
      <c r="L59">
        <v>291</v>
      </c>
      <c r="M59">
        <v>0</v>
      </c>
      <c r="N59">
        <v>0.57799999999999996</v>
      </c>
      <c r="O59">
        <v>0.57799999999999996</v>
      </c>
      <c r="Q59">
        <v>0.05</v>
      </c>
      <c r="R59">
        <v>1</v>
      </c>
      <c r="S59">
        <v>0</v>
      </c>
      <c r="T59">
        <v>0</v>
      </c>
      <c r="V59">
        <v>0</v>
      </c>
      <c r="Y59" t="s">
        <v>101</v>
      </c>
      <c r="Z59" s="3">
        <v>0.88179398148148147</v>
      </c>
    </row>
    <row r="60" spans="1:26">
      <c r="A60">
        <v>59</v>
      </c>
      <c r="B60">
        <v>2</v>
      </c>
      <c r="C60" t="s">
        <v>45</v>
      </c>
      <c r="D60" t="s">
        <v>24</v>
      </c>
      <c r="E60" t="s">
        <v>52</v>
      </c>
      <c r="G60">
        <v>0.5</v>
      </c>
      <c r="H60">
        <v>0.5</v>
      </c>
      <c r="I60">
        <v>85</v>
      </c>
      <c r="J60">
        <v>487</v>
      </c>
      <c r="L60">
        <v>213</v>
      </c>
      <c r="M60">
        <v>0</v>
      </c>
      <c r="N60">
        <v>0.374</v>
      </c>
      <c r="O60">
        <v>0.374</v>
      </c>
      <c r="Q60">
        <v>0.04</v>
      </c>
      <c r="R60">
        <v>1</v>
      </c>
      <c r="S60">
        <v>0</v>
      </c>
      <c r="T60">
        <v>0</v>
      </c>
      <c r="V60">
        <v>0</v>
      </c>
      <c r="Y60" t="s">
        <v>101</v>
      </c>
      <c r="Z60" s="3">
        <v>0.88724537037037043</v>
      </c>
    </row>
    <row r="61" spans="1:26">
      <c r="A61">
        <v>60</v>
      </c>
      <c r="B61">
        <v>6</v>
      </c>
      <c r="C61" t="s">
        <v>47</v>
      </c>
      <c r="D61" t="s">
        <v>24</v>
      </c>
      <c r="E61" t="s">
        <v>52</v>
      </c>
      <c r="G61">
        <v>0.5</v>
      </c>
      <c r="H61">
        <v>0.5</v>
      </c>
      <c r="I61">
        <v>1309</v>
      </c>
      <c r="J61">
        <v>5304</v>
      </c>
      <c r="L61">
        <v>1945</v>
      </c>
      <c r="M61">
        <v>1.5329999999999999</v>
      </c>
      <c r="N61">
        <v>6.5780000000000003</v>
      </c>
      <c r="O61">
        <v>5.0439999999999996</v>
      </c>
      <c r="Q61">
        <v>0.27</v>
      </c>
      <c r="R61">
        <v>1</v>
      </c>
      <c r="S61">
        <v>0</v>
      </c>
      <c r="T61">
        <v>0</v>
      </c>
      <c r="V61">
        <v>0</v>
      </c>
      <c r="Y61" t="s">
        <v>101</v>
      </c>
      <c r="Z61" s="3">
        <v>0.89770833333333344</v>
      </c>
    </row>
    <row r="62" spans="1:26">
      <c r="A62">
        <v>61</v>
      </c>
      <c r="B62">
        <v>6</v>
      </c>
      <c r="C62" t="s">
        <v>47</v>
      </c>
      <c r="D62" t="s">
        <v>24</v>
      </c>
      <c r="E62" t="s">
        <v>52</v>
      </c>
      <c r="G62">
        <v>0.5</v>
      </c>
      <c r="H62">
        <v>0.5</v>
      </c>
      <c r="I62">
        <v>2363</v>
      </c>
      <c r="J62">
        <v>5534</v>
      </c>
      <c r="L62">
        <v>2026</v>
      </c>
      <c r="M62">
        <v>2.9049999999999998</v>
      </c>
      <c r="N62">
        <v>6.8680000000000003</v>
      </c>
      <c r="O62">
        <v>3.9630000000000001</v>
      </c>
      <c r="Q62">
        <v>0.28000000000000003</v>
      </c>
      <c r="R62">
        <v>1</v>
      </c>
      <c r="S62">
        <v>0</v>
      </c>
      <c r="T62">
        <v>0</v>
      </c>
      <c r="V62">
        <v>0</v>
      </c>
      <c r="Y62" t="s">
        <v>101</v>
      </c>
      <c r="Z62" s="3">
        <v>0.9037384259259259</v>
      </c>
    </row>
    <row r="63" spans="1:26">
      <c r="A63">
        <v>62</v>
      </c>
      <c r="B63">
        <v>3</v>
      </c>
      <c r="C63" t="s">
        <v>46</v>
      </c>
      <c r="D63" t="s">
        <v>24</v>
      </c>
      <c r="E63" t="s">
        <v>52</v>
      </c>
      <c r="G63">
        <v>0.5</v>
      </c>
      <c r="H63">
        <v>0.5</v>
      </c>
      <c r="I63">
        <v>7885</v>
      </c>
      <c r="J63">
        <v>9382</v>
      </c>
      <c r="L63">
        <v>8568</v>
      </c>
      <c r="M63">
        <v>10.103999999999999</v>
      </c>
      <c r="N63">
        <v>11.635999999999999</v>
      </c>
      <c r="O63">
        <v>1.532</v>
      </c>
      <c r="Q63">
        <v>1.133</v>
      </c>
      <c r="R63">
        <v>1</v>
      </c>
      <c r="S63">
        <v>0</v>
      </c>
      <c r="T63">
        <v>0</v>
      </c>
      <c r="V63">
        <v>0</v>
      </c>
      <c r="Y63" t="s">
        <v>101</v>
      </c>
      <c r="Z63" s="3">
        <v>0.91461805555555553</v>
      </c>
    </row>
    <row r="64" spans="1:26">
      <c r="A64">
        <v>63</v>
      </c>
      <c r="B64">
        <v>3</v>
      </c>
      <c r="C64" t="s">
        <v>46</v>
      </c>
      <c r="D64" t="s">
        <v>24</v>
      </c>
      <c r="E64" t="s">
        <v>52</v>
      </c>
      <c r="G64">
        <v>0.5</v>
      </c>
      <c r="H64">
        <v>0.5</v>
      </c>
      <c r="I64">
        <v>8127</v>
      </c>
      <c r="J64">
        <v>9368</v>
      </c>
      <c r="L64">
        <v>8694</v>
      </c>
      <c r="M64">
        <v>10.42</v>
      </c>
      <c r="N64">
        <v>11.618</v>
      </c>
      <c r="O64">
        <v>1.198</v>
      </c>
      <c r="Q64">
        <v>1.149</v>
      </c>
      <c r="R64">
        <v>1</v>
      </c>
      <c r="S64">
        <v>0</v>
      </c>
      <c r="T64">
        <v>0</v>
      </c>
      <c r="V64">
        <v>0</v>
      </c>
      <c r="Y64" t="s">
        <v>101</v>
      </c>
      <c r="Z64" s="3">
        <v>0.92093749999999996</v>
      </c>
    </row>
    <row r="65" spans="1:26">
      <c r="A65">
        <v>64</v>
      </c>
      <c r="B65">
        <v>1</v>
      </c>
      <c r="D65" t="s">
        <v>48</v>
      </c>
      <c r="Y65" t="s">
        <v>101</v>
      </c>
      <c r="Z65" s="3">
        <v>0.92510416666666673</v>
      </c>
    </row>
    <row r="66" spans="1:26">
      <c r="A66">
        <v>65</v>
      </c>
      <c r="B66">
        <v>3</v>
      </c>
      <c r="R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topLeftCell="A2" zoomScale="186" workbookViewId="0">
      <selection activeCell="G43" sqref="G43"/>
    </sheetView>
  </sheetViews>
  <sheetFormatPr baseColWidth="10" defaultColWidth="8.83203125" defaultRowHeight="15"/>
  <sheetData>
    <row r="2" spans="1:2">
      <c r="A2" t="s">
        <v>141</v>
      </c>
    </row>
    <row r="3" spans="1:2">
      <c r="A3" t="s">
        <v>108</v>
      </c>
    </row>
    <row r="4" spans="1:2">
      <c r="B4" t="s">
        <v>109</v>
      </c>
    </row>
    <row r="5" spans="1:2">
      <c r="B5" t="s">
        <v>113</v>
      </c>
    </row>
    <row r="6" spans="1:2">
      <c r="B6" t="s">
        <v>110</v>
      </c>
    </row>
    <row r="7" spans="1:2">
      <c r="B7" t="s">
        <v>111</v>
      </c>
    </row>
    <row r="8" spans="1:2">
      <c r="B8" t="s">
        <v>112</v>
      </c>
    </row>
    <row r="9" spans="1:2">
      <c r="B9" t="s">
        <v>114</v>
      </c>
    </row>
    <row r="11" spans="1:2">
      <c r="B11" t="s">
        <v>115</v>
      </c>
    </row>
    <row r="13" spans="1:2">
      <c r="B13" t="s">
        <v>139</v>
      </c>
    </row>
    <row r="15" spans="1:2">
      <c r="B15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63"/>
  <sheetViews>
    <sheetView tabSelected="1" topLeftCell="AK1" zoomScaleNormal="100" workbookViewId="0">
      <selection activeCell="AJ75" sqref="AJ75"/>
    </sheetView>
  </sheetViews>
  <sheetFormatPr baseColWidth="10" defaultColWidth="8.83203125" defaultRowHeight="15"/>
  <cols>
    <col min="3" max="3" width="18.1640625" customWidth="1"/>
    <col min="4" max="4" width="15" customWidth="1"/>
    <col min="6" max="6" width="13.1640625" customWidth="1"/>
    <col min="24" max="24" width="10.33203125" customWidth="1"/>
    <col min="25" max="25" width="15.6640625" customWidth="1"/>
    <col min="26" max="26" width="13.5" customWidth="1"/>
    <col min="29" max="29" width="22.5" customWidth="1"/>
  </cols>
  <sheetData>
    <row r="1" spans="1:48" ht="17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6</v>
      </c>
      <c r="L1" t="s">
        <v>14</v>
      </c>
      <c r="M1" t="s">
        <v>15</v>
      </c>
      <c r="N1" t="s">
        <v>16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20</v>
      </c>
      <c r="U1" t="s">
        <v>9</v>
      </c>
      <c r="V1" t="s">
        <v>21</v>
      </c>
      <c r="W1" t="s">
        <v>22</v>
      </c>
      <c r="X1" t="s">
        <v>23</v>
      </c>
      <c r="Y1" t="s">
        <v>50</v>
      </c>
      <c r="Z1" t="s">
        <v>51</v>
      </c>
      <c r="AA1" s="1" t="s">
        <v>34</v>
      </c>
      <c r="AB1" s="1" t="s">
        <v>26</v>
      </c>
      <c r="AC1" s="1" t="s">
        <v>27</v>
      </c>
      <c r="AD1" s="1" t="s">
        <v>36</v>
      </c>
      <c r="AE1" s="1" t="s">
        <v>37</v>
      </c>
      <c r="AF1" s="1" t="s">
        <v>38</v>
      </c>
      <c r="AG1" s="1" t="s">
        <v>28</v>
      </c>
      <c r="AH1" s="1"/>
      <c r="AI1" s="1" t="s">
        <v>39</v>
      </c>
      <c r="AJ1" s="1" t="s">
        <v>40</v>
      </c>
      <c r="AK1" s="1" t="s">
        <v>41</v>
      </c>
      <c r="AL1" s="1" t="s">
        <v>33</v>
      </c>
      <c r="AM1" s="1"/>
      <c r="AN1" s="1" t="s">
        <v>42</v>
      </c>
      <c r="AO1" s="1" t="s">
        <v>43</v>
      </c>
      <c r="AP1" s="1" t="s">
        <v>44</v>
      </c>
      <c r="AQ1" s="1" t="s">
        <v>29</v>
      </c>
      <c r="AR1" s="1"/>
      <c r="AS1" s="1" t="s">
        <v>35</v>
      </c>
      <c r="AT1" s="1" t="s">
        <v>30</v>
      </c>
      <c r="AU1" s="1" t="s">
        <v>31</v>
      </c>
      <c r="AV1" s="1" t="s">
        <v>32</v>
      </c>
    </row>
    <row r="2" spans="1:48">
      <c r="A2">
        <v>1</v>
      </c>
      <c r="B2">
        <v>3</v>
      </c>
      <c r="C2" t="s">
        <v>49</v>
      </c>
      <c r="D2" t="s">
        <v>24</v>
      </c>
      <c r="E2" t="s">
        <v>52</v>
      </c>
      <c r="G2">
        <v>0.5</v>
      </c>
      <c r="H2">
        <v>0.5</v>
      </c>
      <c r="I2">
        <v>8401</v>
      </c>
      <c r="J2">
        <v>9819</v>
      </c>
      <c r="L2">
        <v>7966</v>
      </c>
      <c r="M2">
        <v>10.778</v>
      </c>
      <c r="N2">
        <v>12.167</v>
      </c>
      <c r="O2">
        <v>1.389</v>
      </c>
      <c r="Q2">
        <v>1.0549999999999999</v>
      </c>
      <c r="R2">
        <v>1</v>
      </c>
      <c r="S2">
        <v>0</v>
      </c>
      <c r="T2">
        <v>0</v>
      </c>
      <c r="V2">
        <v>0</v>
      </c>
      <c r="Y2" t="s">
        <v>53</v>
      </c>
      <c r="Z2" s="3">
        <v>0.68777777777777782</v>
      </c>
      <c r="AB2">
        <v>1</v>
      </c>
      <c r="AE2">
        <f>ABS(100*(M2-M3)/(AVERAGE(M2:M3)))</f>
        <v>1.1477627956889014</v>
      </c>
      <c r="AJ2">
        <f>ABS(100*(O2-O3)/(AVERAGE(O2:O3)))</f>
        <v>7.5510910980256307</v>
      </c>
      <c r="AO2">
        <f>ABS(100*(Q2-Q3)/(AVERAGE(Q2:Q3)))</f>
        <v>4.7200370198982098</v>
      </c>
      <c r="AS2">
        <f>AVERAGE(M2:M3)</f>
        <v>10.7165</v>
      </c>
      <c r="AT2">
        <f>AVERAGE(N2:N3)</f>
        <v>12.16</v>
      </c>
      <c r="AU2">
        <f>AVERAGE(O2:O3)</f>
        <v>1.4435</v>
      </c>
      <c r="AV2">
        <f>AVERAGE(Q2:Q3)</f>
        <v>1.0805</v>
      </c>
    </row>
    <row r="3" spans="1:48">
      <c r="A3">
        <v>2</v>
      </c>
      <c r="B3">
        <v>3</v>
      </c>
      <c r="C3" t="s">
        <v>49</v>
      </c>
      <c r="D3" t="s">
        <v>24</v>
      </c>
      <c r="E3" t="s">
        <v>52</v>
      </c>
      <c r="G3">
        <v>0.5</v>
      </c>
      <c r="H3">
        <v>0.5</v>
      </c>
      <c r="I3">
        <v>8307</v>
      </c>
      <c r="J3">
        <v>9808</v>
      </c>
      <c r="L3">
        <v>8357</v>
      </c>
      <c r="M3">
        <v>10.654999999999999</v>
      </c>
      <c r="N3">
        <v>12.153</v>
      </c>
      <c r="O3">
        <v>1.498</v>
      </c>
      <c r="Q3">
        <v>1.1060000000000001</v>
      </c>
      <c r="R3">
        <v>1</v>
      </c>
      <c r="S3">
        <v>0</v>
      </c>
      <c r="T3">
        <v>0</v>
      </c>
      <c r="V3">
        <v>0</v>
      </c>
      <c r="Y3" t="s">
        <v>53</v>
      </c>
      <c r="Z3" s="3">
        <v>0.69393518518518515</v>
      </c>
      <c r="AB3">
        <v>1</v>
      </c>
    </row>
    <row r="4" spans="1:48">
      <c r="A4">
        <v>3</v>
      </c>
      <c r="B4">
        <v>1</v>
      </c>
      <c r="D4" t="s">
        <v>48</v>
      </c>
      <c r="Y4" t="s">
        <v>53</v>
      </c>
      <c r="Z4" s="3">
        <v>0.6983449074074074</v>
      </c>
      <c r="AB4">
        <v>1</v>
      </c>
    </row>
    <row r="5" spans="1:48">
      <c r="A5">
        <v>4</v>
      </c>
      <c r="B5">
        <v>2</v>
      </c>
      <c r="C5" t="s">
        <v>45</v>
      </c>
      <c r="D5" t="s">
        <v>24</v>
      </c>
      <c r="E5" t="s">
        <v>52</v>
      </c>
      <c r="G5">
        <v>0.5</v>
      </c>
      <c r="H5">
        <v>0.5</v>
      </c>
      <c r="I5">
        <v>202</v>
      </c>
      <c r="J5">
        <v>487</v>
      </c>
      <c r="L5">
        <v>99</v>
      </c>
      <c r="M5">
        <v>9.5000000000000001E-2</v>
      </c>
      <c r="N5">
        <v>0.374</v>
      </c>
      <c r="O5">
        <v>0.27800000000000002</v>
      </c>
      <c r="Q5">
        <v>2.5000000000000001E-2</v>
      </c>
      <c r="R5">
        <v>1</v>
      </c>
      <c r="S5">
        <v>0</v>
      </c>
      <c r="T5">
        <v>0</v>
      </c>
      <c r="V5">
        <v>0</v>
      </c>
      <c r="Y5" t="s">
        <v>53</v>
      </c>
      <c r="Z5" s="3">
        <v>0.7144328703703704</v>
      </c>
      <c r="AB5">
        <v>1</v>
      </c>
      <c r="AE5">
        <f>ABS(100*(M5-M6)/(AVERAGE(M5:M6)))</f>
        <v>94.573643410852711</v>
      </c>
      <c r="AJ5">
        <f>ABS(100*(O5-O6)/(AVERAGE(O5:O6)))</f>
        <v>15.922330097087391</v>
      </c>
      <c r="AO5">
        <f>ABS(100*(Q5-Q6)/(AVERAGE(Q5:Q6)))</f>
        <v>8.333333333333341</v>
      </c>
      <c r="AS5">
        <f>AVERAGE(M5:M6)</f>
        <v>6.4500000000000002E-2</v>
      </c>
      <c r="AT5">
        <f>AVERAGE(N5:N6)</f>
        <v>0.32250000000000001</v>
      </c>
      <c r="AU5">
        <f>AVERAGE(O5:O6)</f>
        <v>0.25750000000000001</v>
      </c>
      <c r="AV5">
        <f>AVERAGE(Q5:Q6)</f>
        <v>2.4E-2</v>
      </c>
    </row>
    <row r="6" spans="1:48">
      <c r="A6">
        <v>5</v>
      </c>
      <c r="B6">
        <v>2</v>
      </c>
      <c r="C6" t="s">
        <v>45</v>
      </c>
      <c r="D6" t="s">
        <v>24</v>
      </c>
      <c r="E6" t="s">
        <v>52</v>
      </c>
      <c r="G6">
        <v>0.5</v>
      </c>
      <c r="H6">
        <v>0.5</v>
      </c>
      <c r="I6">
        <v>154</v>
      </c>
      <c r="J6">
        <v>409</v>
      </c>
      <c r="L6">
        <v>86</v>
      </c>
      <c r="M6">
        <v>3.4000000000000002E-2</v>
      </c>
      <c r="N6">
        <v>0.27100000000000002</v>
      </c>
      <c r="O6">
        <v>0.23699999999999999</v>
      </c>
      <c r="Q6">
        <v>2.3E-2</v>
      </c>
      <c r="R6">
        <v>1</v>
      </c>
      <c r="S6">
        <v>0</v>
      </c>
      <c r="T6">
        <v>0</v>
      </c>
      <c r="V6">
        <v>0</v>
      </c>
      <c r="Y6" t="s">
        <v>53</v>
      </c>
      <c r="Z6" s="3">
        <v>0.7198148148148148</v>
      </c>
      <c r="AB6">
        <v>1</v>
      </c>
    </row>
    <row r="7" spans="1:48">
      <c r="A7">
        <v>6</v>
      </c>
      <c r="B7">
        <v>4</v>
      </c>
      <c r="C7" t="s">
        <v>47</v>
      </c>
      <c r="D7" t="s">
        <v>24</v>
      </c>
      <c r="E7" t="s">
        <v>52</v>
      </c>
      <c r="G7">
        <v>0.5</v>
      </c>
      <c r="H7">
        <v>0.5</v>
      </c>
      <c r="I7">
        <v>2567</v>
      </c>
      <c r="J7">
        <v>5683</v>
      </c>
      <c r="L7">
        <v>2142</v>
      </c>
      <c r="M7">
        <v>3.169</v>
      </c>
      <c r="N7">
        <v>7.0549999999999997</v>
      </c>
      <c r="O7">
        <v>3.8849999999999998</v>
      </c>
      <c r="Q7">
        <v>0.29599999999999999</v>
      </c>
      <c r="R7">
        <v>1</v>
      </c>
      <c r="S7">
        <v>0</v>
      </c>
      <c r="T7">
        <v>0</v>
      </c>
      <c r="V7">
        <v>0</v>
      </c>
      <c r="Y7" t="s">
        <v>53</v>
      </c>
      <c r="Z7" s="3">
        <v>0.73703703703703705</v>
      </c>
      <c r="AB7">
        <v>1</v>
      </c>
      <c r="AD7">
        <f>ABS(100*(AVERAGE(M7:M8)-3.24)/3.24)</f>
        <v>1.6820987654320985</v>
      </c>
      <c r="AE7">
        <f>ABS(100*(M7-M8)/(AVERAGE(M7:M8)))</f>
        <v>1.0359441218019123</v>
      </c>
      <c r="AI7">
        <f>ABS(100*(AVERAGE(O7:O8)-4.3)/4.3)</f>
        <v>10.523255813953483</v>
      </c>
      <c r="AJ7">
        <f>ABS(100*(O7-O8)/(AVERAGE(O7:O8)))</f>
        <v>1.949317738791416</v>
      </c>
      <c r="AN7">
        <f>ABS(100*(AVERAGE(Q7:Q8)-0.3)/0.3)</f>
        <v>2.1666666666666687</v>
      </c>
      <c r="AO7">
        <f>ABS(100*(Q7-Q8)/(AVERAGE(Q7:Q8)))</f>
        <v>1.7035775127768329</v>
      </c>
      <c r="AS7">
        <f>AVERAGE(M7:M8)</f>
        <v>3.1855000000000002</v>
      </c>
      <c r="AT7">
        <f>AVERAGE(N7:N8)</f>
        <v>7.0335000000000001</v>
      </c>
      <c r="AU7">
        <f>AVERAGE(O7:O8)</f>
        <v>3.8475000000000001</v>
      </c>
      <c r="AV7">
        <f>AVERAGE(Q7:Q8)</f>
        <v>0.29349999999999998</v>
      </c>
    </row>
    <row r="8" spans="1:48">
      <c r="A8">
        <v>7</v>
      </c>
      <c r="B8">
        <v>4</v>
      </c>
      <c r="C8" t="s">
        <v>47</v>
      </c>
      <c r="D8" t="s">
        <v>24</v>
      </c>
      <c r="E8" t="s">
        <v>52</v>
      </c>
      <c r="G8">
        <v>0.5</v>
      </c>
      <c r="H8">
        <v>0.5</v>
      </c>
      <c r="I8">
        <v>2592</v>
      </c>
      <c r="J8">
        <v>5648</v>
      </c>
      <c r="L8">
        <v>2105</v>
      </c>
      <c r="M8">
        <v>3.202</v>
      </c>
      <c r="N8">
        <v>7.0119999999999996</v>
      </c>
      <c r="O8">
        <v>3.81</v>
      </c>
      <c r="Q8">
        <v>0.29099999999999998</v>
      </c>
      <c r="R8">
        <v>1</v>
      </c>
      <c r="S8">
        <v>0</v>
      </c>
      <c r="T8">
        <v>0</v>
      </c>
      <c r="V8">
        <v>0</v>
      </c>
      <c r="Y8" t="s">
        <v>53</v>
      </c>
      <c r="Z8" s="3">
        <v>0.74327546296296287</v>
      </c>
      <c r="AB8">
        <v>1</v>
      </c>
    </row>
    <row r="9" spans="1:48">
      <c r="A9">
        <v>8</v>
      </c>
      <c r="B9">
        <v>3</v>
      </c>
      <c r="C9" t="s">
        <v>46</v>
      </c>
      <c r="D9" t="s">
        <v>24</v>
      </c>
      <c r="E9" t="s">
        <v>52</v>
      </c>
      <c r="G9">
        <v>0.5</v>
      </c>
      <c r="H9">
        <v>0.5</v>
      </c>
      <c r="I9">
        <v>8647</v>
      </c>
      <c r="J9">
        <v>9781</v>
      </c>
      <c r="L9">
        <v>9085</v>
      </c>
      <c r="M9">
        <v>11.1</v>
      </c>
      <c r="N9">
        <v>12.121</v>
      </c>
      <c r="O9">
        <v>1.02</v>
      </c>
      <c r="Q9">
        <v>1.1990000000000001</v>
      </c>
      <c r="R9">
        <v>1</v>
      </c>
      <c r="S9">
        <v>0</v>
      </c>
      <c r="T9">
        <v>0</v>
      </c>
      <c r="V9">
        <v>0</v>
      </c>
      <c r="Y9" t="s">
        <v>53</v>
      </c>
      <c r="Z9" s="3">
        <v>0.76063657407407403</v>
      </c>
      <c r="AB9">
        <v>1</v>
      </c>
      <c r="AE9">
        <f>ABS(100*(M9-M10)/(AVERAGE(M9:M10)))</f>
        <v>1.4427657547298118</v>
      </c>
      <c r="AJ9">
        <f>ABS(100*(O9-O10)/(AVERAGE(O9:O10)))</f>
        <v>13.94861038280021</v>
      </c>
      <c r="AO9">
        <f>ABS(100*(Q9-Q10)/(AVERAGE(Q9:Q10)))</f>
        <v>2.1922428330522785</v>
      </c>
      <c r="AS9">
        <f>AVERAGE(M9:M10)</f>
        <v>11.0205</v>
      </c>
      <c r="AT9">
        <f>AVERAGE(N9:N10)</f>
        <v>11.975000000000001</v>
      </c>
      <c r="AU9">
        <f>AVERAGE(O9:O10)</f>
        <v>0.95350000000000001</v>
      </c>
      <c r="AV9">
        <f>AVERAGE(Q9:Q10)</f>
        <v>1.1859999999999999</v>
      </c>
    </row>
    <row r="10" spans="1:48">
      <c r="A10">
        <v>9</v>
      </c>
      <c r="B10">
        <v>3</v>
      </c>
      <c r="C10" t="s">
        <v>46</v>
      </c>
      <c r="D10" t="s">
        <v>24</v>
      </c>
      <c r="E10" t="s">
        <v>52</v>
      </c>
      <c r="G10">
        <v>0.5</v>
      </c>
      <c r="H10">
        <v>0.5</v>
      </c>
      <c r="I10">
        <v>8526</v>
      </c>
      <c r="J10">
        <v>9541</v>
      </c>
      <c r="L10">
        <v>8879</v>
      </c>
      <c r="M10">
        <v>10.941000000000001</v>
      </c>
      <c r="N10">
        <v>11.829000000000001</v>
      </c>
      <c r="O10">
        <v>0.88700000000000001</v>
      </c>
      <c r="Q10">
        <v>1.173</v>
      </c>
      <c r="R10">
        <v>1</v>
      </c>
      <c r="S10">
        <v>0</v>
      </c>
      <c r="T10">
        <v>0</v>
      </c>
      <c r="V10">
        <v>0</v>
      </c>
      <c r="Y10" t="s">
        <v>53</v>
      </c>
      <c r="Z10" s="3">
        <v>0.76696759259259262</v>
      </c>
      <c r="AB10">
        <v>1</v>
      </c>
    </row>
    <row r="11" spans="1:48">
      <c r="A11">
        <v>10</v>
      </c>
      <c r="B11">
        <v>7</v>
      </c>
      <c r="C11" t="s">
        <v>54</v>
      </c>
      <c r="D11" t="s">
        <v>24</v>
      </c>
      <c r="E11" t="s">
        <v>52</v>
      </c>
      <c r="G11">
        <v>0.5</v>
      </c>
      <c r="H11">
        <v>0.5</v>
      </c>
      <c r="I11">
        <v>2546</v>
      </c>
      <c r="J11">
        <v>4513</v>
      </c>
      <c r="L11">
        <v>1336</v>
      </c>
      <c r="M11">
        <v>3.1429999999999998</v>
      </c>
      <c r="N11">
        <v>5.5759999999999996</v>
      </c>
      <c r="O11">
        <v>2.4340000000000002</v>
      </c>
      <c r="Q11">
        <v>0.189</v>
      </c>
      <c r="R11">
        <v>1</v>
      </c>
      <c r="S11">
        <v>0</v>
      </c>
      <c r="T11">
        <v>0</v>
      </c>
      <c r="V11">
        <v>0</v>
      </c>
      <c r="Y11" t="s">
        <v>53</v>
      </c>
      <c r="Z11" s="3">
        <v>0.7839814814814815</v>
      </c>
      <c r="AB11">
        <v>1</v>
      </c>
      <c r="AE11">
        <f>ABS(100*(M11-M12)/(AVERAGE(M11:M12)))</f>
        <v>3.9584685269305613</v>
      </c>
      <c r="AJ11">
        <f>ABS(100*(O11-O12)/(AVERAGE(O11:O12)))</f>
        <v>0.94050296462889749</v>
      </c>
      <c r="AO11">
        <f>ABS(100*(Q11-Q12)/(AVERAGE(Q11:Q12)))</f>
        <v>1.5748031496063006</v>
      </c>
      <c r="AS11">
        <f>AVERAGE(M11:M12)</f>
        <v>3.0819999999999999</v>
      </c>
      <c r="AT11">
        <f>AVERAGE(N11:N12)</f>
        <v>5.5269999999999992</v>
      </c>
      <c r="AU11">
        <f>AVERAGE(O11:O12)</f>
        <v>2.4455</v>
      </c>
      <c r="AV11">
        <f>AVERAGE(Q11:Q12)</f>
        <v>0.1905</v>
      </c>
    </row>
    <row r="12" spans="1:48">
      <c r="A12">
        <v>11</v>
      </c>
      <c r="B12">
        <v>7</v>
      </c>
      <c r="C12" t="s">
        <v>54</v>
      </c>
      <c r="D12" t="s">
        <v>24</v>
      </c>
      <c r="E12" t="s">
        <v>52</v>
      </c>
      <c r="G12">
        <v>0.5</v>
      </c>
      <c r="H12">
        <v>0.5</v>
      </c>
      <c r="I12">
        <v>2453</v>
      </c>
      <c r="J12">
        <v>4436</v>
      </c>
      <c r="L12">
        <v>1355</v>
      </c>
      <c r="M12">
        <v>3.0209999999999999</v>
      </c>
      <c r="N12">
        <v>5.4779999999999998</v>
      </c>
      <c r="O12">
        <v>2.4569999999999999</v>
      </c>
      <c r="Q12">
        <v>0.192</v>
      </c>
      <c r="R12">
        <v>1</v>
      </c>
      <c r="S12">
        <v>0</v>
      </c>
      <c r="T12">
        <v>0</v>
      </c>
      <c r="V12">
        <v>0</v>
      </c>
      <c r="Y12" t="s">
        <v>53</v>
      </c>
      <c r="Z12" s="3">
        <v>0.79009259259259268</v>
      </c>
      <c r="AB12">
        <v>1</v>
      </c>
    </row>
    <row r="13" spans="1:48">
      <c r="A13">
        <v>12</v>
      </c>
      <c r="B13">
        <v>8</v>
      </c>
      <c r="C13" t="s">
        <v>55</v>
      </c>
      <c r="D13" t="s">
        <v>24</v>
      </c>
      <c r="E13" t="s">
        <v>52</v>
      </c>
      <c r="G13">
        <v>0.5</v>
      </c>
      <c r="H13">
        <v>0.5</v>
      </c>
      <c r="I13">
        <v>2595</v>
      </c>
      <c r="J13">
        <v>5113</v>
      </c>
      <c r="L13">
        <v>1593</v>
      </c>
      <c r="M13">
        <v>3.2069999999999999</v>
      </c>
      <c r="N13">
        <v>6.3369999999999997</v>
      </c>
      <c r="O13">
        <v>3.13</v>
      </c>
      <c r="Q13">
        <v>0.223</v>
      </c>
      <c r="R13">
        <v>1</v>
      </c>
      <c r="S13">
        <v>0</v>
      </c>
      <c r="T13">
        <v>0</v>
      </c>
      <c r="V13">
        <v>0</v>
      </c>
      <c r="Y13" t="s">
        <v>53</v>
      </c>
      <c r="Z13" s="3">
        <v>0.80704861111111104</v>
      </c>
      <c r="AB13">
        <v>1</v>
      </c>
      <c r="AE13">
        <f>ABS(100*(M13-M14)/(AVERAGE(M13:M14)))</f>
        <v>1.1471089753526698</v>
      </c>
      <c r="AJ13">
        <f>ABS(100*(O13-O14)/(AVERAGE(O13:O14)))</f>
        <v>2.21169036334914</v>
      </c>
      <c r="AO13">
        <f>ABS(100*(Q13-Q14)/(AVERAGE(Q13:Q14)))</f>
        <v>7.7586206896551682</v>
      </c>
      <c r="AS13">
        <f>AVERAGE(M13:M14)</f>
        <v>3.2255000000000003</v>
      </c>
      <c r="AT13">
        <f>AVERAGE(N13:N14)</f>
        <v>6.3904999999999994</v>
      </c>
      <c r="AU13">
        <f>AVERAGE(O13:O14)</f>
        <v>3.165</v>
      </c>
      <c r="AV13">
        <f>AVERAGE(Q13:Q14)</f>
        <v>0.23199999999999998</v>
      </c>
    </row>
    <row r="14" spans="1:48">
      <c r="A14">
        <v>13</v>
      </c>
      <c r="B14">
        <v>8</v>
      </c>
      <c r="C14" t="s">
        <v>55</v>
      </c>
      <c r="D14" t="s">
        <v>24</v>
      </c>
      <c r="E14" t="s">
        <v>52</v>
      </c>
      <c r="G14">
        <v>0.5</v>
      </c>
      <c r="H14">
        <v>0.5</v>
      </c>
      <c r="I14">
        <v>2624</v>
      </c>
      <c r="J14">
        <v>5198</v>
      </c>
      <c r="L14">
        <v>1730</v>
      </c>
      <c r="M14">
        <v>3.2440000000000002</v>
      </c>
      <c r="N14">
        <v>6.444</v>
      </c>
      <c r="O14">
        <v>3.2</v>
      </c>
      <c r="Q14">
        <v>0.24099999999999999</v>
      </c>
      <c r="R14">
        <v>1</v>
      </c>
      <c r="S14">
        <v>0</v>
      </c>
      <c r="T14">
        <v>0</v>
      </c>
      <c r="V14">
        <v>0</v>
      </c>
      <c r="Y14" t="s">
        <v>53</v>
      </c>
      <c r="Z14" s="3">
        <v>0.81313657407407414</v>
      </c>
      <c r="AB14">
        <v>1</v>
      </c>
    </row>
    <row r="15" spans="1:48">
      <c r="A15">
        <v>14</v>
      </c>
      <c r="B15">
        <v>9</v>
      </c>
      <c r="C15" t="s">
        <v>56</v>
      </c>
      <c r="D15" t="s">
        <v>24</v>
      </c>
      <c r="E15" t="s">
        <v>52</v>
      </c>
      <c r="G15">
        <v>0.5</v>
      </c>
      <c r="H15">
        <v>0.5</v>
      </c>
      <c r="I15">
        <v>2081</v>
      </c>
      <c r="J15">
        <v>4783</v>
      </c>
      <c r="L15">
        <v>1328</v>
      </c>
      <c r="M15">
        <v>2.5379999999999998</v>
      </c>
      <c r="N15">
        <v>5.9180000000000001</v>
      </c>
      <c r="O15">
        <v>3.3809999999999998</v>
      </c>
      <c r="Q15">
        <v>0.188</v>
      </c>
      <c r="R15">
        <v>1</v>
      </c>
      <c r="S15">
        <v>0</v>
      </c>
      <c r="T15">
        <v>0</v>
      </c>
      <c r="V15">
        <v>0</v>
      </c>
      <c r="Y15" t="s">
        <v>53</v>
      </c>
      <c r="Z15" s="3">
        <v>0.83008101851851857</v>
      </c>
      <c r="AB15">
        <v>1</v>
      </c>
      <c r="AE15">
        <f>ABS(100*(M15-M16)/(AVERAGE(M15:M16)))</f>
        <v>1.8735362997658098</v>
      </c>
      <c r="AJ15">
        <f>ABS(100*(O15-O16)/(AVERAGE(O15:O16)))</f>
        <v>0.73670251952262722</v>
      </c>
      <c r="AO15">
        <f>ABS(100*(Q15-Q16)/(AVERAGE(Q15:Q16)))</f>
        <v>2.1505376344086042</v>
      </c>
      <c r="AS15">
        <f>AVERAGE(M15:M16)</f>
        <v>2.5619999999999998</v>
      </c>
      <c r="AT15">
        <f>AVERAGE(N15:N16)</f>
        <v>5.9544999999999995</v>
      </c>
      <c r="AU15">
        <f>AVERAGE(O15:O16)</f>
        <v>3.3935</v>
      </c>
      <c r="AV15">
        <f>AVERAGE(Q15:Q16)</f>
        <v>0.186</v>
      </c>
    </row>
    <row r="16" spans="1:48">
      <c r="A16">
        <v>15</v>
      </c>
      <c r="B16">
        <v>9</v>
      </c>
      <c r="C16" t="s">
        <v>56</v>
      </c>
      <c r="D16" t="s">
        <v>24</v>
      </c>
      <c r="E16" t="s">
        <v>52</v>
      </c>
      <c r="G16">
        <v>0.5</v>
      </c>
      <c r="H16">
        <v>0.5</v>
      </c>
      <c r="I16">
        <v>2118</v>
      </c>
      <c r="J16">
        <v>4840</v>
      </c>
      <c r="L16">
        <v>1301</v>
      </c>
      <c r="M16">
        <v>2.5859999999999999</v>
      </c>
      <c r="N16">
        <v>5.9909999999999997</v>
      </c>
      <c r="O16">
        <v>3.4060000000000001</v>
      </c>
      <c r="Q16">
        <v>0.184</v>
      </c>
      <c r="R16">
        <v>1</v>
      </c>
      <c r="S16">
        <v>0</v>
      </c>
      <c r="T16">
        <v>0</v>
      </c>
      <c r="V16">
        <v>0</v>
      </c>
      <c r="Y16" t="s">
        <v>53</v>
      </c>
      <c r="Z16" s="3">
        <v>0.83611111111111114</v>
      </c>
      <c r="AB16">
        <v>1</v>
      </c>
    </row>
    <row r="17" spans="1:48">
      <c r="A17">
        <v>16</v>
      </c>
      <c r="B17">
        <v>10</v>
      </c>
      <c r="C17" t="s">
        <v>57</v>
      </c>
      <c r="D17" t="s">
        <v>24</v>
      </c>
      <c r="E17" t="s">
        <v>52</v>
      </c>
      <c r="G17">
        <v>0.5</v>
      </c>
      <c r="H17">
        <v>0.5</v>
      </c>
      <c r="I17">
        <v>2935</v>
      </c>
      <c r="J17">
        <v>5598</v>
      </c>
      <c r="L17">
        <v>1701</v>
      </c>
      <c r="M17">
        <v>3.6480000000000001</v>
      </c>
      <c r="N17">
        <v>6.9489999999999998</v>
      </c>
      <c r="O17">
        <v>3.3010000000000002</v>
      </c>
      <c r="Q17">
        <v>0.23699999999999999</v>
      </c>
      <c r="R17">
        <v>1</v>
      </c>
      <c r="S17">
        <v>0</v>
      </c>
      <c r="T17">
        <v>0</v>
      </c>
      <c r="V17">
        <v>0</v>
      </c>
      <c r="Y17" t="s">
        <v>53</v>
      </c>
      <c r="Z17" s="3">
        <v>0.85325231481481489</v>
      </c>
      <c r="AB17">
        <v>1</v>
      </c>
      <c r="AE17">
        <f>ABS(100*(M17-M18)/(AVERAGE(M17:M18)))</f>
        <v>0.43763676148796538</v>
      </c>
      <c r="AJ17">
        <f>ABS(100*(O17-O18)/(AVERAGE(O17:O18)))</f>
        <v>12.894997874450889</v>
      </c>
      <c r="AO17">
        <f>ABS(100*(Q17-Q18)/(AVERAGE(Q17:Q18)))</f>
        <v>10.02004008016033</v>
      </c>
      <c r="AS17">
        <f>AVERAGE(M17:M18)</f>
        <v>3.6560000000000001</v>
      </c>
      <c r="AT17">
        <f>AVERAGE(N17:N18)</f>
        <v>7.1844999999999999</v>
      </c>
      <c r="AU17">
        <f>AVERAGE(O17:O18)</f>
        <v>3.5285000000000002</v>
      </c>
      <c r="AV17">
        <f>AVERAGE(Q17:Q18)</f>
        <v>0.2495</v>
      </c>
    </row>
    <row r="18" spans="1:48">
      <c r="A18">
        <v>17</v>
      </c>
      <c r="B18">
        <v>10</v>
      </c>
      <c r="C18" t="s">
        <v>57</v>
      </c>
      <c r="D18" t="s">
        <v>24</v>
      </c>
      <c r="E18" t="s">
        <v>52</v>
      </c>
      <c r="G18">
        <v>0.5</v>
      </c>
      <c r="H18">
        <v>0.5</v>
      </c>
      <c r="I18">
        <v>2947</v>
      </c>
      <c r="J18">
        <v>5974</v>
      </c>
      <c r="L18">
        <v>1888</v>
      </c>
      <c r="M18">
        <v>3.6640000000000001</v>
      </c>
      <c r="N18">
        <v>7.42</v>
      </c>
      <c r="O18">
        <v>3.7559999999999998</v>
      </c>
      <c r="Q18">
        <v>0.26200000000000001</v>
      </c>
      <c r="R18">
        <v>1</v>
      </c>
      <c r="S18">
        <v>0</v>
      </c>
      <c r="T18">
        <v>0</v>
      </c>
      <c r="V18">
        <v>0</v>
      </c>
      <c r="Y18" t="s">
        <v>53</v>
      </c>
      <c r="Z18" s="3">
        <v>0.85936342592592585</v>
      </c>
      <c r="AB18">
        <v>1</v>
      </c>
    </row>
    <row r="19" spans="1:48">
      <c r="A19">
        <v>18</v>
      </c>
      <c r="B19">
        <v>11</v>
      </c>
      <c r="C19" t="s">
        <v>58</v>
      </c>
      <c r="D19" t="s">
        <v>24</v>
      </c>
      <c r="E19" t="s">
        <v>52</v>
      </c>
      <c r="G19">
        <v>0.5</v>
      </c>
      <c r="H19">
        <v>0.5</v>
      </c>
      <c r="I19">
        <v>3786</v>
      </c>
      <c r="J19">
        <v>6036</v>
      </c>
      <c r="L19">
        <v>2415</v>
      </c>
      <c r="M19">
        <v>4.7560000000000002</v>
      </c>
      <c r="N19">
        <v>7.4980000000000002</v>
      </c>
      <c r="O19">
        <v>2.742</v>
      </c>
      <c r="Q19">
        <v>0.33200000000000002</v>
      </c>
      <c r="R19">
        <v>1</v>
      </c>
      <c r="S19">
        <v>0</v>
      </c>
      <c r="T19">
        <v>0</v>
      </c>
      <c r="V19">
        <v>0</v>
      </c>
      <c r="Y19" t="s">
        <v>53</v>
      </c>
      <c r="Z19" s="3">
        <v>0.87652777777777768</v>
      </c>
      <c r="AB19">
        <v>1</v>
      </c>
      <c r="AE19">
        <f>ABS(100*(M19-M20)/(AVERAGE(M19:M20)))</f>
        <v>1.2057112638815524</v>
      </c>
      <c r="AJ19">
        <f>ABS(100*(O19-O20)/(AVERAGE(O19:O20)))</f>
        <v>7.1051705944424892</v>
      </c>
      <c r="AO19">
        <f>ABS(100*(Q19-Q20)/(AVERAGE(Q19:Q20)))</f>
        <v>4.1297935103244718</v>
      </c>
      <c r="AS19">
        <f>AVERAGE(M19:M20)</f>
        <v>4.7275</v>
      </c>
      <c r="AT19">
        <f>AVERAGE(N19:N20)</f>
        <v>7.5705</v>
      </c>
      <c r="AU19">
        <f>AVERAGE(O19:O20)</f>
        <v>2.843</v>
      </c>
      <c r="AV19">
        <f>AVERAGE(Q19:Q20)</f>
        <v>0.33899999999999997</v>
      </c>
    </row>
    <row r="20" spans="1:48">
      <c r="A20">
        <v>19</v>
      </c>
      <c r="B20">
        <v>11</v>
      </c>
      <c r="C20" t="s">
        <v>58</v>
      </c>
      <c r="D20" t="s">
        <v>24</v>
      </c>
      <c r="E20" t="s">
        <v>52</v>
      </c>
      <c r="G20">
        <v>0.5</v>
      </c>
      <c r="H20">
        <v>0.5</v>
      </c>
      <c r="I20">
        <v>3742</v>
      </c>
      <c r="J20">
        <v>6151</v>
      </c>
      <c r="L20">
        <v>2523</v>
      </c>
      <c r="M20">
        <v>4.6989999999999998</v>
      </c>
      <c r="N20">
        <v>7.6429999999999998</v>
      </c>
      <c r="O20">
        <v>2.944</v>
      </c>
      <c r="Q20">
        <v>0.34599999999999997</v>
      </c>
      <c r="R20">
        <v>1</v>
      </c>
      <c r="S20">
        <v>0</v>
      </c>
      <c r="T20">
        <v>0</v>
      </c>
      <c r="V20">
        <v>0</v>
      </c>
      <c r="Y20" t="s">
        <v>53</v>
      </c>
      <c r="Z20" s="3">
        <v>0.88258101851851845</v>
      </c>
      <c r="AB20">
        <v>1</v>
      </c>
    </row>
    <row r="21" spans="1:48">
      <c r="A21">
        <v>20</v>
      </c>
      <c r="B21">
        <v>12</v>
      </c>
      <c r="C21" t="s">
        <v>59</v>
      </c>
      <c r="D21" t="s">
        <v>24</v>
      </c>
      <c r="E21" t="s">
        <v>52</v>
      </c>
      <c r="G21">
        <v>0.5</v>
      </c>
      <c r="H21">
        <v>0.5</v>
      </c>
      <c r="I21">
        <v>4335</v>
      </c>
      <c r="J21">
        <v>6761</v>
      </c>
      <c r="L21">
        <v>1192</v>
      </c>
      <c r="M21">
        <v>5.4720000000000004</v>
      </c>
      <c r="N21">
        <v>8.4049999999999994</v>
      </c>
      <c r="O21">
        <v>2.9329999999999998</v>
      </c>
      <c r="Q21">
        <v>0.17</v>
      </c>
      <c r="R21">
        <v>1</v>
      </c>
      <c r="S21">
        <v>0</v>
      </c>
      <c r="T21">
        <v>0</v>
      </c>
      <c r="V21">
        <v>0</v>
      </c>
      <c r="Y21" t="s">
        <v>53</v>
      </c>
      <c r="Z21" s="3">
        <v>0.8998032407407407</v>
      </c>
      <c r="AB21">
        <v>1</v>
      </c>
      <c r="AE21">
        <f>ABS(100*(M21-M22)/(AVERAGE(M21:M22)))</f>
        <v>1.6026526664824654</v>
      </c>
      <c r="AJ21">
        <f>ABS(100*(O21-O22)/(AVERAGE(O21:O22)))</f>
        <v>12.587859424920133</v>
      </c>
      <c r="AO21">
        <f>ABS(100*(Q21-Q22)/(AVERAGE(Q21:Q22)))</f>
        <v>12.672176308539942</v>
      </c>
      <c r="AS21">
        <f>AVERAGE(M21:M22)</f>
        <v>5.4284999999999997</v>
      </c>
      <c r="AT21">
        <f>AVERAGE(N21:N22)</f>
        <v>8.5589999999999993</v>
      </c>
      <c r="AU21">
        <f>AVERAGE(O21:O22)</f>
        <v>3.13</v>
      </c>
      <c r="AV21">
        <f>AVERAGE(Q21:Q22)</f>
        <v>0.18149999999999999</v>
      </c>
    </row>
    <row r="22" spans="1:48">
      <c r="A22">
        <v>21</v>
      </c>
      <c r="B22">
        <v>12</v>
      </c>
      <c r="C22" t="s">
        <v>59</v>
      </c>
      <c r="D22" t="s">
        <v>24</v>
      </c>
      <c r="E22" t="s">
        <v>52</v>
      </c>
      <c r="G22">
        <v>0.5</v>
      </c>
      <c r="H22">
        <v>0.5</v>
      </c>
      <c r="I22">
        <v>4269</v>
      </c>
      <c r="J22">
        <v>7008</v>
      </c>
      <c r="L22">
        <v>1366</v>
      </c>
      <c r="M22">
        <v>5.3849999999999998</v>
      </c>
      <c r="N22">
        <v>8.7129999999999992</v>
      </c>
      <c r="O22">
        <v>3.327</v>
      </c>
      <c r="Q22">
        <v>0.193</v>
      </c>
      <c r="R22">
        <v>1</v>
      </c>
      <c r="S22">
        <v>0</v>
      </c>
      <c r="T22">
        <v>0</v>
      </c>
      <c r="V22">
        <v>0</v>
      </c>
      <c r="Y22" t="s">
        <v>53</v>
      </c>
      <c r="Z22" s="3">
        <v>0.90600694444444441</v>
      </c>
      <c r="AB22">
        <v>1</v>
      </c>
    </row>
    <row r="23" spans="1:48">
      <c r="A23">
        <v>22</v>
      </c>
      <c r="B23">
        <v>13</v>
      </c>
      <c r="C23" t="s">
        <v>60</v>
      </c>
      <c r="D23" t="s">
        <v>24</v>
      </c>
      <c r="E23" t="s">
        <v>52</v>
      </c>
      <c r="G23">
        <v>0.5</v>
      </c>
      <c r="H23">
        <v>0.5</v>
      </c>
      <c r="I23">
        <v>5177</v>
      </c>
      <c r="J23">
        <v>7824</v>
      </c>
      <c r="L23">
        <v>2172</v>
      </c>
      <c r="M23">
        <v>6.57</v>
      </c>
      <c r="N23">
        <v>9.7240000000000002</v>
      </c>
      <c r="O23">
        <v>3.1539999999999999</v>
      </c>
      <c r="Q23">
        <v>0.3</v>
      </c>
      <c r="R23">
        <v>1</v>
      </c>
      <c r="S23">
        <v>0</v>
      </c>
      <c r="T23">
        <v>0</v>
      </c>
      <c r="V23">
        <v>0</v>
      </c>
      <c r="Y23" t="s">
        <v>53</v>
      </c>
      <c r="Z23" s="3">
        <v>0.92328703703703707</v>
      </c>
      <c r="AB23">
        <v>1</v>
      </c>
      <c r="AE23">
        <f>ABS(100*(M23-M24)/(AVERAGE(M23:M24)))</f>
        <v>2.7175137001726601</v>
      </c>
      <c r="AJ23">
        <f>ABS(100*(O23-O24)/(AVERAGE(O23:O24)))</f>
        <v>5.5057827007655993</v>
      </c>
      <c r="AO23">
        <f>ABS(100*(Q23-Q24)/(AVERAGE(Q23:Q24)))</f>
        <v>2.7027027027027053</v>
      </c>
      <c r="AS23">
        <f>AVERAGE(M23:M24)</f>
        <v>6.6605000000000008</v>
      </c>
      <c r="AT23">
        <f>AVERAGE(N23:N24)</f>
        <v>9.73</v>
      </c>
      <c r="AU23">
        <f>AVERAGE(O23:O24)</f>
        <v>3.0694999999999997</v>
      </c>
      <c r="AV23">
        <f>AVERAGE(Q23:Q24)</f>
        <v>0.29599999999999999</v>
      </c>
    </row>
    <row r="24" spans="1:48">
      <c r="A24">
        <v>23</v>
      </c>
      <c r="B24">
        <v>13</v>
      </c>
      <c r="C24" t="s">
        <v>60</v>
      </c>
      <c r="D24" t="s">
        <v>24</v>
      </c>
      <c r="E24" t="s">
        <v>52</v>
      </c>
      <c r="G24">
        <v>0.5</v>
      </c>
      <c r="H24">
        <v>0.5</v>
      </c>
      <c r="I24">
        <v>5317</v>
      </c>
      <c r="J24">
        <v>7834</v>
      </c>
      <c r="L24">
        <v>2117</v>
      </c>
      <c r="M24">
        <v>6.7510000000000003</v>
      </c>
      <c r="N24">
        <v>9.7360000000000007</v>
      </c>
      <c r="O24">
        <v>2.9849999999999999</v>
      </c>
      <c r="Q24">
        <v>0.29199999999999998</v>
      </c>
      <c r="R24">
        <v>1</v>
      </c>
      <c r="S24">
        <v>0</v>
      </c>
      <c r="T24">
        <v>0</v>
      </c>
      <c r="V24">
        <v>0</v>
      </c>
      <c r="Y24" t="s">
        <v>53</v>
      </c>
      <c r="Z24" s="3">
        <v>0.92959490740740736</v>
      </c>
      <c r="AB24">
        <v>1</v>
      </c>
    </row>
    <row r="25" spans="1:48">
      <c r="A25">
        <v>24</v>
      </c>
      <c r="B25">
        <v>14</v>
      </c>
      <c r="C25" t="s">
        <v>61</v>
      </c>
      <c r="D25" t="s">
        <v>24</v>
      </c>
      <c r="E25" t="s">
        <v>52</v>
      </c>
      <c r="G25">
        <v>0.5</v>
      </c>
      <c r="H25">
        <v>0.5</v>
      </c>
      <c r="I25">
        <v>2610</v>
      </c>
      <c r="J25">
        <v>4804</v>
      </c>
      <c r="L25">
        <v>1447</v>
      </c>
      <c r="M25">
        <v>3.226</v>
      </c>
      <c r="N25">
        <v>5.9459999999999997</v>
      </c>
      <c r="O25">
        <v>2.72</v>
      </c>
      <c r="Q25">
        <v>0.20399999999999999</v>
      </c>
      <c r="R25">
        <v>1</v>
      </c>
      <c r="S25">
        <v>0</v>
      </c>
      <c r="T25">
        <v>0</v>
      </c>
      <c r="V25">
        <v>0</v>
      </c>
      <c r="Y25" t="s">
        <v>53</v>
      </c>
      <c r="Z25" s="3">
        <v>0.9466782407407407</v>
      </c>
      <c r="AB25">
        <v>1</v>
      </c>
      <c r="AE25">
        <f>ABS(100*(M25-M26)/(AVERAGE(M25:M26)))</f>
        <v>2.7974225994027968</v>
      </c>
      <c r="AJ25">
        <f>ABS(100*(O25-O26)/(AVERAGE(O25:O26)))</f>
        <v>3.963963963963959</v>
      </c>
      <c r="AO25">
        <f>ABS(100*(Q25-Q26)/(AVERAGE(Q25:Q26)))</f>
        <v>2.8985507246376838</v>
      </c>
      <c r="AS25">
        <f>AVERAGE(M25:M26)</f>
        <v>3.1814999999999998</v>
      </c>
      <c r="AT25">
        <f>AVERAGE(N25:N26)</f>
        <v>5.9565000000000001</v>
      </c>
      <c r="AU25">
        <f>AVERAGE(O25:O26)</f>
        <v>2.7750000000000004</v>
      </c>
      <c r="AV25">
        <f>AVERAGE(Q25:Q26)</f>
        <v>0.20699999999999999</v>
      </c>
    </row>
    <row r="26" spans="1:48">
      <c r="A26">
        <v>25</v>
      </c>
      <c r="B26">
        <v>14</v>
      </c>
      <c r="C26" t="s">
        <v>61</v>
      </c>
      <c r="D26" t="s">
        <v>24</v>
      </c>
      <c r="E26" t="s">
        <v>52</v>
      </c>
      <c r="G26">
        <v>0.5</v>
      </c>
      <c r="H26">
        <v>0.5</v>
      </c>
      <c r="I26">
        <v>2542</v>
      </c>
      <c r="J26">
        <v>4821</v>
      </c>
      <c r="L26">
        <v>1496</v>
      </c>
      <c r="M26">
        <v>3.137</v>
      </c>
      <c r="N26">
        <v>5.9669999999999996</v>
      </c>
      <c r="O26">
        <v>2.83</v>
      </c>
      <c r="Q26">
        <v>0.21</v>
      </c>
      <c r="R26">
        <v>1</v>
      </c>
      <c r="S26">
        <v>0</v>
      </c>
      <c r="T26">
        <v>0</v>
      </c>
      <c r="V26">
        <v>0</v>
      </c>
      <c r="Y26" t="s">
        <v>53</v>
      </c>
      <c r="Z26" s="3">
        <v>0.95267361111111104</v>
      </c>
      <c r="AB26">
        <v>1</v>
      </c>
    </row>
    <row r="27" spans="1:48">
      <c r="A27">
        <v>26</v>
      </c>
      <c r="B27">
        <v>15</v>
      </c>
      <c r="C27" t="s">
        <v>62</v>
      </c>
      <c r="D27" t="s">
        <v>24</v>
      </c>
      <c r="E27" t="s">
        <v>52</v>
      </c>
      <c r="G27">
        <v>0.5</v>
      </c>
      <c r="H27">
        <v>0.5</v>
      </c>
      <c r="I27">
        <v>2485</v>
      </c>
      <c r="J27">
        <v>4464</v>
      </c>
      <c r="L27">
        <v>1509</v>
      </c>
      <c r="M27">
        <v>3.0630000000000002</v>
      </c>
      <c r="N27">
        <v>5.5140000000000002</v>
      </c>
      <c r="O27">
        <v>2.4510000000000001</v>
      </c>
      <c r="Q27">
        <v>0.21199999999999999</v>
      </c>
      <c r="R27">
        <v>1</v>
      </c>
      <c r="S27">
        <v>0</v>
      </c>
      <c r="T27">
        <v>0</v>
      </c>
      <c r="V27">
        <v>0</v>
      </c>
      <c r="Y27" t="s">
        <v>53</v>
      </c>
      <c r="Z27" s="3">
        <v>0.96959490740740739</v>
      </c>
      <c r="AB27">
        <v>1</v>
      </c>
      <c r="AE27">
        <f>ABS(100*(M27-M28)/(AVERAGE(M27:M28)))</f>
        <v>0.90997725056873657</v>
      </c>
      <c r="AJ27">
        <f>ABS(100*(O27-O28)/(AVERAGE(O27:O28)))</f>
        <v>4.8955223880596925</v>
      </c>
      <c r="AO27">
        <f>ABS(100*(Q27-Q28)/(AVERAGE(Q27:Q28)))</f>
        <v>4.1570438799076248</v>
      </c>
      <c r="AS27">
        <f>AVERAGE(M27:M28)</f>
        <v>3.077</v>
      </c>
      <c r="AT27">
        <f>AVERAGE(N27:N28)</f>
        <v>5.5895000000000001</v>
      </c>
      <c r="AU27">
        <f>AVERAGE(O27:O28)</f>
        <v>2.5125000000000002</v>
      </c>
      <c r="AV27">
        <f>AVERAGE(Q27:Q28)</f>
        <v>0.2165</v>
      </c>
    </row>
    <row r="28" spans="1:48">
      <c r="A28">
        <v>27</v>
      </c>
      <c r="B28">
        <v>15</v>
      </c>
      <c r="C28" t="s">
        <v>62</v>
      </c>
      <c r="D28" t="s">
        <v>24</v>
      </c>
      <c r="E28" t="s">
        <v>52</v>
      </c>
      <c r="G28">
        <v>0.5</v>
      </c>
      <c r="H28">
        <v>0.5</v>
      </c>
      <c r="I28">
        <v>2507</v>
      </c>
      <c r="J28">
        <v>4583</v>
      </c>
      <c r="L28">
        <v>1576</v>
      </c>
      <c r="M28">
        <v>3.0910000000000002</v>
      </c>
      <c r="N28">
        <v>5.665</v>
      </c>
      <c r="O28">
        <v>2.5739999999999998</v>
      </c>
      <c r="Q28">
        <v>0.221</v>
      </c>
      <c r="R28">
        <v>1</v>
      </c>
      <c r="S28">
        <v>0</v>
      </c>
      <c r="T28">
        <v>0</v>
      </c>
      <c r="V28">
        <v>0</v>
      </c>
      <c r="Y28" t="s">
        <v>53</v>
      </c>
      <c r="Z28" s="3">
        <v>0.97564814814814815</v>
      </c>
      <c r="AB28">
        <v>1</v>
      </c>
    </row>
    <row r="29" spans="1:48">
      <c r="A29">
        <v>28</v>
      </c>
      <c r="B29">
        <v>16</v>
      </c>
      <c r="C29" t="s">
        <v>63</v>
      </c>
      <c r="D29" t="s">
        <v>24</v>
      </c>
      <c r="E29" t="s">
        <v>52</v>
      </c>
      <c r="G29">
        <v>0.5</v>
      </c>
      <c r="H29">
        <v>0.5</v>
      </c>
      <c r="I29">
        <v>2091</v>
      </c>
      <c r="J29">
        <v>4609</v>
      </c>
      <c r="L29">
        <v>1302</v>
      </c>
      <c r="M29">
        <v>2.5499999999999998</v>
      </c>
      <c r="N29">
        <v>5.6970000000000001</v>
      </c>
      <c r="O29">
        <v>3.1469999999999998</v>
      </c>
      <c r="Q29">
        <v>0.184</v>
      </c>
      <c r="R29">
        <v>1</v>
      </c>
      <c r="S29">
        <v>0</v>
      </c>
      <c r="T29">
        <v>0</v>
      </c>
      <c r="V29">
        <v>0</v>
      </c>
      <c r="Y29" t="s">
        <v>53</v>
      </c>
      <c r="Z29" s="3">
        <v>0.99250000000000005</v>
      </c>
      <c r="AB29">
        <v>1</v>
      </c>
      <c r="AE29">
        <f>ABS(100*(M29-M30)/(AVERAGE(M29:M30)))</f>
        <v>2.8236229866772611</v>
      </c>
      <c r="AJ29">
        <f>ABS(100*(O29-O30)/(AVERAGE(O29:O30)))</f>
        <v>9.4459582198001897</v>
      </c>
      <c r="AO29">
        <f>ABS(100*(Q29-Q30)/(AVERAGE(Q29:Q30)))</f>
        <v>5.2910052910052956</v>
      </c>
      <c r="AS29">
        <f>AVERAGE(M29:M30)</f>
        <v>2.5145</v>
      </c>
      <c r="AT29">
        <f>AVERAGE(N29:N30)</f>
        <v>5.8170000000000002</v>
      </c>
      <c r="AU29">
        <f>AVERAGE(O29:O30)</f>
        <v>3.3029999999999999</v>
      </c>
      <c r="AV29">
        <f>AVERAGE(Q29:Q30)</f>
        <v>0.189</v>
      </c>
    </row>
    <row r="30" spans="1:48">
      <c r="A30">
        <v>29</v>
      </c>
      <c r="B30">
        <v>16</v>
      </c>
      <c r="C30" t="s">
        <v>63</v>
      </c>
      <c r="D30" t="s">
        <v>24</v>
      </c>
      <c r="E30" t="s">
        <v>52</v>
      </c>
      <c r="G30">
        <v>0.5</v>
      </c>
      <c r="H30">
        <v>0.5</v>
      </c>
      <c r="I30">
        <v>2036</v>
      </c>
      <c r="J30">
        <v>4798</v>
      </c>
      <c r="L30">
        <v>1374</v>
      </c>
      <c r="M30">
        <v>2.4790000000000001</v>
      </c>
      <c r="N30">
        <v>5.9370000000000003</v>
      </c>
      <c r="O30">
        <v>3.4590000000000001</v>
      </c>
      <c r="Q30">
        <v>0.19400000000000001</v>
      </c>
      <c r="R30">
        <v>1</v>
      </c>
      <c r="S30">
        <v>0</v>
      </c>
      <c r="T30">
        <v>0</v>
      </c>
      <c r="V30">
        <v>0</v>
      </c>
      <c r="Y30" t="s">
        <v>53</v>
      </c>
      <c r="Z30" s="3">
        <v>0.99849537037037039</v>
      </c>
      <c r="AB30">
        <v>1</v>
      </c>
    </row>
    <row r="31" spans="1:48">
      <c r="A31">
        <v>30</v>
      </c>
      <c r="B31">
        <v>17</v>
      </c>
      <c r="C31" t="s">
        <v>64</v>
      </c>
      <c r="D31" t="s">
        <v>24</v>
      </c>
      <c r="E31" t="s">
        <v>52</v>
      </c>
      <c r="G31">
        <v>0.5</v>
      </c>
      <c r="H31">
        <v>0.5</v>
      </c>
      <c r="I31">
        <v>2175</v>
      </c>
      <c r="J31">
        <v>4884</v>
      </c>
      <c r="L31">
        <v>1435</v>
      </c>
      <c r="M31">
        <v>2.6589999999999998</v>
      </c>
      <c r="N31">
        <v>6.0469999999999997</v>
      </c>
      <c r="O31">
        <v>3.387</v>
      </c>
      <c r="Q31">
        <v>0.20200000000000001</v>
      </c>
      <c r="R31">
        <v>1</v>
      </c>
      <c r="S31">
        <v>0</v>
      </c>
      <c r="T31">
        <v>0</v>
      </c>
      <c r="V31">
        <v>0</v>
      </c>
      <c r="Y31" t="s">
        <v>65</v>
      </c>
      <c r="Z31" s="3">
        <v>1.5416666666666667E-2</v>
      </c>
      <c r="AB31">
        <v>1</v>
      </c>
      <c r="AE31">
        <f>ABS(100*(M31-M32)/(AVERAGE(M31:M32)))</f>
        <v>2.6349972165522426</v>
      </c>
      <c r="AJ31">
        <f>ABS(100*(O31-O32)/(AVERAGE(O31:O32)))</f>
        <v>1.7559262510974556</v>
      </c>
      <c r="AO31">
        <f>ABS(100*(Q31-Q32)/(AVERAGE(Q31:Q32)))</f>
        <v>6.6985645933014277</v>
      </c>
      <c r="AS31">
        <f>AVERAGE(M31:M32)</f>
        <v>2.6944999999999997</v>
      </c>
      <c r="AT31">
        <f>AVERAGE(N31:N32)</f>
        <v>6.1120000000000001</v>
      </c>
      <c r="AU31">
        <f>AVERAGE(O31:O32)</f>
        <v>3.4169999999999998</v>
      </c>
      <c r="AV31">
        <f>AVERAGE(Q31:Q32)</f>
        <v>0.20900000000000002</v>
      </c>
    </row>
    <row r="32" spans="1:48">
      <c r="A32">
        <v>31</v>
      </c>
      <c r="B32">
        <v>17</v>
      </c>
      <c r="C32" t="s">
        <v>64</v>
      </c>
      <c r="D32" t="s">
        <v>24</v>
      </c>
      <c r="E32" t="s">
        <v>52</v>
      </c>
      <c r="G32">
        <v>0.5</v>
      </c>
      <c r="H32">
        <v>0.5</v>
      </c>
      <c r="I32">
        <v>2229</v>
      </c>
      <c r="J32">
        <v>4987</v>
      </c>
      <c r="L32">
        <v>1541</v>
      </c>
      <c r="M32">
        <v>2.73</v>
      </c>
      <c r="N32">
        <v>6.1769999999999996</v>
      </c>
      <c r="O32">
        <v>3.4470000000000001</v>
      </c>
      <c r="Q32">
        <v>0.216</v>
      </c>
      <c r="R32">
        <v>1</v>
      </c>
      <c r="S32">
        <v>0</v>
      </c>
      <c r="T32">
        <v>0</v>
      </c>
      <c r="V32">
        <v>0</v>
      </c>
      <c r="Y32" t="s">
        <v>65</v>
      </c>
      <c r="Z32" s="3">
        <v>2.1516203703703704E-2</v>
      </c>
      <c r="AB32">
        <v>1</v>
      </c>
    </row>
    <row r="33" spans="1:48">
      <c r="A33">
        <v>32</v>
      </c>
      <c r="B33">
        <v>18</v>
      </c>
      <c r="C33" t="s">
        <v>66</v>
      </c>
      <c r="D33" t="s">
        <v>24</v>
      </c>
      <c r="E33" t="s">
        <v>52</v>
      </c>
      <c r="G33">
        <v>0.5</v>
      </c>
      <c r="H33">
        <v>0.5</v>
      </c>
      <c r="I33">
        <v>3939</v>
      </c>
      <c r="J33">
        <v>5993</v>
      </c>
      <c r="L33">
        <v>2313</v>
      </c>
      <c r="M33">
        <v>4.9550000000000001</v>
      </c>
      <c r="N33">
        <v>7.444</v>
      </c>
      <c r="O33">
        <v>2.4889999999999999</v>
      </c>
      <c r="Q33">
        <v>0.318</v>
      </c>
      <c r="R33">
        <v>1</v>
      </c>
      <c r="S33">
        <v>0</v>
      </c>
      <c r="T33">
        <v>0</v>
      </c>
      <c r="V33">
        <v>0</v>
      </c>
      <c r="Y33" t="s">
        <v>65</v>
      </c>
      <c r="Z33" s="3">
        <v>3.8599537037037036E-2</v>
      </c>
      <c r="AB33">
        <v>1</v>
      </c>
      <c r="AE33">
        <f>ABS(100*(M33-M34)/(AVERAGE(M33:M34)))</f>
        <v>2.286180853235356</v>
      </c>
      <c r="AF33">
        <f>ABS(100*((AVERAGE(M33:M34)-AVERAGE(M19:M20))/(AVERAGE(M19:M20,M33:M34))))</f>
        <v>3.5630810782735152</v>
      </c>
      <c r="AJ33">
        <f>ABS(100*(O33-O34)/(AVERAGE(O33:O34)))</f>
        <v>5.4328708227477129</v>
      </c>
      <c r="AK33">
        <f>ABS(100*((AVERAGE(O33:O34)-AVERAGE(O19:O20))/(AVERAGE(O19:O20,O33:O34))))</f>
        <v>10.534110895121723</v>
      </c>
      <c r="AO33">
        <f>ABS(100*(Q33-Q34)/(AVERAGE(Q33:Q34)))</f>
        <v>1.8691588785046744</v>
      </c>
      <c r="AP33">
        <f>ABS(100*((AVERAGE(Q33:Q34)-AVERAGE(Q19:Q20))/(AVERAGE(Q19:Q20,Q33:Q34))))</f>
        <v>5.4545454545454426</v>
      </c>
      <c r="AS33">
        <f>AVERAGE(M33:M34)</f>
        <v>4.899</v>
      </c>
      <c r="AT33">
        <f>AVERAGE(N33:N34)</f>
        <v>7.4574999999999996</v>
      </c>
      <c r="AU33">
        <f>AVERAGE(O33:O34)</f>
        <v>2.5585</v>
      </c>
      <c r="AV33">
        <f>AVERAGE(Q33:Q34)</f>
        <v>0.32100000000000001</v>
      </c>
    </row>
    <row r="34" spans="1:48">
      <c r="A34">
        <v>33</v>
      </c>
      <c r="B34">
        <v>18</v>
      </c>
      <c r="C34" t="s">
        <v>66</v>
      </c>
      <c r="D34" t="s">
        <v>24</v>
      </c>
      <c r="E34" t="s">
        <v>52</v>
      </c>
      <c r="G34">
        <v>0.5</v>
      </c>
      <c r="H34">
        <v>0.5</v>
      </c>
      <c r="I34">
        <v>3852</v>
      </c>
      <c r="J34">
        <v>6014</v>
      </c>
      <c r="L34">
        <v>2355</v>
      </c>
      <c r="M34">
        <v>4.843</v>
      </c>
      <c r="N34">
        <v>7.4710000000000001</v>
      </c>
      <c r="O34">
        <v>2.6280000000000001</v>
      </c>
      <c r="Q34">
        <v>0.32400000000000001</v>
      </c>
      <c r="R34">
        <v>1</v>
      </c>
      <c r="S34">
        <v>0</v>
      </c>
      <c r="T34">
        <v>0</v>
      </c>
      <c r="V34">
        <v>0</v>
      </c>
      <c r="Y34" t="s">
        <v>65</v>
      </c>
      <c r="Z34" s="3">
        <v>4.4826388888888895E-2</v>
      </c>
      <c r="AB34">
        <v>1</v>
      </c>
    </row>
    <row r="35" spans="1:48">
      <c r="A35">
        <v>34</v>
      </c>
      <c r="B35">
        <v>19</v>
      </c>
      <c r="C35" t="s">
        <v>67</v>
      </c>
      <c r="D35" t="s">
        <v>24</v>
      </c>
      <c r="E35" t="s">
        <v>52</v>
      </c>
      <c r="G35">
        <v>0.5</v>
      </c>
      <c r="H35">
        <v>0.5</v>
      </c>
      <c r="I35">
        <v>4776</v>
      </c>
      <c r="J35">
        <v>10433</v>
      </c>
      <c r="L35">
        <v>4323</v>
      </c>
      <c r="M35">
        <v>6.0460000000000003</v>
      </c>
      <c r="N35">
        <v>12.91</v>
      </c>
      <c r="O35">
        <v>6.8639999999999999</v>
      </c>
      <c r="Q35">
        <v>0.58299999999999996</v>
      </c>
      <c r="R35">
        <v>1</v>
      </c>
      <c r="S35">
        <v>0</v>
      </c>
      <c r="T35">
        <v>0</v>
      </c>
      <c r="V35">
        <v>0</v>
      </c>
      <c r="Y35" t="s">
        <v>65</v>
      </c>
      <c r="Z35" s="3">
        <v>6.2430555555555552E-2</v>
      </c>
      <c r="AB35">
        <v>1</v>
      </c>
      <c r="AE35">
        <f>ABS(100*(M35-M36)/(AVERAGE(M35:M36)))</f>
        <v>1.6404199475065557</v>
      </c>
      <c r="AG35">
        <f>100*((AVERAGE(M35:M36)*50)-(AVERAGE(M31:M32)*50))/(1000*0.15)</f>
        <v>113.38333333333334</v>
      </c>
      <c r="AJ35">
        <f>ABS(100*(O35-O36)/(AVERAGE(O35:O36)))</f>
        <v>1.9714579961747747</v>
      </c>
      <c r="AL35">
        <f>100*((AVERAGE(O35:O36)*50)-(AVERAGE(O31:O32)*50))/(1000*0.15)</f>
        <v>112.66666666666669</v>
      </c>
      <c r="AO35">
        <f>ABS(100*(Q35-Q36)/(AVERAGE(Q35:Q36)))</f>
        <v>0.34364261168384913</v>
      </c>
      <c r="AQ35">
        <f>100*((AVERAGE(Q35:Q36)*50)-(AVERAGE(Q31:Q32)*50))/(100*0.15)</f>
        <v>124.33333333333331</v>
      </c>
      <c r="AS35">
        <f>AVERAGE(M35:M36)</f>
        <v>6.0960000000000001</v>
      </c>
      <c r="AT35">
        <f>AVERAGE(N35:N36)</f>
        <v>12.8935</v>
      </c>
      <c r="AU35">
        <f>AVERAGE(O35:O36)</f>
        <v>6.7970000000000006</v>
      </c>
      <c r="AV35">
        <f>AVERAGE(Q35:Q36)</f>
        <v>0.58199999999999996</v>
      </c>
    </row>
    <row r="36" spans="1:48">
      <c r="A36">
        <v>35</v>
      </c>
      <c r="B36">
        <v>19</v>
      </c>
      <c r="C36" t="s">
        <v>67</v>
      </c>
      <c r="D36" t="s">
        <v>24</v>
      </c>
      <c r="E36" t="s">
        <v>52</v>
      </c>
      <c r="G36">
        <v>0.5</v>
      </c>
      <c r="H36">
        <v>0.5</v>
      </c>
      <c r="I36">
        <v>4853</v>
      </c>
      <c r="J36">
        <v>10405</v>
      </c>
      <c r="L36">
        <v>4311</v>
      </c>
      <c r="M36">
        <v>6.1459999999999999</v>
      </c>
      <c r="N36">
        <v>12.877000000000001</v>
      </c>
      <c r="O36">
        <v>6.73</v>
      </c>
      <c r="Q36">
        <v>0.58099999999999996</v>
      </c>
      <c r="R36">
        <v>1</v>
      </c>
      <c r="S36">
        <v>0</v>
      </c>
      <c r="T36">
        <v>0</v>
      </c>
      <c r="V36">
        <v>0</v>
      </c>
      <c r="Y36" t="s">
        <v>65</v>
      </c>
      <c r="Z36" s="3">
        <v>6.8761574074074072E-2</v>
      </c>
      <c r="AB36">
        <v>1</v>
      </c>
    </row>
    <row r="37" spans="1:48">
      <c r="A37">
        <v>36</v>
      </c>
      <c r="B37">
        <v>1</v>
      </c>
      <c r="D37" t="s">
        <v>48</v>
      </c>
      <c r="Y37" t="s">
        <v>65</v>
      </c>
      <c r="Z37" s="3">
        <v>7.329861111111112E-2</v>
      </c>
    </row>
    <row r="38" spans="1:48">
      <c r="A38">
        <v>37</v>
      </c>
      <c r="B38">
        <v>2</v>
      </c>
      <c r="C38" t="s">
        <v>45</v>
      </c>
      <c r="D38" t="s">
        <v>24</v>
      </c>
      <c r="E38" t="s">
        <v>52</v>
      </c>
      <c r="G38">
        <v>0.5</v>
      </c>
      <c r="H38">
        <v>0.5</v>
      </c>
      <c r="I38">
        <v>8</v>
      </c>
      <c r="J38">
        <v>698</v>
      </c>
      <c r="L38">
        <v>246</v>
      </c>
      <c r="M38">
        <v>0</v>
      </c>
      <c r="N38">
        <v>0.65</v>
      </c>
      <c r="O38">
        <v>0.65</v>
      </c>
      <c r="Q38">
        <v>4.3999999999999997E-2</v>
      </c>
      <c r="R38">
        <v>1</v>
      </c>
      <c r="S38">
        <v>0</v>
      </c>
      <c r="T38">
        <v>0</v>
      </c>
      <c r="V38">
        <v>0</v>
      </c>
      <c r="Y38" t="s">
        <v>65</v>
      </c>
      <c r="Z38" s="3">
        <v>8.9467592592592585E-2</v>
      </c>
      <c r="AB38">
        <v>1</v>
      </c>
      <c r="AE38" t="e">
        <f>ABS(100*(M38-M39)/(AVERAGE(M38:M39)))</f>
        <v>#DIV/0!</v>
      </c>
      <c r="AJ38">
        <f>ABS(100*(O38-O39)/(AVERAGE(O38:O39)))</f>
        <v>6.4035740878629825</v>
      </c>
      <c r="AO38">
        <f>ABS(100*(Q38-Q39)/(AVERAGE(Q38:Q39)))</f>
        <v>8.6956521739130519</v>
      </c>
      <c r="AR38" s="2"/>
      <c r="AS38">
        <f>AVERAGE(M38:M39)</f>
        <v>0</v>
      </c>
      <c r="AT38">
        <f>AVERAGE(N38:N39)</f>
        <v>0.67149999999999999</v>
      </c>
      <c r="AU38">
        <f>AVERAGE(O38:O39)</f>
        <v>0.67149999999999999</v>
      </c>
      <c r="AV38">
        <f>AVERAGE(Q38:Q39)</f>
        <v>4.5999999999999999E-2</v>
      </c>
    </row>
    <row r="39" spans="1:48">
      <c r="A39">
        <v>38</v>
      </c>
      <c r="B39">
        <v>2</v>
      </c>
      <c r="C39" t="s">
        <v>45</v>
      </c>
      <c r="D39" t="s">
        <v>24</v>
      </c>
      <c r="E39" t="s">
        <v>52</v>
      </c>
      <c r="G39">
        <v>0.5</v>
      </c>
      <c r="H39">
        <v>0.5</v>
      </c>
      <c r="I39">
        <v>17</v>
      </c>
      <c r="J39">
        <v>730</v>
      </c>
      <c r="L39">
        <v>276</v>
      </c>
      <c r="M39">
        <v>0</v>
      </c>
      <c r="N39">
        <v>0.69299999999999995</v>
      </c>
      <c r="O39">
        <v>0.69299999999999995</v>
      </c>
      <c r="Q39">
        <v>4.8000000000000001E-2</v>
      </c>
      <c r="R39">
        <v>1</v>
      </c>
      <c r="S39">
        <v>0</v>
      </c>
      <c r="T39">
        <v>0</v>
      </c>
      <c r="V39">
        <v>0</v>
      </c>
      <c r="Y39" t="s">
        <v>65</v>
      </c>
      <c r="Z39" s="3">
        <v>9.4918981481481479E-2</v>
      </c>
      <c r="AB39">
        <v>1</v>
      </c>
    </row>
    <row r="40" spans="1:48">
      <c r="A40">
        <v>39</v>
      </c>
      <c r="B40">
        <v>5</v>
      </c>
      <c r="C40" t="s">
        <v>47</v>
      </c>
      <c r="D40" t="s">
        <v>24</v>
      </c>
      <c r="E40" t="s">
        <v>52</v>
      </c>
      <c r="G40">
        <v>0.5</v>
      </c>
      <c r="H40">
        <v>0.5</v>
      </c>
      <c r="I40">
        <v>2365</v>
      </c>
      <c r="J40">
        <v>6072</v>
      </c>
      <c r="L40">
        <v>2630</v>
      </c>
      <c r="M40">
        <v>2.9060000000000001</v>
      </c>
      <c r="N40">
        <v>7.5439999999999996</v>
      </c>
      <c r="O40">
        <v>4.6379999999999999</v>
      </c>
      <c r="Q40">
        <v>0.36</v>
      </c>
      <c r="R40">
        <v>1</v>
      </c>
      <c r="S40">
        <v>0</v>
      </c>
      <c r="T40">
        <v>0</v>
      </c>
      <c r="V40">
        <v>0</v>
      </c>
      <c r="Y40" t="s">
        <v>65</v>
      </c>
      <c r="Z40" s="3">
        <v>0.11200231481481482</v>
      </c>
      <c r="AB40">
        <v>1</v>
      </c>
      <c r="AD40">
        <f>ABS(100*(AVERAGE(M40:M41)-3.24)/3.24)</f>
        <v>7.8703703703703667</v>
      </c>
      <c r="AE40">
        <f>ABS(100*(M40-M41)/(AVERAGE(M40:M41)))</f>
        <v>5.2931323283082046</v>
      </c>
      <c r="AI40">
        <f>ABS(100*(AVERAGE(O40:O41)-4.3)/4.3)</f>
        <v>5.4767441860465125</v>
      </c>
      <c r="AJ40">
        <f>ABS(100*(O40-O41)/(AVERAGE(O40:O41)))</f>
        <v>4.5198985778855709</v>
      </c>
      <c r="AN40">
        <f>ABS(100*(AVERAGE(Q40:Q41)-0.3)/0.3)</f>
        <v>20.333333333333332</v>
      </c>
      <c r="AO40">
        <f>ABS(100*(Q40-Q41)/(AVERAGE(Q40:Q41)))</f>
        <v>0.55401662049861544</v>
      </c>
      <c r="AS40">
        <f>AVERAGE(M40:M41)</f>
        <v>2.9850000000000003</v>
      </c>
      <c r="AT40">
        <f>AVERAGE(N40:N41)</f>
        <v>7.5209999999999999</v>
      </c>
      <c r="AU40">
        <f>AVERAGE(O40:O41)</f>
        <v>4.5354999999999999</v>
      </c>
      <c r="AV40">
        <f>AVERAGE(Q40:Q41)</f>
        <v>0.36099999999999999</v>
      </c>
    </row>
    <row r="41" spans="1:48">
      <c r="A41">
        <v>40</v>
      </c>
      <c r="B41">
        <v>5</v>
      </c>
      <c r="C41" t="s">
        <v>47</v>
      </c>
      <c r="D41" t="s">
        <v>24</v>
      </c>
      <c r="E41" t="s">
        <v>52</v>
      </c>
      <c r="G41">
        <v>0.5</v>
      </c>
      <c r="H41">
        <v>0.5</v>
      </c>
      <c r="I41">
        <v>2486</v>
      </c>
      <c r="J41">
        <v>6035</v>
      </c>
      <c r="L41">
        <v>2645</v>
      </c>
      <c r="M41">
        <v>3.0640000000000001</v>
      </c>
      <c r="N41">
        <v>7.4980000000000002</v>
      </c>
      <c r="O41">
        <v>4.4329999999999998</v>
      </c>
      <c r="Q41">
        <v>0.36199999999999999</v>
      </c>
      <c r="R41">
        <v>1</v>
      </c>
      <c r="S41">
        <v>0</v>
      </c>
      <c r="T41">
        <v>0</v>
      </c>
      <c r="V41">
        <v>0</v>
      </c>
      <c r="Y41" t="s">
        <v>65</v>
      </c>
      <c r="Z41" s="3">
        <v>0.11805555555555557</v>
      </c>
      <c r="AB41">
        <v>1</v>
      </c>
    </row>
    <row r="42" spans="1:48">
      <c r="A42">
        <v>41</v>
      </c>
      <c r="B42">
        <v>3</v>
      </c>
      <c r="C42" t="s">
        <v>46</v>
      </c>
      <c r="D42" t="s">
        <v>24</v>
      </c>
      <c r="E42" t="s">
        <v>52</v>
      </c>
      <c r="G42">
        <v>0.5</v>
      </c>
      <c r="H42">
        <v>0.5</v>
      </c>
      <c r="I42">
        <v>8010</v>
      </c>
      <c r="J42">
        <v>9434</v>
      </c>
      <c r="L42">
        <v>8763</v>
      </c>
      <c r="M42">
        <v>10.266999999999999</v>
      </c>
      <c r="N42">
        <v>11.699</v>
      </c>
      <c r="O42">
        <v>1.4319999999999999</v>
      </c>
      <c r="Q42">
        <v>1.1579999999999999</v>
      </c>
      <c r="R42">
        <v>1</v>
      </c>
      <c r="S42">
        <v>0</v>
      </c>
      <c r="T42">
        <v>0</v>
      </c>
      <c r="V42">
        <v>0</v>
      </c>
      <c r="Y42" t="s">
        <v>65</v>
      </c>
      <c r="Z42" s="3">
        <v>0.13528935185185184</v>
      </c>
      <c r="AB42">
        <v>1</v>
      </c>
      <c r="AE42">
        <f>ABS(100*(M42-M43)/(AVERAGE(M42:M43)))</f>
        <v>3.1444732048701098</v>
      </c>
      <c r="AJ42">
        <f>ABS(100*(O42-O43)/(AVERAGE(O42:O43)))</f>
        <v>0.27894002789400307</v>
      </c>
      <c r="AO42">
        <f>ABS(100*(Q42-Q43)/(AVERAGE(Q42:Q43)))</f>
        <v>5.4598908021839696</v>
      </c>
      <c r="AS42">
        <f>AVERAGE(M42:M43)</f>
        <v>10.431000000000001</v>
      </c>
      <c r="AT42">
        <f>AVERAGE(N42:N43)</f>
        <v>11.865</v>
      </c>
      <c r="AU42">
        <f>AVERAGE(O42:O43)</f>
        <v>1.4339999999999999</v>
      </c>
      <c r="AV42">
        <f>AVERAGE(Q42:Q43)</f>
        <v>1.1905000000000001</v>
      </c>
    </row>
    <row r="43" spans="1:48">
      <c r="A43">
        <v>42</v>
      </c>
      <c r="B43">
        <v>3</v>
      </c>
      <c r="C43" t="s">
        <v>46</v>
      </c>
      <c r="D43" t="s">
        <v>24</v>
      </c>
      <c r="E43" t="s">
        <v>52</v>
      </c>
      <c r="G43">
        <v>0.5</v>
      </c>
      <c r="H43">
        <v>0.5</v>
      </c>
      <c r="I43">
        <v>8261</v>
      </c>
      <c r="J43">
        <v>9707</v>
      </c>
      <c r="L43">
        <v>9272</v>
      </c>
      <c r="M43">
        <v>10.595000000000001</v>
      </c>
      <c r="N43">
        <v>12.031000000000001</v>
      </c>
      <c r="O43">
        <v>1.4359999999999999</v>
      </c>
      <c r="Q43">
        <v>1.2230000000000001</v>
      </c>
      <c r="R43">
        <v>1</v>
      </c>
      <c r="S43">
        <v>0</v>
      </c>
      <c r="T43">
        <v>0</v>
      </c>
      <c r="V43">
        <v>0</v>
      </c>
      <c r="Y43" t="s">
        <v>65</v>
      </c>
      <c r="Z43" s="3">
        <v>0.14159722222222224</v>
      </c>
      <c r="AB43">
        <v>1</v>
      </c>
    </row>
    <row r="44" spans="1:48">
      <c r="A44">
        <v>43</v>
      </c>
      <c r="B44">
        <v>20</v>
      </c>
      <c r="C44" t="s">
        <v>68</v>
      </c>
      <c r="D44" t="s">
        <v>24</v>
      </c>
      <c r="E44" t="s">
        <v>52</v>
      </c>
      <c r="G44">
        <v>0.5</v>
      </c>
      <c r="H44">
        <v>0.5</v>
      </c>
      <c r="I44">
        <v>2210</v>
      </c>
      <c r="J44">
        <v>4868</v>
      </c>
      <c r="L44">
        <v>1443</v>
      </c>
      <c r="M44">
        <v>2.7050000000000001</v>
      </c>
      <c r="N44">
        <v>6.0270000000000001</v>
      </c>
      <c r="O44">
        <v>3.3220000000000001</v>
      </c>
      <c r="Q44">
        <v>0.20300000000000001</v>
      </c>
      <c r="R44">
        <v>1</v>
      </c>
      <c r="S44">
        <v>0</v>
      </c>
      <c r="T44">
        <v>0</v>
      </c>
      <c r="V44">
        <v>0</v>
      </c>
      <c r="Y44" t="s">
        <v>65</v>
      </c>
      <c r="Z44" s="3">
        <v>0.15847222222222221</v>
      </c>
      <c r="AB44">
        <v>1</v>
      </c>
      <c r="AE44">
        <f>ABS(100*(M44-M45)/(AVERAGE(M44:M45)))</f>
        <v>3.8789197027369866</v>
      </c>
      <c r="AJ44">
        <f>ABS(100*(O44-O45)/(AVERAGE(O44:O45)))</f>
        <v>0.6341537067794023</v>
      </c>
      <c r="AO44">
        <f>ABS(100*(Q44-Q45)/(AVERAGE(Q44:Q45)))</f>
        <v>4.8076923076922986</v>
      </c>
      <c r="AS44">
        <f>AVERAGE(M44:M45)</f>
        <v>2.7584999999999997</v>
      </c>
      <c r="AT44">
        <f>AVERAGE(N44:N45)</f>
        <v>6.0705</v>
      </c>
      <c r="AU44">
        <f>AVERAGE(O44:O45)</f>
        <v>3.3115000000000001</v>
      </c>
      <c r="AV44">
        <f>AVERAGE(Q44:Q45)</f>
        <v>0.20800000000000002</v>
      </c>
    </row>
    <row r="45" spans="1:48">
      <c r="A45">
        <v>44</v>
      </c>
      <c r="B45">
        <v>20</v>
      </c>
      <c r="C45" t="s">
        <v>68</v>
      </c>
      <c r="D45" t="s">
        <v>24</v>
      </c>
      <c r="E45" t="s">
        <v>52</v>
      </c>
      <c r="G45">
        <v>0.5</v>
      </c>
      <c r="H45">
        <v>0.5</v>
      </c>
      <c r="I45">
        <v>2292</v>
      </c>
      <c r="J45">
        <v>4937</v>
      </c>
      <c r="L45">
        <v>1516</v>
      </c>
      <c r="M45">
        <v>2.8119999999999998</v>
      </c>
      <c r="N45">
        <v>6.1139999999999999</v>
      </c>
      <c r="O45">
        <v>3.3010000000000002</v>
      </c>
      <c r="Q45">
        <v>0.21299999999999999</v>
      </c>
      <c r="R45">
        <v>1</v>
      </c>
      <c r="S45">
        <v>0</v>
      </c>
      <c r="T45">
        <v>0</v>
      </c>
      <c r="V45">
        <v>0</v>
      </c>
      <c r="Y45" t="s">
        <v>65</v>
      </c>
      <c r="Z45" s="3">
        <v>0.16459490740740743</v>
      </c>
      <c r="AB45">
        <v>1</v>
      </c>
    </row>
    <row r="46" spans="1:48">
      <c r="A46">
        <v>45</v>
      </c>
      <c r="B46">
        <v>21</v>
      </c>
      <c r="C46" t="s">
        <v>69</v>
      </c>
      <c r="D46" t="s">
        <v>24</v>
      </c>
      <c r="E46" t="s">
        <v>52</v>
      </c>
      <c r="G46">
        <v>0.5</v>
      </c>
      <c r="H46">
        <v>0.5</v>
      </c>
      <c r="I46">
        <v>4106</v>
      </c>
      <c r="J46">
        <v>5785</v>
      </c>
      <c r="L46">
        <v>3282</v>
      </c>
      <c r="M46">
        <v>5.1740000000000004</v>
      </c>
      <c r="N46">
        <v>7.1840000000000002</v>
      </c>
      <c r="O46">
        <v>2.0099999999999998</v>
      </c>
      <c r="Q46">
        <v>0.44600000000000001</v>
      </c>
      <c r="R46">
        <v>1</v>
      </c>
      <c r="S46">
        <v>0</v>
      </c>
      <c r="T46">
        <v>0</v>
      </c>
      <c r="V46">
        <v>0</v>
      </c>
      <c r="Y46" t="s">
        <v>65</v>
      </c>
      <c r="Z46" s="3">
        <v>0.18166666666666667</v>
      </c>
      <c r="AB46">
        <v>1</v>
      </c>
      <c r="AE46">
        <f>ABS(100*(M46-M47)/(AVERAGE(M46:M47)))</f>
        <v>1.4209245742092533</v>
      </c>
      <c r="AJ46">
        <f>ABS(100*(O46-O47)/(AVERAGE(O46:O47)))</f>
        <v>7.8853046594982104</v>
      </c>
      <c r="AO46">
        <f>ABS(100*(Q46-Q47)/(AVERAGE(Q46:Q47)))</f>
        <v>2.8729281767955825</v>
      </c>
      <c r="AS46">
        <f>AVERAGE(M46:M47)</f>
        <v>5.1375000000000002</v>
      </c>
      <c r="AT46">
        <f>AVERAGE(N46:N47)</f>
        <v>7.23</v>
      </c>
      <c r="AU46">
        <f>AVERAGE(O46:O47)</f>
        <v>2.0924999999999998</v>
      </c>
      <c r="AV46">
        <f>AVERAGE(Q46:Q47)</f>
        <v>0.45250000000000001</v>
      </c>
    </row>
    <row r="47" spans="1:48">
      <c r="A47">
        <v>46</v>
      </c>
      <c r="B47">
        <v>21</v>
      </c>
      <c r="C47" t="s">
        <v>69</v>
      </c>
      <c r="D47" t="s">
        <v>24</v>
      </c>
      <c r="E47" t="s">
        <v>52</v>
      </c>
      <c r="G47">
        <v>0.5</v>
      </c>
      <c r="H47">
        <v>0.5</v>
      </c>
      <c r="I47">
        <v>4051</v>
      </c>
      <c r="J47">
        <v>5859</v>
      </c>
      <c r="L47">
        <v>3380</v>
      </c>
      <c r="M47">
        <v>5.101</v>
      </c>
      <c r="N47">
        <v>7.2759999999999998</v>
      </c>
      <c r="O47">
        <v>2.1749999999999998</v>
      </c>
      <c r="Q47">
        <v>0.45900000000000002</v>
      </c>
      <c r="R47">
        <v>1</v>
      </c>
      <c r="S47">
        <v>0</v>
      </c>
      <c r="T47">
        <v>0</v>
      </c>
      <c r="V47">
        <v>0</v>
      </c>
      <c r="Y47" t="s">
        <v>65</v>
      </c>
      <c r="Z47" s="3">
        <v>0.18782407407407409</v>
      </c>
      <c r="AB47">
        <v>1</v>
      </c>
    </row>
    <row r="48" spans="1:48">
      <c r="A48">
        <v>47</v>
      </c>
      <c r="B48">
        <v>22</v>
      </c>
      <c r="C48" t="s">
        <v>70</v>
      </c>
      <c r="D48" t="s">
        <v>24</v>
      </c>
      <c r="E48" t="s">
        <v>52</v>
      </c>
      <c r="G48">
        <v>0.5</v>
      </c>
      <c r="H48">
        <v>0.5</v>
      </c>
      <c r="I48">
        <v>2296</v>
      </c>
      <c r="J48">
        <v>4082</v>
      </c>
      <c r="L48">
        <v>1052</v>
      </c>
      <c r="M48">
        <v>2.8170000000000002</v>
      </c>
      <c r="N48">
        <v>5.0279999999999996</v>
      </c>
      <c r="O48">
        <v>2.2109999999999999</v>
      </c>
      <c r="Q48">
        <v>0.151</v>
      </c>
      <c r="R48">
        <v>1</v>
      </c>
      <c r="S48">
        <v>0</v>
      </c>
      <c r="T48">
        <v>0</v>
      </c>
      <c r="V48">
        <v>0</v>
      </c>
      <c r="Y48" t="s">
        <v>65</v>
      </c>
      <c r="Z48" s="3">
        <v>0.20466435185185183</v>
      </c>
      <c r="AB48">
        <v>1</v>
      </c>
      <c r="AE48">
        <f>ABS(100*(M48-M49)/(AVERAGE(M48:M49)))</f>
        <v>0.28358738036157416</v>
      </c>
      <c r="AJ48">
        <f>ABS(100*(O48-O49)/(AVERAGE(O48:O49)))</f>
        <v>4.9119555143651468</v>
      </c>
      <c r="AO48">
        <f>ABS(100*(Q48-Q49)/(AVERAGE(Q48:Q49)))</f>
        <v>0.66006600660066062</v>
      </c>
      <c r="AS48">
        <f>AVERAGE(M48:M49)</f>
        <v>2.8210000000000002</v>
      </c>
      <c r="AT48">
        <f>AVERAGE(N48:N49)</f>
        <v>4.9789999999999992</v>
      </c>
      <c r="AU48">
        <f>AVERAGE(O48:O49)</f>
        <v>2.1579999999999999</v>
      </c>
      <c r="AV48">
        <f>AVERAGE(Q48:Q49)</f>
        <v>0.1515</v>
      </c>
    </row>
    <row r="49" spans="1:48">
      <c r="A49">
        <v>48</v>
      </c>
      <c r="B49">
        <v>22</v>
      </c>
      <c r="C49" t="s">
        <v>70</v>
      </c>
      <c r="D49" t="s">
        <v>24</v>
      </c>
      <c r="E49" t="s">
        <v>52</v>
      </c>
      <c r="G49">
        <v>0.5</v>
      </c>
      <c r="H49">
        <v>0.5</v>
      </c>
      <c r="I49">
        <v>2302</v>
      </c>
      <c r="J49">
        <v>4006</v>
      </c>
      <c r="L49">
        <v>1060</v>
      </c>
      <c r="M49">
        <v>2.8250000000000002</v>
      </c>
      <c r="N49">
        <v>4.93</v>
      </c>
      <c r="O49">
        <v>2.105</v>
      </c>
      <c r="Q49">
        <v>0.152</v>
      </c>
      <c r="R49">
        <v>1</v>
      </c>
      <c r="S49">
        <v>0</v>
      </c>
      <c r="T49">
        <v>0</v>
      </c>
      <c r="V49">
        <v>0</v>
      </c>
      <c r="Y49" t="s">
        <v>65</v>
      </c>
      <c r="Z49" s="3">
        <v>0.2106712962962963</v>
      </c>
      <c r="AB49">
        <v>1</v>
      </c>
    </row>
    <row r="50" spans="1:48">
      <c r="A50">
        <v>49</v>
      </c>
      <c r="B50">
        <v>23</v>
      </c>
      <c r="C50" t="s">
        <v>71</v>
      </c>
      <c r="D50" t="s">
        <v>24</v>
      </c>
      <c r="E50" t="s">
        <v>52</v>
      </c>
      <c r="G50">
        <v>0.5</v>
      </c>
      <c r="H50">
        <v>0.5</v>
      </c>
      <c r="I50">
        <v>3593</v>
      </c>
      <c r="J50">
        <v>5673</v>
      </c>
      <c r="L50">
        <v>2301</v>
      </c>
      <c r="M50">
        <v>4.5060000000000002</v>
      </c>
      <c r="N50">
        <v>7.0430000000000001</v>
      </c>
      <c r="O50">
        <v>2.5369999999999999</v>
      </c>
      <c r="Q50">
        <v>0.317</v>
      </c>
      <c r="R50">
        <v>1</v>
      </c>
      <c r="S50">
        <v>0</v>
      </c>
      <c r="T50">
        <v>0</v>
      </c>
      <c r="V50">
        <v>0</v>
      </c>
      <c r="Y50" t="s">
        <v>65</v>
      </c>
      <c r="Z50" s="3">
        <v>0.22747685185185185</v>
      </c>
      <c r="AB50">
        <v>1</v>
      </c>
      <c r="AE50">
        <f>ABS(100*(M50-M51)/(AVERAGE(M50:M51)))</f>
        <v>4.4395116537195738E-2</v>
      </c>
      <c r="AJ50">
        <f>ABS(100*(O50-O51)/(AVERAGE(O50:O51)))</f>
        <v>2.111133240390358</v>
      </c>
      <c r="AO50">
        <f>ABS(100*(Q50-Q51)/(AVERAGE(Q50:Q51)))</f>
        <v>3.5313001605136467</v>
      </c>
      <c r="AS50">
        <f>AVERAGE(M50:M51)</f>
        <v>4.5049999999999999</v>
      </c>
      <c r="AT50">
        <f>AVERAGE(N50:N51)</f>
        <v>7.0155000000000003</v>
      </c>
      <c r="AU50">
        <f>AVERAGE(O50:O51)</f>
        <v>2.5105</v>
      </c>
      <c r="AV50">
        <f>AVERAGE(Q50:Q51)</f>
        <v>0.3115</v>
      </c>
    </row>
    <row r="51" spans="1:48">
      <c r="A51">
        <v>50</v>
      </c>
      <c r="B51">
        <v>23</v>
      </c>
      <c r="C51" t="s">
        <v>71</v>
      </c>
      <c r="D51" t="s">
        <v>24</v>
      </c>
      <c r="E51" t="s">
        <v>52</v>
      </c>
      <c r="G51">
        <v>0.5</v>
      </c>
      <c r="H51">
        <v>0.5</v>
      </c>
      <c r="I51">
        <v>3592</v>
      </c>
      <c r="J51">
        <v>5629</v>
      </c>
      <c r="L51">
        <v>2217</v>
      </c>
      <c r="M51">
        <v>4.5039999999999996</v>
      </c>
      <c r="N51">
        <v>6.9880000000000004</v>
      </c>
      <c r="O51">
        <v>2.484</v>
      </c>
      <c r="Q51">
        <v>0.30599999999999999</v>
      </c>
      <c r="R51">
        <v>1</v>
      </c>
      <c r="S51">
        <v>0</v>
      </c>
      <c r="T51">
        <v>0</v>
      </c>
      <c r="V51">
        <v>0</v>
      </c>
      <c r="Y51" t="s">
        <v>65</v>
      </c>
      <c r="Z51" s="3">
        <v>0.23362268518518517</v>
      </c>
      <c r="AB51">
        <v>1</v>
      </c>
    </row>
    <row r="52" spans="1:48">
      <c r="A52">
        <v>51</v>
      </c>
      <c r="B52">
        <v>24</v>
      </c>
      <c r="C52" t="s">
        <v>72</v>
      </c>
      <c r="D52" t="s">
        <v>24</v>
      </c>
      <c r="E52" t="s">
        <v>52</v>
      </c>
      <c r="G52">
        <v>0.5</v>
      </c>
      <c r="H52">
        <v>0.5</v>
      </c>
      <c r="I52">
        <v>3384</v>
      </c>
      <c r="J52">
        <v>7111</v>
      </c>
      <c r="L52">
        <v>1809</v>
      </c>
      <c r="M52">
        <v>4.2329999999999997</v>
      </c>
      <c r="N52">
        <v>8.8409999999999993</v>
      </c>
      <c r="O52">
        <v>4.6079999999999997</v>
      </c>
      <c r="Q52">
        <v>0.252</v>
      </c>
      <c r="R52">
        <v>1</v>
      </c>
      <c r="S52">
        <v>0</v>
      </c>
      <c r="T52">
        <v>0</v>
      </c>
      <c r="V52">
        <v>0</v>
      </c>
      <c r="Y52" t="s">
        <v>65</v>
      </c>
      <c r="Z52" s="3">
        <v>0.25067129629629631</v>
      </c>
      <c r="AB52">
        <v>1</v>
      </c>
      <c r="AE52">
        <f>ABS(100*(M52-M53)/(AVERAGE(M52:M53)))</f>
        <v>0.18917001655237664</v>
      </c>
      <c r="AJ52">
        <f>ABS(100*(O52-O53)/(AVERAGE(O52:O53)))</f>
        <v>1.3326051338066618</v>
      </c>
      <c r="AO52">
        <f>ABS(100*(Q52-Q53)/(AVERAGE(Q52:Q53)))</f>
        <v>5.2953156822810641</v>
      </c>
      <c r="AS52">
        <f>AVERAGE(M52:M53)</f>
        <v>4.2289999999999992</v>
      </c>
      <c r="AT52">
        <f>AVERAGE(N52:N53)</f>
        <v>8.8064999999999998</v>
      </c>
      <c r="AU52">
        <f>AVERAGE(O52:O53)</f>
        <v>4.5774999999999997</v>
      </c>
      <c r="AV52">
        <f>AVERAGE(Q52:Q53)</f>
        <v>0.2455</v>
      </c>
    </row>
    <row r="53" spans="1:48">
      <c r="A53">
        <v>52</v>
      </c>
      <c r="B53">
        <v>24</v>
      </c>
      <c r="C53" t="s">
        <v>72</v>
      </c>
      <c r="D53" t="s">
        <v>24</v>
      </c>
      <c r="E53" t="s">
        <v>52</v>
      </c>
      <c r="G53">
        <v>0.5</v>
      </c>
      <c r="H53">
        <v>0.5</v>
      </c>
      <c r="I53">
        <v>3378</v>
      </c>
      <c r="J53">
        <v>7056</v>
      </c>
      <c r="L53">
        <v>1712</v>
      </c>
      <c r="M53">
        <v>4.2249999999999996</v>
      </c>
      <c r="N53">
        <v>8.7720000000000002</v>
      </c>
      <c r="O53">
        <v>4.5469999999999997</v>
      </c>
      <c r="Q53">
        <v>0.23899999999999999</v>
      </c>
      <c r="R53">
        <v>1</v>
      </c>
      <c r="S53">
        <v>0</v>
      </c>
      <c r="T53">
        <v>0</v>
      </c>
      <c r="V53">
        <v>0</v>
      </c>
      <c r="Y53" t="s">
        <v>65</v>
      </c>
      <c r="Z53" s="3">
        <v>0.25689814814814815</v>
      </c>
      <c r="AB53">
        <v>1</v>
      </c>
    </row>
    <row r="54" spans="1:48">
      <c r="A54">
        <v>53</v>
      </c>
      <c r="B54">
        <v>25</v>
      </c>
      <c r="C54" t="s">
        <v>73</v>
      </c>
      <c r="D54" t="s">
        <v>24</v>
      </c>
      <c r="E54" t="s">
        <v>52</v>
      </c>
      <c r="G54">
        <v>0.5</v>
      </c>
      <c r="H54">
        <v>0.5</v>
      </c>
      <c r="I54">
        <v>2180</v>
      </c>
      <c r="J54">
        <v>4947</v>
      </c>
      <c r="L54">
        <v>1503</v>
      </c>
      <c r="M54">
        <v>2.6669999999999998</v>
      </c>
      <c r="N54">
        <v>6.1269999999999998</v>
      </c>
      <c r="O54">
        <v>3.46</v>
      </c>
      <c r="Q54">
        <v>0.21099999999999999</v>
      </c>
      <c r="R54">
        <v>1</v>
      </c>
      <c r="S54">
        <v>0</v>
      </c>
      <c r="T54">
        <v>0</v>
      </c>
      <c r="V54">
        <v>0</v>
      </c>
      <c r="Y54" t="s">
        <v>65</v>
      </c>
      <c r="Z54" s="3">
        <v>0.27374999999999999</v>
      </c>
      <c r="AB54">
        <v>1</v>
      </c>
      <c r="AE54">
        <f>ABS(100*(M54-M55)/(AVERAGE(M54:M55)))</f>
        <v>1.3970171795355832</v>
      </c>
      <c r="AJ54">
        <f>ABS(100*(O54-O55)/(AVERAGE(O54:O55)))</f>
        <v>6.7523155064236624</v>
      </c>
      <c r="AO54">
        <f>ABS(100*(Q54-Q55)/(AVERAGE(Q54:Q55)))</f>
        <v>14.213197969543145</v>
      </c>
      <c r="AS54">
        <f>AVERAGE(M54:M55)</f>
        <v>2.6484999999999999</v>
      </c>
      <c r="AT54">
        <f>AVERAGE(N54:N55)</f>
        <v>5.9954999999999998</v>
      </c>
      <c r="AU54">
        <f>AVERAGE(O54:O55)</f>
        <v>3.347</v>
      </c>
      <c r="AV54">
        <f>AVERAGE(Q54:Q55)</f>
        <v>0.19700000000000001</v>
      </c>
    </row>
    <row r="55" spans="1:48">
      <c r="A55">
        <v>54</v>
      </c>
      <c r="B55">
        <v>25</v>
      </c>
      <c r="C55" t="s">
        <v>73</v>
      </c>
      <c r="D55" t="s">
        <v>24</v>
      </c>
      <c r="E55" t="s">
        <v>52</v>
      </c>
      <c r="G55">
        <v>0.5</v>
      </c>
      <c r="H55">
        <v>0.5</v>
      </c>
      <c r="I55">
        <v>2152</v>
      </c>
      <c r="J55">
        <v>4740</v>
      </c>
      <c r="L55">
        <v>1291</v>
      </c>
      <c r="M55">
        <v>2.63</v>
      </c>
      <c r="N55">
        <v>5.8639999999999999</v>
      </c>
      <c r="O55">
        <v>3.234</v>
      </c>
      <c r="Q55">
        <v>0.183</v>
      </c>
      <c r="R55">
        <v>1</v>
      </c>
      <c r="S55">
        <v>0</v>
      </c>
      <c r="T55">
        <v>0</v>
      </c>
      <c r="V55">
        <v>0</v>
      </c>
      <c r="Y55" t="s">
        <v>65</v>
      </c>
      <c r="Z55" s="3">
        <v>0.27988425925925925</v>
      </c>
      <c r="AB55">
        <v>1</v>
      </c>
    </row>
    <row r="56" spans="1:48">
      <c r="A56">
        <v>55</v>
      </c>
      <c r="B56">
        <v>26</v>
      </c>
      <c r="C56" t="s">
        <v>74</v>
      </c>
      <c r="D56" t="s">
        <v>24</v>
      </c>
      <c r="E56" t="s">
        <v>52</v>
      </c>
      <c r="G56">
        <v>0.5</v>
      </c>
      <c r="H56">
        <v>0.5</v>
      </c>
      <c r="I56">
        <v>2408</v>
      </c>
      <c r="J56">
        <v>4468</v>
      </c>
      <c r="L56">
        <v>1740</v>
      </c>
      <c r="M56">
        <v>2.9630000000000001</v>
      </c>
      <c r="N56">
        <v>5.5190000000000001</v>
      </c>
      <c r="O56">
        <v>2.556</v>
      </c>
      <c r="Q56">
        <v>0.24299999999999999</v>
      </c>
      <c r="R56">
        <v>1</v>
      </c>
      <c r="S56">
        <v>0</v>
      </c>
      <c r="T56">
        <v>0</v>
      </c>
      <c r="V56">
        <v>0</v>
      </c>
      <c r="Y56" t="s">
        <v>65</v>
      </c>
      <c r="Z56" s="3">
        <v>0.29667824074074073</v>
      </c>
      <c r="AB56">
        <v>1</v>
      </c>
      <c r="AE56">
        <f>ABS(100*(M56-M57)/(AVERAGE(M56:M57)))</f>
        <v>2.8410063323635182</v>
      </c>
      <c r="AJ56">
        <f>ABS(100*(O56-O57)/(AVERAGE(O56:O57)))</f>
        <v>2.7016595908915413</v>
      </c>
      <c r="AO56">
        <f>ABS(100*(Q56-Q57)/(AVERAGE(Q56:Q57)))</f>
        <v>4.4265593561368251</v>
      </c>
      <c r="AS56">
        <f>AVERAGE(M56:M57)</f>
        <v>2.9215</v>
      </c>
      <c r="AT56">
        <f>AVERAGE(N56:N57)</f>
        <v>5.5125000000000002</v>
      </c>
      <c r="AU56">
        <f>AVERAGE(O56:O57)</f>
        <v>2.5910000000000002</v>
      </c>
      <c r="AV56">
        <f>AVERAGE(Q56:Q57)</f>
        <v>0.2485</v>
      </c>
    </row>
    <row r="57" spans="1:48">
      <c r="A57">
        <v>56</v>
      </c>
      <c r="B57">
        <v>26</v>
      </c>
      <c r="C57" t="s">
        <v>74</v>
      </c>
      <c r="D57" t="s">
        <v>24</v>
      </c>
      <c r="E57" t="s">
        <v>52</v>
      </c>
      <c r="G57">
        <v>0.5</v>
      </c>
      <c r="H57">
        <v>0.5</v>
      </c>
      <c r="I57">
        <v>2344</v>
      </c>
      <c r="J57">
        <v>4458</v>
      </c>
      <c r="L57">
        <v>1823</v>
      </c>
      <c r="M57">
        <v>2.88</v>
      </c>
      <c r="N57">
        <v>5.5060000000000002</v>
      </c>
      <c r="O57">
        <v>2.6259999999999999</v>
      </c>
      <c r="Q57">
        <v>0.254</v>
      </c>
      <c r="R57">
        <v>1</v>
      </c>
      <c r="S57">
        <v>0</v>
      </c>
      <c r="T57">
        <v>0</v>
      </c>
      <c r="V57">
        <v>0</v>
      </c>
      <c r="Y57" t="s">
        <v>65</v>
      </c>
      <c r="Z57" s="3">
        <v>0.30274305555555553</v>
      </c>
      <c r="AB57">
        <v>1</v>
      </c>
    </row>
    <row r="58" spans="1:48">
      <c r="A58">
        <v>57</v>
      </c>
      <c r="B58">
        <v>27</v>
      </c>
      <c r="C58" t="s">
        <v>75</v>
      </c>
      <c r="D58" t="s">
        <v>24</v>
      </c>
      <c r="E58" t="s">
        <v>52</v>
      </c>
      <c r="G58">
        <v>0.5</v>
      </c>
      <c r="H58">
        <v>0.5</v>
      </c>
      <c r="I58">
        <v>3184</v>
      </c>
      <c r="J58">
        <v>4689</v>
      </c>
      <c r="L58">
        <v>903</v>
      </c>
      <c r="M58">
        <v>3.9729999999999999</v>
      </c>
      <c r="N58">
        <v>5.7990000000000004</v>
      </c>
      <c r="O58">
        <v>1.8260000000000001</v>
      </c>
      <c r="Q58">
        <v>0.13200000000000001</v>
      </c>
      <c r="R58">
        <v>1</v>
      </c>
      <c r="S58">
        <v>0</v>
      </c>
      <c r="T58">
        <v>0</v>
      </c>
      <c r="V58">
        <v>0</v>
      </c>
      <c r="Y58" t="s">
        <v>65</v>
      </c>
      <c r="Z58" s="3">
        <v>0.31967592592592592</v>
      </c>
      <c r="AB58">
        <v>1</v>
      </c>
      <c r="AE58">
        <f>ABS(100*(M58-M59)/(AVERAGE(M58:M59)))</f>
        <v>1.4961328768860078</v>
      </c>
      <c r="AJ58">
        <f>ABS(100*(O58-O59)/(AVERAGE(O58:O59)))</f>
        <v>4.9382716049382758</v>
      </c>
      <c r="AO58">
        <f>ABS(100*(Q58-Q59)/(AVERAGE(Q58:Q59)))</f>
        <v>6.2500000000000053</v>
      </c>
      <c r="AS58">
        <f>AVERAGE(M58:M59)</f>
        <v>3.9435000000000002</v>
      </c>
      <c r="AT58">
        <f>AVERAGE(N58:N59)</f>
        <v>5.7249999999999996</v>
      </c>
      <c r="AU58">
        <f>AVERAGE(O58:O59)</f>
        <v>1.782</v>
      </c>
      <c r="AV58">
        <f>AVERAGE(Q58:Q59)</f>
        <v>0.128</v>
      </c>
    </row>
    <row r="59" spans="1:48">
      <c r="A59">
        <v>58</v>
      </c>
      <c r="B59">
        <v>27</v>
      </c>
      <c r="C59" t="s">
        <v>75</v>
      </c>
      <c r="D59" t="s">
        <v>24</v>
      </c>
      <c r="E59" t="s">
        <v>52</v>
      </c>
      <c r="G59">
        <v>0.5</v>
      </c>
      <c r="H59">
        <v>0.5</v>
      </c>
      <c r="I59">
        <v>3139</v>
      </c>
      <c r="J59">
        <v>4572</v>
      </c>
      <c r="L59">
        <v>848</v>
      </c>
      <c r="M59">
        <v>3.9140000000000001</v>
      </c>
      <c r="N59">
        <v>5.6509999999999998</v>
      </c>
      <c r="O59">
        <v>1.738</v>
      </c>
      <c r="Q59">
        <v>0.124</v>
      </c>
      <c r="R59">
        <v>1</v>
      </c>
      <c r="S59">
        <v>0</v>
      </c>
      <c r="T59">
        <v>0</v>
      </c>
      <c r="V59">
        <v>0</v>
      </c>
      <c r="Y59" t="s">
        <v>65</v>
      </c>
      <c r="Z59" s="3">
        <v>0.32577546296296295</v>
      </c>
      <c r="AB59">
        <v>1</v>
      </c>
    </row>
    <row r="60" spans="1:48">
      <c r="A60">
        <v>59</v>
      </c>
      <c r="B60">
        <v>28</v>
      </c>
      <c r="C60" t="s">
        <v>76</v>
      </c>
      <c r="D60" t="s">
        <v>24</v>
      </c>
      <c r="E60" t="s">
        <v>52</v>
      </c>
      <c r="G60">
        <v>0.5</v>
      </c>
      <c r="H60">
        <v>0.5</v>
      </c>
      <c r="I60">
        <v>3014</v>
      </c>
      <c r="J60">
        <v>6207</v>
      </c>
      <c r="L60">
        <v>1708</v>
      </c>
      <c r="M60">
        <v>3.7519999999999998</v>
      </c>
      <c r="N60">
        <v>7.7130000000000001</v>
      </c>
      <c r="O60">
        <v>3.9620000000000002</v>
      </c>
      <c r="Q60">
        <v>0.23799999999999999</v>
      </c>
      <c r="R60">
        <v>1</v>
      </c>
      <c r="S60">
        <v>0</v>
      </c>
      <c r="T60">
        <v>0</v>
      </c>
      <c r="V60">
        <v>0</v>
      </c>
      <c r="Y60" t="s">
        <v>65</v>
      </c>
      <c r="Z60" s="3">
        <v>0.34265046296296298</v>
      </c>
      <c r="AB60">
        <v>1</v>
      </c>
      <c r="AE60">
        <f>ABS(100*(M60-M61)/(AVERAGE(M60:M61)))</f>
        <v>0.84925690021231504</v>
      </c>
      <c r="AJ60">
        <f>ABS(100*(O60-O61)/(AVERAGE(O60:O61)))</f>
        <v>0.37931470476672458</v>
      </c>
      <c r="AO60">
        <f>ABS(100*(Q60-Q61)/(AVERAGE(Q60:Q61)))</f>
        <v>0.42105263157894779</v>
      </c>
      <c r="AS60">
        <f>AVERAGE(M60:M61)</f>
        <v>3.7679999999999998</v>
      </c>
      <c r="AT60">
        <f>AVERAGE(N60:N61)</f>
        <v>7.7225000000000001</v>
      </c>
      <c r="AU60">
        <f>AVERAGE(O60:O61)</f>
        <v>3.9545000000000003</v>
      </c>
      <c r="AV60">
        <f>AVERAGE(Q60:Q61)</f>
        <v>0.23749999999999999</v>
      </c>
    </row>
    <row r="61" spans="1:48">
      <c r="A61">
        <v>60</v>
      </c>
      <c r="B61">
        <v>28</v>
      </c>
      <c r="C61" t="s">
        <v>76</v>
      </c>
      <c r="D61" t="s">
        <v>24</v>
      </c>
      <c r="E61" t="s">
        <v>52</v>
      </c>
      <c r="G61">
        <v>0.5</v>
      </c>
      <c r="H61">
        <v>0.5</v>
      </c>
      <c r="I61">
        <v>3039</v>
      </c>
      <c r="J61">
        <v>6222</v>
      </c>
      <c r="L61">
        <v>1701</v>
      </c>
      <c r="M61">
        <v>3.7839999999999998</v>
      </c>
      <c r="N61">
        <v>7.7320000000000002</v>
      </c>
      <c r="O61">
        <v>3.9470000000000001</v>
      </c>
      <c r="Q61">
        <v>0.23699999999999999</v>
      </c>
      <c r="R61">
        <v>1</v>
      </c>
      <c r="S61">
        <v>0</v>
      </c>
      <c r="T61">
        <v>0</v>
      </c>
      <c r="V61">
        <v>0</v>
      </c>
      <c r="Y61" t="s">
        <v>65</v>
      </c>
      <c r="Z61" s="3">
        <v>0.34883101851851855</v>
      </c>
      <c r="AB61">
        <v>1</v>
      </c>
    </row>
    <row r="62" spans="1:48">
      <c r="A62">
        <v>61</v>
      </c>
      <c r="B62">
        <v>29</v>
      </c>
      <c r="C62" t="s">
        <v>77</v>
      </c>
      <c r="D62" t="s">
        <v>24</v>
      </c>
      <c r="E62" t="s">
        <v>52</v>
      </c>
      <c r="G62">
        <v>0.5</v>
      </c>
      <c r="H62">
        <v>0.5</v>
      </c>
      <c r="I62">
        <v>2953</v>
      </c>
      <c r="J62">
        <v>5975</v>
      </c>
      <c r="L62">
        <v>1546</v>
      </c>
      <c r="M62">
        <v>3.6720000000000002</v>
      </c>
      <c r="N62">
        <v>7.4219999999999997</v>
      </c>
      <c r="O62">
        <v>3.75</v>
      </c>
      <c r="Q62">
        <v>0.217</v>
      </c>
      <c r="R62">
        <v>1</v>
      </c>
      <c r="S62">
        <v>0</v>
      </c>
      <c r="T62">
        <v>0</v>
      </c>
      <c r="V62">
        <v>0</v>
      </c>
      <c r="Y62" t="s">
        <v>65</v>
      </c>
      <c r="Z62" s="3">
        <v>0.36579861111111112</v>
      </c>
      <c r="AB62">
        <v>1</v>
      </c>
      <c r="AE62">
        <f>ABS(100*(M62-M63)/(AVERAGE(M62:M63)))</f>
        <v>0.5735354362966093</v>
      </c>
      <c r="AJ62">
        <f>ABS(100*(O62-O63)/(AVERAGE(O62:O63)))</f>
        <v>4.8340843916427696</v>
      </c>
      <c r="AO62">
        <f>ABS(100*(Q62-Q63)/(AVERAGE(Q62:Q63)))</f>
        <v>11.707317073170728</v>
      </c>
      <c r="AS62">
        <f>AVERAGE(M62:M63)</f>
        <v>3.6615000000000002</v>
      </c>
      <c r="AT62">
        <f>AVERAGE(N62:N63)</f>
        <v>7.3230000000000004</v>
      </c>
      <c r="AU62">
        <f>AVERAGE(O62:O63)</f>
        <v>3.6615000000000002</v>
      </c>
      <c r="AV62">
        <f>AVERAGE(Q62:Q63)</f>
        <v>0.20500000000000002</v>
      </c>
    </row>
    <row r="63" spans="1:48">
      <c r="A63">
        <v>62</v>
      </c>
      <c r="B63">
        <v>29</v>
      </c>
      <c r="C63" t="s">
        <v>77</v>
      </c>
      <c r="D63" t="s">
        <v>24</v>
      </c>
      <c r="E63" t="s">
        <v>52</v>
      </c>
      <c r="G63">
        <v>0.5</v>
      </c>
      <c r="H63">
        <v>0.5</v>
      </c>
      <c r="I63">
        <v>2937</v>
      </c>
      <c r="J63">
        <v>5817</v>
      </c>
      <c r="L63">
        <v>1364</v>
      </c>
      <c r="M63">
        <v>3.6509999999999998</v>
      </c>
      <c r="N63">
        <v>7.2240000000000002</v>
      </c>
      <c r="O63">
        <v>3.573</v>
      </c>
      <c r="Q63">
        <v>0.193</v>
      </c>
      <c r="R63">
        <v>1</v>
      </c>
      <c r="S63">
        <v>0</v>
      </c>
      <c r="T63">
        <v>0</v>
      </c>
      <c r="V63">
        <v>0</v>
      </c>
      <c r="Y63" t="s">
        <v>65</v>
      </c>
      <c r="Z63" s="3">
        <v>0.37194444444444441</v>
      </c>
      <c r="AB63">
        <v>1</v>
      </c>
    </row>
    <row r="64" spans="1:48">
      <c r="A64">
        <v>63</v>
      </c>
      <c r="B64">
        <v>30</v>
      </c>
      <c r="C64" t="s">
        <v>78</v>
      </c>
      <c r="D64" t="s">
        <v>24</v>
      </c>
      <c r="E64" t="s">
        <v>52</v>
      </c>
      <c r="G64">
        <v>0.5</v>
      </c>
      <c r="H64">
        <v>0.5</v>
      </c>
      <c r="I64">
        <v>2387</v>
      </c>
      <c r="J64">
        <v>3929</v>
      </c>
      <c r="L64">
        <v>1035</v>
      </c>
      <c r="M64">
        <v>2.9350000000000001</v>
      </c>
      <c r="N64">
        <v>4.8330000000000002</v>
      </c>
      <c r="O64">
        <v>1.897</v>
      </c>
      <c r="Q64">
        <v>0.14899999999999999</v>
      </c>
      <c r="R64">
        <v>1</v>
      </c>
      <c r="S64">
        <v>0</v>
      </c>
      <c r="T64">
        <v>0</v>
      </c>
      <c r="V64">
        <v>0</v>
      </c>
      <c r="Y64" t="s">
        <v>65</v>
      </c>
      <c r="Z64" s="3">
        <v>0.38873842592592595</v>
      </c>
      <c r="AB64">
        <v>1</v>
      </c>
      <c r="AE64">
        <f>ABS(100*(M64-M65)/(AVERAGE(M64:M65)))</f>
        <v>3.7117538873098068</v>
      </c>
      <c r="AJ64">
        <f>ABS(100*(O64-O65)/(AVERAGE(O64:O65)))</f>
        <v>2.5627335824879895</v>
      </c>
      <c r="AO64">
        <f>ABS(100*(Q64-Q65)/(AVERAGE(Q64:Q65)))</f>
        <v>12.578616352201269</v>
      </c>
      <c r="AS64">
        <f>AVERAGE(M64:M65)</f>
        <v>2.9904999999999999</v>
      </c>
      <c r="AT64">
        <f>AVERAGE(N64:N65)</f>
        <v>4.8639999999999999</v>
      </c>
      <c r="AU64">
        <f>AVERAGE(O64:O65)</f>
        <v>1.873</v>
      </c>
      <c r="AV64">
        <f>AVERAGE(Q64:Q65)</f>
        <v>0.159</v>
      </c>
    </row>
    <row r="65" spans="1:48">
      <c r="A65">
        <v>64</v>
      </c>
      <c r="B65">
        <v>30</v>
      </c>
      <c r="C65" t="s">
        <v>78</v>
      </c>
      <c r="D65" t="s">
        <v>24</v>
      </c>
      <c r="E65" t="s">
        <v>52</v>
      </c>
      <c r="G65">
        <v>0.5</v>
      </c>
      <c r="H65">
        <v>0.5</v>
      </c>
      <c r="I65">
        <v>2472</v>
      </c>
      <c r="J65">
        <v>3978</v>
      </c>
      <c r="L65">
        <v>1188</v>
      </c>
      <c r="M65">
        <v>3.0459999999999998</v>
      </c>
      <c r="N65">
        <v>4.8949999999999996</v>
      </c>
      <c r="O65">
        <v>1.849</v>
      </c>
      <c r="Q65">
        <v>0.16900000000000001</v>
      </c>
      <c r="R65">
        <v>1</v>
      </c>
      <c r="S65">
        <v>0</v>
      </c>
      <c r="T65">
        <v>0</v>
      </c>
      <c r="V65">
        <v>0</v>
      </c>
      <c r="Y65" t="s">
        <v>65</v>
      </c>
      <c r="Z65" s="3">
        <v>0.39479166666666665</v>
      </c>
      <c r="AB65">
        <v>1</v>
      </c>
    </row>
    <row r="66" spans="1:48">
      <c r="A66">
        <v>65</v>
      </c>
      <c r="B66">
        <v>31</v>
      </c>
      <c r="C66" t="s">
        <v>79</v>
      </c>
      <c r="D66" t="s">
        <v>24</v>
      </c>
      <c r="E66" t="s">
        <v>52</v>
      </c>
      <c r="G66">
        <v>0.5</v>
      </c>
      <c r="H66">
        <v>0.5</v>
      </c>
      <c r="I66">
        <v>2979</v>
      </c>
      <c r="J66">
        <v>7082</v>
      </c>
      <c r="L66">
        <v>1913</v>
      </c>
      <c r="M66">
        <v>3.706</v>
      </c>
      <c r="N66">
        <v>8.8049999999999997</v>
      </c>
      <c r="O66">
        <v>5.0999999999999996</v>
      </c>
      <c r="Q66">
        <v>0.26600000000000001</v>
      </c>
      <c r="R66">
        <v>1</v>
      </c>
      <c r="S66">
        <v>0</v>
      </c>
      <c r="T66">
        <v>0</v>
      </c>
      <c r="V66">
        <v>0</v>
      </c>
      <c r="Y66" t="s">
        <v>65</v>
      </c>
      <c r="Z66" s="3">
        <v>0.41170138888888891</v>
      </c>
      <c r="AB66">
        <v>1</v>
      </c>
      <c r="AE66">
        <f>ABS(100*(M66-M67)/(AVERAGE(M66:M67)))</f>
        <v>6.0447468271621059</v>
      </c>
      <c r="AF66">
        <f>ABS(100*((AVERAGE(M66:M67)-AVERAGE(M52:M53))/(AVERAGE(M52:M53,M66:M67))))</f>
        <v>10.123594807775897</v>
      </c>
      <c r="AJ66">
        <f>ABS(100*(O66-O67)/(AVERAGE(O66:O67)))</f>
        <v>7.4013826758845056</v>
      </c>
      <c r="AK66">
        <f>ABS(100*((AVERAGE(O66:O67)-AVERAGE(O52:O53))/(AVERAGE(O52:O53,O66:O67))))</f>
        <v>7.1718182296877373</v>
      </c>
      <c r="AO66">
        <f>ABS(100*(Q66-Q67)/(AVERAGE(Q66:Q67)))</f>
        <v>4.6153846153846194</v>
      </c>
      <c r="AP66">
        <f>ABS(100*((AVERAGE(Q66:Q67)-AVERAGE(Q52:Q53))/(AVERAGE(Q52:Q53,Q66:Q67))))</f>
        <v>5.7368941641938713</v>
      </c>
      <c r="AS66">
        <f>AVERAGE(M66:M67)</f>
        <v>3.8214999999999999</v>
      </c>
      <c r="AT66">
        <f>AVERAGE(N66:N67)</f>
        <v>8.7390000000000008</v>
      </c>
      <c r="AU66">
        <f>AVERAGE(O66:O67)</f>
        <v>4.9179999999999993</v>
      </c>
      <c r="AV66">
        <f>AVERAGE(Q66:Q67)</f>
        <v>0.26</v>
      </c>
    </row>
    <row r="67" spans="1:48">
      <c r="A67">
        <v>66</v>
      </c>
      <c r="B67">
        <v>31</v>
      </c>
      <c r="C67" t="s">
        <v>79</v>
      </c>
      <c r="D67" t="s">
        <v>24</v>
      </c>
      <c r="E67" t="s">
        <v>52</v>
      </c>
      <c r="G67">
        <v>0.5</v>
      </c>
      <c r="H67">
        <v>0.5</v>
      </c>
      <c r="I67">
        <v>3157</v>
      </c>
      <c r="J67">
        <v>6976</v>
      </c>
      <c r="L67">
        <v>1823</v>
      </c>
      <c r="M67">
        <v>3.9369999999999998</v>
      </c>
      <c r="N67">
        <v>8.673</v>
      </c>
      <c r="O67">
        <v>4.7359999999999998</v>
      </c>
      <c r="Q67">
        <v>0.254</v>
      </c>
      <c r="R67">
        <v>1</v>
      </c>
      <c r="S67">
        <v>0</v>
      </c>
      <c r="T67">
        <v>0</v>
      </c>
      <c r="V67">
        <v>0</v>
      </c>
      <c r="Y67" t="s">
        <v>65</v>
      </c>
      <c r="Z67" s="3">
        <v>0.41796296296296293</v>
      </c>
      <c r="AB67">
        <v>1</v>
      </c>
    </row>
    <row r="68" spans="1:48">
      <c r="A68">
        <v>67</v>
      </c>
      <c r="B68">
        <v>32</v>
      </c>
      <c r="C68" t="s">
        <v>80</v>
      </c>
      <c r="D68" t="s">
        <v>24</v>
      </c>
      <c r="E68" t="s">
        <v>52</v>
      </c>
      <c r="G68">
        <v>0.5</v>
      </c>
      <c r="H68">
        <v>0.5</v>
      </c>
      <c r="I68">
        <v>4889</v>
      </c>
      <c r="J68">
        <v>9117</v>
      </c>
      <c r="L68">
        <v>2953</v>
      </c>
      <c r="M68">
        <v>6.1929999999999996</v>
      </c>
      <c r="N68">
        <v>11.311999999999999</v>
      </c>
      <c r="O68">
        <v>5.1189999999999998</v>
      </c>
      <c r="Q68">
        <v>0.40300000000000002</v>
      </c>
      <c r="R68">
        <v>1</v>
      </c>
      <c r="S68">
        <v>0</v>
      </c>
      <c r="T68">
        <v>0</v>
      </c>
      <c r="V68">
        <v>0</v>
      </c>
      <c r="Y68" t="s">
        <v>65</v>
      </c>
      <c r="Z68" s="3">
        <v>0.43509259259259259</v>
      </c>
      <c r="AB68">
        <v>1</v>
      </c>
      <c r="AE68">
        <f>ABS(100*(M68-M69)/(AVERAGE(M68:M69)))</f>
        <v>2.613545816733077</v>
      </c>
      <c r="AG68">
        <f>100*((AVERAGE(M68:M69)*50)-(AVERAGE(M64:M65)*50))/(1000*0.15)</f>
        <v>109.48333333333333</v>
      </c>
      <c r="AJ68">
        <f>ABS(100*(O68-O69)/(AVERAGE(O68:O69)))</f>
        <v>1.3174712417658081</v>
      </c>
      <c r="AL68">
        <f>100*((AVERAGE(O68:O69)*50)-(AVERAGE(O64:O65)*50))/(1000*0.15)</f>
        <v>107.08333333333331</v>
      </c>
      <c r="AO68">
        <f>ABS(100*(Q68-Q69)/(AVERAGE(Q68:Q69)))</f>
        <v>0.98765432098764139</v>
      </c>
      <c r="AQ68">
        <f>100*((AVERAGE(Q68:Q69)*50)-(AVERAGE(Q64:Q65)*50))/(100*0.15)</f>
        <v>82</v>
      </c>
      <c r="AS68">
        <f>AVERAGE(M68:M69)</f>
        <v>6.2750000000000004</v>
      </c>
      <c r="AT68">
        <f>AVERAGE(N68:N69)</f>
        <v>11.3605</v>
      </c>
      <c r="AU68">
        <f>AVERAGE(O68:O69)</f>
        <v>5.0854999999999997</v>
      </c>
      <c r="AV68">
        <f>AVERAGE(Q68:Q69)</f>
        <v>0.40500000000000003</v>
      </c>
    </row>
    <row r="69" spans="1:48">
      <c r="A69">
        <v>68</v>
      </c>
      <c r="B69">
        <v>32</v>
      </c>
      <c r="C69" t="s">
        <v>80</v>
      </c>
      <c r="D69" t="s">
        <v>24</v>
      </c>
      <c r="E69" t="s">
        <v>52</v>
      </c>
      <c r="G69">
        <v>0.5</v>
      </c>
      <c r="H69">
        <v>0.5</v>
      </c>
      <c r="I69">
        <v>5014</v>
      </c>
      <c r="J69">
        <v>9196</v>
      </c>
      <c r="L69">
        <v>2984</v>
      </c>
      <c r="M69">
        <v>6.3570000000000002</v>
      </c>
      <c r="N69">
        <v>11.409000000000001</v>
      </c>
      <c r="O69">
        <v>5.0519999999999996</v>
      </c>
      <c r="Q69">
        <v>0.40699999999999997</v>
      </c>
      <c r="R69">
        <v>1</v>
      </c>
      <c r="S69">
        <v>0</v>
      </c>
      <c r="T69">
        <v>0</v>
      </c>
      <c r="V69">
        <v>0</v>
      </c>
      <c r="Y69" t="s">
        <v>65</v>
      </c>
      <c r="Z69" s="3">
        <v>0.44148148148148153</v>
      </c>
      <c r="AB69">
        <v>1</v>
      </c>
    </row>
    <row r="70" spans="1:48">
      <c r="A70">
        <v>69</v>
      </c>
      <c r="B70">
        <v>1</v>
      </c>
      <c r="D70" t="s">
        <v>48</v>
      </c>
      <c r="Y70" t="s">
        <v>65</v>
      </c>
      <c r="Z70" s="3">
        <v>0.44599537037037035</v>
      </c>
      <c r="AB70">
        <v>1</v>
      </c>
    </row>
    <row r="71" spans="1:48">
      <c r="A71">
        <v>70</v>
      </c>
      <c r="B71">
        <v>2</v>
      </c>
      <c r="C71" t="s">
        <v>45</v>
      </c>
      <c r="D71" t="s">
        <v>24</v>
      </c>
      <c r="E71" t="s">
        <v>52</v>
      </c>
      <c r="G71">
        <v>0.5</v>
      </c>
      <c r="H71">
        <v>0.5</v>
      </c>
      <c r="I71">
        <v>58</v>
      </c>
      <c r="J71">
        <v>357</v>
      </c>
      <c r="L71">
        <v>175</v>
      </c>
      <c r="M71">
        <v>0</v>
      </c>
      <c r="N71">
        <v>0.20300000000000001</v>
      </c>
      <c r="O71">
        <v>0.20300000000000001</v>
      </c>
      <c r="Q71">
        <v>3.5000000000000003E-2</v>
      </c>
      <c r="R71">
        <v>1</v>
      </c>
      <c r="S71">
        <v>0</v>
      </c>
      <c r="T71">
        <v>0</v>
      </c>
      <c r="V71">
        <v>0</v>
      </c>
      <c r="Y71" t="s">
        <v>65</v>
      </c>
      <c r="Z71" s="3">
        <v>0.4619907407407407</v>
      </c>
      <c r="AB71">
        <v>1</v>
      </c>
      <c r="AE71" t="e">
        <f>ABS(100*(M71-M72)/(AVERAGE(M71:M72)))</f>
        <v>#DIV/0!</v>
      </c>
      <c r="AJ71">
        <f>ABS(100*(O71-O72)/(AVERAGE(O71:O72)))</f>
        <v>1.9900497512437827</v>
      </c>
      <c r="AO71">
        <f>ABS(100*(Q71-Q72)/(AVERAGE(Q71:Q72)))</f>
        <v>200</v>
      </c>
      <c r="AS71">
        <f>AVERAGE(M71:M72)</f>
        <v>0</v>
      </c>
      <c r="AT71">
        <f>AVERAGE(N71:N72)</f>
        <v>0.20100000000000001</v>
      </c>
      <c r="AU71">
        <f>AVERAGE(O71:O72)</f>
        <v>0.20100000000000001</v>
      </c>
      <c r="AV71">
        <f>AVERAGE(Q71:Q72)</f>
        <v>1.7500000000000002E-2</v>
      </c>
    </row>
    <row r="72" spans="1:48">
      <c r="A72">
        <v>71</v>
      </c>
      <c r="B72">
        <v>2</v>
      </c>
      <c r="C72" t="s">
        <v>45</v>
      </c>
      <c r="D72" t="s">
        <v>24</v>
      </c>
      <c r="E72" t="s">
        <v>52</v>
      </c>
      <c r="G72">
        <v>0.5</v>
      </c>
      <c r="H72">
        <v>0.5</v>
      </c>
      <c r="I72">
        <v>28</v>
      </c>
      <c r="J72">
        <v>354</v>
      </c>
      <c r="L72">
        <v>0</v>
      </c>
      <c r="M72">
        <v>0</v>
      </c>
      <c r="N72">
        <v>0.19900000000000001</v>
      </c>
      <c r="O72">
        <v>0.19900000000000001</v>
      </c>
      <c r="Q72">
        <v>0</v>
      </c>
      <c r="R72">
        <v>1</v>
      </c>
      <c r="S72">
        <v>0</v>
      </c>
      <c r="T72">
        <v>0</v>
      </c>
      <c r="V72">
        <v>0</v>
      </c>
      <c r="X72" t="s">
        <v>25</v>
      </c>
      <c r="Y72" t="s">
        <v>65</v>
      </c>
      <c r="Z72" s="3">
        <v>0.46736111111111112</v>
      </c>
      <c r="AB72">
        <v>1</v>
      </c>
    </row>
    <row r="73" spans="1:48">
      <c r="A73">
        <v>72</v>
      </c>
      <c r="B73">
        <v>6</v>
      </c>
      <c r="C73" t="s">
        <v>47</v>
      </c>
      <c r="D73" t="s">
        <v>24</v>
      </c>
      <c r="E73" t="s">
        <v>52</v>
      </c>
      <c r="G73">
        <v>0.5</v>
      </c>
      <c r="H73">
        <v>0.5</v>
      </c>
      <c r="I73">
        <v>2094</v>
      </c>
      <c r="J73">
        <v>6744</v>
      </c>
      <c r="L73">
        <v>3068</v>
      </c>
      <c r="M73">
        <v>2.5539999999999998</v>
      </c>
      <c r="N73">
        <v>8.3840000000000003</v>
      </c>
      <c r="O73">
        <v>5.83</v>
      </c>
      <c r="Q73">
        <v>0.41799999999999998</v>
      </c>
      <c r="R73">
        <v>1</v>
      </c>
      <c r="S73">
        <v>0</v>
      </c>
      <c r="T73">
        <v>0</v>
      </c>
      <c r="V73">
        <v>0</v>
      </c>
      <c r="Y73" t="s">
        <v>65</v>
      </c>
      <c r="Z73" s="3">
        <v>0.48439814814814813</v>
      </c>
      <c r="AB73">
        <v>1</v>
      </c>
      <c r="AD73">
        <f>ABS(100*(AVERAGE(M73:M74)-3.24)/3.24)</f>
        <v>20.895061728395074</v>
      </c>
      <c r="AE73">
        <f>ABS(100*(M73-M74)/(AVERAGE(M73:M74)))</f>
        <v>0.70230198985564729</v>
      </c>
      <c r="AI73">
        <f>ABS(100*(AVERAGE(O73:O74)-4.3)/4.3)</f>
        <v>29.337209302325601</v>
      </c>
      <c r="AJ73">
        <f>ABS(100*(O73-O74)/(AVERAGE(O73:O74)))</f>
        <v>9.6556684347747872</v>
      </c>
      <c r="AN73">
        <f>ABS(100*(AVERAGE(Q73:Q74)-0.3)/0.3)</f>
        <v>30.166666666666657</v>
      </c>
      <c r="AO73">
        <f>ABS(100*(Q73-Q74)/(AVERAGE(Q73:Q74)))</f>
        <v>14.08450704225352</v>
      </c>
      <c r="AR73" s="2"/>
      <c r="AS73">
        <f>AVERAGE(M73:M74)</f>
        <v>2.5629999999999997</v>
      </c>
      <c r="AT73">
        <f>AVERAGE(N73:N74)</f>
        <v>8.1245000000000012</v>
      </c>
      <c r="AU73">
        <f>AVERAGE(O73:O74)</f>
        <v>5.5615000000000006</v>
      </c>
      <c r="AV73">
        <f>AVERAGE(Q73:Q74)</f>
        <v>0.39049999999999996</v>
      </c>
    </row>
    <row r="74" spans="1:48">
      <c r="A74">
        <v>73</v>
      </c>
      <c r="B74">
        <v>6</v>
      </c>
      <c r="C74" t="s">
        <v>47</v>
      </c>
      <c r="D74" t="s">
        <v>24</v>
      </c>
      <c r="E74" t="s">
        <v>52</v>
      </c>
      <c r="G74">
        <v>0.5</v>
      </c>
      <c r="H74">
        <v>0.5</v>
      </c>
      <c r="I74">
        <v>2107</v>
      </c>
      <c r="J74">
        <v>6328</v>
      </c>
      <c r="L74">
        <v>2650</v>
      </c>
      <c r="M74">
        <v>2.5720000000000001</v>
      </c>
      <c r="N74">
        <v>7.8650000000000002</v>
      </c>
      <c r="O74">
        <v>5.2930000000000001</v>
      </c>
      <c r="Q74">
        <v>0.36299999999999999</v>
      </c>
      <c r="R74">
        <v>1</v>
      </c>
      <c r="S74">
        <v>0</v>
      </c>
      <c r="T74">
        <v>0</v>
      </c>
      <c r="V74">
        <v>0</v>
      </c>
      <c r="Y74" t="s">
        <v>65</v>
      </c>
      <c r="Z74" s="3">
        <v>0.49052083333333335</v>
      </c>
      <c r="AB74">
        <v>1</v>
      </c>
    </row>
    <row r="75" spans="1:48">
      <c r="A75">
        <v>74</v>
      </c>
      <c r="B75">
        <v>3</v>
      </c>
      <c r="C75" t="s">
        <v>46</v>
      </c>
      <c r="D75" t="s">
        <v>24</v>
      </c>
      <c r="E75" t="s">
        <v>52</v>
      </c>
      <c r="G75">
        <v>0.5</v>
      </c>
      <c r="H75">
        <v>0.5</v>
      </c>
      <c r="I75">
        <v>4046</v>
      </c>
      <c r="J75">
        <v>10045</v>
      </c>
      <c r="L75">
        <v>8847</v>
      </c>
      <c r="M75">
        <v>5.0949999999999998</v>
      </c>
      <c r="N75">
        <v>12.441000000000001</v>
      </c>
      <c r="O75">
        <v>7.3460000000000001</v>
      </c>
      <c r="Q75">
        <v>1.1679999999999999</v>
      </c>
      <c r="R75">
        <v>1</v>
      </c>
      <c r="S75">
        <v>0</v>
      </c>
      <c r="T75">
        <v>0</v>
      </c>
      <c r="V75">
        <v>0</v>
      </c>
      <c r="Y75" t="s">
        <v>65</v>
      </c>
      <c r="Z75" s="3">
        <v>0.50780092592592596</v>
      </c>
      <c r="AB75">
        <v>1</v>
      </c>
      <c r="AE75">
        <f>ABS(100*(M75-M76)/(AVERAGE(M75:M76)))</f>
        <v>49.282650495488838</v>
      </c>
      <c r="AJ75">
        <f>ABS(100*(O75-O76)/(AVERAGE(O75:O76)))</f>
        <v>92.523643603782986</v>
      </c>
      <c r="AO75">
        <f>ABS(100*(Q75-Q76)/(AVERAGE(Q75:Q76)))</f>
        <v>8.757819481680059</v>
      </c>
      <c r="AS75">
        <f>AVERAGE(M75:M76)</f>
        <v>6.7609999999999992</v>
      </c>
      <c r="AT75">
        <f>AVERAGE(N75:N76)</f>
        <v>11.7835</v>
      </c>
      <c r="AU75">
        <f>AVERAGE(O75:O76)</f>
        <v>5.0225</v>
      </c>
      <c r="AV75">
        <f>AVERAGE(Q75:Q76)</f>
        <v>1.119</v>
      </c>
    </row>
    <row r="76" spans="1:48">
      <c r="A76">
        <v>75</v>
      </c>
      <c r="B76">
        <v>3</v>
      </c>
      <c r="C76" t="s">
        <v>46</v>
      </c>
      <c r="D76" t="s">
        <v>24</v>
      </c>
      <c r="E76" t="s">
        <v>52</v>
      </c>
      <c r="G76">
        <v>0.5</v>
      </c>
      <c r="H76">
        <v>0.5</v>
      </c>
      <c r="I76">
        <v>6601</v>
      </c>
      <c r="J76">
        <v>8965</v>
      </c>
      <c r="L76">
        <v>8078</v>
      </c>
      <c r="M76">
        <v>8.4269999999999996</v>
      </c>
      <c r="N76">
        <v>11.125999999999999</v>
      </c>
      <c r="O76">
        <v>2.6989999999999998</v>
      </c>
      <c r="Q76">
        <v>1.07</v>
      </c>
      <c r="R76">
        <v>1</v>
      </c>
      <c r="S76">
        <v>0</v>
      </c>
      <c r="T76">
        <v>0</v>
      </c>
      <c r="V76">
        <v>0</v>
      </c>
      <c r="Y76" t="s">
        <v>65</v>
      </c>
      <c r="Z76" s="3">
        <v>0.51392361111111107</v>
      </c>
      <c r="AB76">
        <v>1</v>
      </c>
    </row>
    <row r="77" spans="1:48">
      <c r="A77">
        <v>76</v>
      </c>
      <c r="B77">
        <v>1</v>
      </c>
      <c r="D77" t="s">
        <v>48</v>
      </c>
      <c r="Y77" t="s">
        <v>65</v>
      </c>
      <c r="Z77" s="3">
        <v>0.51804398148148145</v>
      </c>
    </row>
    <row r="78" spans="1:48">
      <c r="Z78" s="3"/>
    </row>
    <row r="79" spans="1:48">
      <c r="Z79" s="3"/>
    </row>
    <row r="80" spans="1:48">
      <c r="Z80" s="3"/>
    </row>
    <row r="81" spans="26:26">
      <c r="Z81" s="3"/>
    </row>
    <row r="83" spans="26:26">
      <c r="Z83" s="3"/>
    </row>
    <row r="84" spans="26:26">
      <c r="Z84" s="3"/>
    </row>
    <row r="85" spans="26:26">
      <c r="Z85" s="3"/>
    </row>
    <row r="86" spans="26:26">
      <c r="Z86" s="3"/>
    </row>
    <row r="87" spans="26:26">
      <c r="Z87" s="3"/>
    </row>
    <row r="88" spans="26:26">
      <c r="Z88" s="3"/>
    </row>
    <row r="89" spans="26:26">
      <c r="Z89" s="3"/>
    </row>
    <row r="90" spans="26:26">
      <c r="Z90" s="3"/>
    </row>
    <row r="91" spans="26:26">
      <c r="Z91" s="3"/>
    </row>
    <row r="92" spans="26:26">
      <c r="Z92" s="3"/>
    </row>
    <row r="93" spans="26:26">
      <c r="Z93" s="3"/>
    </row>
    <row r="94" spans="26:26">
      <c r="Z94" s="3"/>
    </row>
    <row r="95" spans="26:26">
      <c r="Z95" s="3"/>
    </row>
    <row r="96" spans="26:26">
      <c r="Z96" s="3"/>
    </row>
    <row r="97" spans="26:26">
      <c r="Z97" s="3"/>
    </row>
    <row r="98" spans="26:26">
      <c r="Z98" s="3"/>
    </row>
    <row r="99" spans="26:26">
      <c r="Z99" s="3"/>
    </row>
    <row r="100" spans="26:26">
      <c r="Z100" s="3"/>
    </row>
    <row r="101" spans="26:26">
      <c r="Z101" s="3"/>
    </row>
    <row r="102" spans="26:26">
      <c r="Z102" s="3"/>
    </row>
    <row r="103" spans="26:26">
      <c r="Z103" s="3"/>
    </row>
    <row r="104" spans="26:26">
      <c r="Z104" s="3"/>
    </row>
    <row r="105" spans="26:26">
      <c r="Z105" s="3"/>
    </row>
    <row r="106" spans="26:26">
      <c r="Z106" s="3"/>
    </row>
    <row r="107" spans="26:26">
      <c r="Z107" s="3"/>
    </row>
    <row r="108" spans="26:26">
      <c r="Z108" s="3"/>
    </row>
    <row r="109" spans="26:26">
      <c r="Z109" s="3"/>
    </row>
    <row r="110" spans="26:26">
      <c r="Z110" s="3"/>
    </row>
    <row r="111" spans="26:26">
      <c r="Z111" s="3"/>
    </row>
    <row r="112" spans="26:26">
      <c r="Z112" s="3"/>
    </row>
    <row r="113" spans="26:26">
      <c r="Z113" s="3"/>
    </row>
    <row r="114" spans="26:26">
      <c r="Z114" s="3"/>
    </row>
    <row r="115" spans="26:26">
      <c r="Z115" s="3"/>
    </row>
    <row r="116" spans="26:26">
      <c r="Z116" s="3"/>
    </row>
    <row r="117" spans="26:26">
      <c r="Z117" s="3"/>
    </row>
    <row r="118" spans="26:26">
      <c r="Z118" s="3"/>
    </row>
    <row r="119" spans="26:26">
      <c r="Z119" s="3"/>
    </row>
    <row r="120" spans="26:26">
      <c r="Z120" s="3"/>
    </row>
    <row r="121" spans="26:26">
      <c r="Z121" s="3"/>
    </row>
    <row r="122" spans="26:26">
      <c r="Z122" s="3"/>
    </row>
    <row r="123" spans="26:26">
      <c r="Z123" s="3"/>
    </row>
    <row r="124" spans="26:26">
      <c r="Z124" s="3"/>
    </row>
    <row r="125" spans="26:26">
      <c r="Z125" s="3"/>
    </row>
    <row r="126" spans="26:26">
      <c r="Z126" s="3"/>
    </row>
    <row r="127" spans="26:26">
      <c r="Z127" s="3"/>
    </row>
    <row r="128" spans="26:26">
      <c r="Z128" s="3"/>
    </row>
    <row r="129" spans="26:26">
      <c r="Z129" s="3"/>
    </row>
    <row r="130" spans="26:26">
      <c r="Z130" s="3"/>
    </row>
    <row r="131" spans="26:26">
      <c r="Z131" s="3"/>
    </row>
    <row r="132" spans="26:26">
      <c r="Z132" s="3"/>
    </row>
    <row r="133" spans="26:26">
      <c r="Z133" s="3"/>
    </row>
    <row r="134" spans="26:26">
      <c r="Z134" s="3"/>
    </row>
    <row r="135" spans="26:26">
      <c r="Z135" s="3"/>
    </row>
    <row r="136" spans="26:26">
      <c r="Z136" s="3"/>
    </row>
    <row r="137" spans="26:26">
      <c r="Z137" s="3"/>
    </row>
    <row r="138" spans="26:26">
      <c r="Z138" s="3"/>
    </row>
    <row r="139" spans="26:26">
      <c r="Z139" s="3"/>
    </row>
    <row r="140" spans="26:26">
      <c r="Z140" s="3"/>
    </row>
    <row r="141" spans="26:26">
      <c r="Z141" s="3"/>
    </row>
    <row r="142" spans="26:26">
      <c r="Z142" s="3"/>
    </row>
    <row r="143" spans="26:26">
      <c r="Z143" s="3"/>
    </row>
    <row r="144" spans="26:26">
      <c r="Z144" s="3"/>
    </row>
    <row r="145" spans="26:44">
      <c r="Z145" s="3"/>
    </row>
    <row r="146" spans="26:44">
      <c r="Z146" s="3"/>
    </row>
    <row r="147" spans="26:44">
      <c r="Z147" s="3"/>
    </row>
    <row r="148" spans="26:44">
      <c r="Z148" s="3"/>
    </row>
    <row r="149" spans="26:44">
      <c r="Z149" s="3"/>
    </row>
    <row r="150" spans="26:44">
      <c r="Z150" s="3"/>
    </row>
    <row r="151" spans="26:44">
      <c r="Z151" s="3"/>
    </row>
    <row r="152" spans="26:44">
      <c r="Z152" s="3"/>
    </row>
    <row r="153" spans="26:44">
      <c r="Z153" s="3"/>
    </row>
    <row r="154" spans="26:44">
      <c r="Z154" s="3"/>
    </row>
    <row r="155" spans="26:44">
      <c r="Z155" s="3"/>
      <c r="AR155" s="2"/>
    </row>
    <row r="156" spans="26:44">
      <c r="Z156" s="3"/>
    </row>
    <row r="157" spans="26:44">
      <c r="Z157" s="3"/>
    </row>
    <row r="158" spans="26:44">
      <c r="Z158" s="3"/>
    </row>
    <row r="159" spans="26:44">
      <c r="Z159" s="3"/>
    </row>
    <row r="160" spans="26:44">
      <c r="Z160" s="3"/>
    </row>
    <row r="161" spans="26:26">
      <c r="Z161" s="3"/>
    </row>
    <row r="162" spans="26:26">
      <c r="Z162" s="3"/>
    </row>
    <row r="163" spans="26:26">
      <c r="Z163" s="3"/>
    </row>
  </sheetData>
  <conditionalFormatting sqref="AE2:AF6 AH2:AH6 AM2:AM6 AM8 AH8 AE8:AF8 AM39 AH39 AE69:AF70 AE10:AF37 AE77:AF81 AH69:AH70 AM69:AM70 AM77:AM81 AH77:AK81 AH10:AH37 AM10:AM37 AJ33 AJ34:AK37 AJ69:AK70 AJ10:AK32 AJ39:AK39 AJ8:AK8 AJ2:AK6 AO33 AO34:AP37 AO77:AP81 AO69:AP70 AO10:AP32 AO39:AP39 AO8:AP8 AO2:AP6">
    <cfRule type="cellIs" dxfId="858" priority="400" operator="greaterThan">
      <formula>20</formula>
    </cfRule>
  </conditionalFormatting>
  <conditionalFormatting sqref="AG2:AG6 AQ2:AQ6 AL2:AL6 AL8 AQ8 AG8 AL39 AQ39 AG69:AG70 AG10:AG34 AG77:AG81 AQ10:AQ34 AL10:AL34 AQ69:AQ70 AL69:AL70 AL77:AL81 AQ77:AQ81 AG36:AG37 AL36:AL37 AQ36:AQ37">
    <cfRule type="cellIs" dxfId="857" priority="399" operator="between">
      <formula>80</formula>
      <formula>120</formula>
    </cfRule>
  </conditionalFormatting>
  <conditionalFormatting sqref="AL82 AQ82">
    <cfRule type="cellIs" dxfId="856" priority="212" operator="between">
      <formula>80</formula>
      <formula>120</formula>
    </cfRule>
  </conditionalFormatting>
  <conditionalFormatting sqref="AM82 AH82:AK82 AE82:AF82 AO82:AP82">
    <cfRule type="cellIs" dxfId="855" priority="211" operator="greaterThan">
      <formula>20</formula>
    </cfRule>
  </conditionalFormatting>
  <conditionalFormatting sqref="AG82">
    <cfRule type="cellIs" dxfId="854" priority="210" operator="between">
      <formula>80</formula>
      <formula>120</formula>
    </cfRule>
  </conditionalFormatting>
  <conditionalFormatting sqref="AL82">
    <cfRule type="cellIs" dxfId="853" priority="209" operator="between">
      <formula>80</formula>
      <formula>120</formula>
    </cfRule>
  </conditionalFormatting>
  <conditionalFormatting sqref="AQ82">
    <cfRule type="cellIs" dxfId="852" priority="208" operator="between">
      <formula>80</formula>
      <formula>120</formula>
    </cfRule>
  </conditionalFormatting>
  <conditionalFormatting sqref="AE78:AF78 AH78:AK78 AM78 AO78:AP78">
    <cfRule type="cellIs" dxfId="851" priority="205" operator="greaterThan">
      <formula>20</formula>
    </cfRule>
  </conditionalFormatting>
  <conditionalFormatting sqref="AG78 AL78 AQ78">
    <cfRule type="cellIs" dxfId="850" priority="204" operator="between">
      <formula>80</formula>
      <formula>120</formula>
    </cfRule>
  </conditionalFormatting>
  <conditionalFormatting sqref="AE80:AF80 AH80:AK80 AM80 AO80:AP80">
    <cfRule type="cellIs" dxfId="849" priority="203" operator="greaterThan">
      <formula>20</formula>
    </cfRule>
  </conditionalFormatting>
  <conditionalFormatting sqref="AG80 AL80 AQ80">
    <cfRule type="cellIs" dxfId="848" priority="202" operator="between">
      <formula>80</formula>
      <formula>120</formula>
    </cfRule>
  </conditionalFormatting>
  <conditionalFormatting sqref="AE84:AF84 AH84:AK84 AM84 AO84:AP84">
    <cfRule type="cellIs" dxfId="847" priority="201" operator="greaterThan">
      <formula>20</formula>
    </cfRule>
  </conditionalFormatting>
  <conditionalFormatting sqref="AG84 AL84 AQ84">
    <cfRule type="cellIs" dxfId="846" priority="200" operator="between">
      <formula>80</formula>
      <formula>120</formula>
    </cfRule>
  </conditionalFormatting>
  <conditionalFormatting sqref="AM161:AP161 AH161:AK161 AE161:AF161 AE86:AF159 AH86:AK159 AM144:AP159 AM86:AM143 AO86:AP143">
    <cfRule type="cellIs" dxfId="845" priority="199" operator="greaterThan">
      <formula>20</formula>
    </cfRule>
  </conditionalFormatting>
  <conditionalFormatting sqref="AG161 AQ161 AL161 AG86:AG159 AL86:AL159 AQ86:AQ159">
    <cfRule type="cellIs" dxfId="844" priority="198" operator="between">
      <formula>80</formula>
      <formula>120</formula>
    </cfRule>
  </conditionalFormatting>
  <conditionalFormatting sqref="AE162:AF162 AH162:AK162 AM162:AP162">
    <cfRule type="cellIs" dxfId="843" priority="190" operator="greaterThan">
      <formula>20</formula>
    </cfRule>
  </conditionalFormatting>
  <conditionalFormatting sqref="AG162 AL162 AQ162">
    <cfRule type="cellIs" dxfId="842" priority="189" operator="between">
      <formula>80</formula>
      <formula>120</formula>
    </cfRule>
  </conditionalFormatting>
  <conditionalFormatting sqref="AE160:AF160 AH160:AK160 AM160:AP160">
    <cfRule type="cellIs" dxfId="841" priority="184" operator="greaterThan">
      <formula>20</formula>
    </cfRule>
  </conditionalFormatting>
  <conditionalFormatting sqref="AG160 AL160 AQ160">
    <cfRule type="cellIs" dxfId="840" priority="183" operator="between">
      <formula>80</formula>
      <formula>120</formula>
    </cfRule>
  </conditionalFormatting>
  <conditionalFormatting sqref="AE79:AF79 AH79:AK79 AM79 AO79:AP79">
    <cfRule type="cellIs" dxfId="839" priority="180" operator="greaterThan">
      <formula>20</formula>
    </cfRule>
  </conditionalFormatting>
  <conditionalFormatting sqref="AG79 AL79 AQ79">
    <cfRule type="cellIs" dxfId="838" priority="179" operator="between">
      <formula>80</formula>
      <formula>120</formula>
    </cfRule>
  </conditionalFormatting>
  <conditionalFormatting sqref="AE81:AF81 AH81:AK81 AM81 AO81:AP81">
    <cfRule type="cellIs" dxfId="837" priority="178" operator="greaterThan">
      <formula>20</formula>
    </cfRule>
  </conditionalFormatting>
  <conditionalFormatting sqref="AG81 AL81 AQ81">
    <cfRule type="cellIs" dxfId="836" priority="177" operator="between">
      <formula>80</formula>
      <formula>120</formula>
    </cfRule>
  </conditionalFormatting>
  <conditionalFormatting sqref="AL83 AQ83">
    <cfRule type="cellIs" dxfId="835" priority="176" operator="between">
      <formula>80</formula>
      <formula>120</formula>
    </cfRule>
  </conditionalFormatting>
  <conditionalFormatting sqref="AM83 AH83:AK83 AE83:AF83 AO83:AP83">
    <cfRule type="cellIs" dxfId="834" priority="175" operator="greaterThan">
      <formula>20</formula>
    </cfRule>
  </conditionalFormatting>
  <conditionalFormatting sqref="AG83">
    <cfRule type="cellIs" dxfId="833" priority="174" operator="between">
      <formula>80</formula>
      <formula>120</formula>
    </cfRule>
  </conditionalFormatting>
  <conditionalFormatting sqref="AL83">
    <cfRule type="cellIs" dxfId="832" priority="173" operator="between">
      <formula>80</formula>
      <formula>120</formula>
    </cfRule>
  </conditionalFormatting>
  <conditionalFormatting sqref="AQ83">
    <cfRule type="cellIs" dxfId="831" priority="172" operator="between">
      <formula>80</formula>
      <formula>120</formula>
    </cfRule>
  </conditionalFormatting>
  <conditionalFormatting sqref="AE82:AF82 AH82:AK82 AM82 AO82:AP82">
    <cfRule type="cellIs" dxfId="830" priority="159" operator="greaterThan">
      <formula>20</formula>
    </cfRule>
  </conditionalFormatting>
  <conditionalFormatting sqref="AG82 AL82 AQ82">
    <cfRule type="cellIs" dxfId="829" priority="158" operator="between">
      <formula>80</formula>
      <formula>120</formula>
    </cfRule>
  </conditionalFormatting>
  <conditionalFormatting sqref="AE79:AF79 AH79:AK79 AM79 AO79:AP79">
    <cfRule type="cellIs" dxfId="828" priority="169" operator="greaterThan">
      <formula>20</formula>
    </cfRule>
  </conditionalFormatting>
  <conditionalFormatting sqref="AG79 AL79 AQ79">
    <cfRule type="cellIs" dxfId="827" priority="168" operator="between">
      <formula>80</formula>
      <formula>120</formula>
    </cfRule>
  </conditionalFormatting>
  <conditionalFormatting sqref="AE81:AF81 AH81:AK81 AM81 AO81:AP81">
    <cfRule type="cellIs" dxfId="826" priority="167" operator="greaterThan">
      <formula>20</formula>
    </cfRule>
  </conditionalFormatting>
  <conditionalFormatting sqref="AG81 AL81 AQ81">
    <cfRule type="cellIs" dxfId="825" priority="166" operator="between">
      <formula>80</formula>
      <formula>120</formula>
    </cfRule>
  </conditionalFormatting>
  <conditionalFormatting sqref="AE85:AF85 AH85:AK85 AM85 AO85:AP85">
    <cfRule type="cellIs" dxfId="824" priority="165" operator="greaterThan">
      <formula>20</formula>
    </cfRule>
  </conditionalFormatting>
  <conditionalFormatting sqref="AG85 AL85 AQ85">
    <cfRule type="cellIs" dxfId="823" priority="164" operator="between">
      <formula>80</formula>
      <formula>120</formula>
    </cfRule>
  </conditionalFormatting>
  <conditionalFormatting sqref="AE78:AF78 AH78:AK78 AM78 AO78:AP78">
    <cfRule type="cellIs" dxfId="822" priority="163" operator="greaterThan">
      <formula>20</formula>
    </cfRule>
  </conditionalFormatting>
  <conditionalFormatting sqref="AG78 AL78 AQ78">
    <cfRule type="cellIs" dxfId="821" priority="162" operator="between">
      <formula>80</formula>
      <formula>120</formula>
    </cfRule>
  </conditionalFormatting>
  <conditionalFormatting sqref="AE80:AF80 AH80:AK80 AM80 AO80:AP80">
    <cfRule type="cellIs" dxfId="820" priority="161" operator="greaterThan">
      <formula>20</formula>
    </cfRule>
  </conditionalFormatting>
  <conditionalFormatting sqref="AG80 AL80 AQ80">
    <cfRule type="cellIs" dxfId="819" priority="160" operator="between">
      <formula>80</formula>
      <formula>120</formula>
    </cfRule>
  </conditionalFormatting>
  <conditionalFormatting sqref="AL83 AQ83">
    <cfRule type="cellIs" dxfId="818" priority="157" operator="between">
      <formula>80</formula>
      <formula>120</formula>
    </cfRule>
  </conditionalFormatting>
  <conditionalFormatting sqref="AM83 AH83:AK83 AE83:AF83 AO83:AP83">
    <cfRule type="cellIs" dxfId="817" priority="156" operator="greaterThan">
      <formula>20</formula>
    </cfRule>
  </conditionalFormatting>
  <conditionalFormatting sqref="AG83">
    <cfRule type="cellIs" dxfId="816" priority="155" operator="between">
      <formula>80</formula>
      <formula>120</formula>
    </cfRule>
  </conditionalFormatting>
  <conditionalFormatting sqref="AL83">
    <cfRule type="cellIs" dxfId="815" priority="154" operator="between">
      <formula>80</formula>
      <formula>120</formula>
    </cfRule>
  </conditionalFormatting>
  <conditionalFormatting sqref="AQ83">
    <cfRule type="cellIs" dxfId="814" priority="153" operator="between">
      <formula>80</formula>
      <formula>120</formula>
    </cfRule>
  </conditionalFormatting>
  <conditionalFormatting sqref="AE78:AF78 AH78:AK78 AM78 AO78:AP78">
    <cfRule type="cellIs" dxfId="813" priority="140" operator="greaterThan">
      <formula>20</formula>
    </cfRule>
  </conditionalFormatting>
  <conditionalFormatting sqref="AG78 AL78 AQ78">
    <cfRule type="cellIs" dxfId="812" priority="139" operator="between">
      <formula>80</formula>
      <formula>120</formula>
    </cfRule>
  </conditionalFormatting>
  <conditionalFormatting sqref="AE79:AF79 AH79:AK79 AM79 AO79:AP79">
    <cfRule type="cellIs" dxfId="811" priority="150" operator="greaterThan">
      <formula>20</formula>
    </cfRule>
  </conditionalFormatting>
  <conditionalFormatting sqref="AG79 AL79 AQ79">
    <cfRule type="cellIs" dxfId="810" priority="149" operator="between">
      <formula>80</formula>
      <formula>120</formula>
    </cfRule>
  </conditionalFormatting>
  <conditionalFormatting sqref="AE81:AF81 AH81:AK81 AM81 AO81:AP81">
    <cfRule type="cellIs" dxfId="809" priority="148" operator="greaterThan">
      <formula>20</formula>
    </cfRule>
  </conditionalFormatting>
  <conditionalFormatting sqref="AG81 AL81 AQ81">
    <cfRule type="cellIs" dxfId="808" priority="147" operator="between">
      <formula>80</formula>
      <formula>120</formula>
    </cfRule>
  </conditionalFormatting>
  <conditionalFormatting sqref="AE78:AF78 AH78:AK78 AM78 AO78:AP78">
    <cfRule type="cellIs" dxfId="807" priority="146" operator="greaterThan">
      <formula>20</formula>
    </cfRule>
  </conditionalFormatting>
  <conditionalFormatting sqref="AG78 AL78 AQ78">
    <cfRule type="cellIs" dxfId="806" priority="145" operator="between">
      <formula>80</formula>
      <formula>120</formula>
    </cfRule>
  </conditionalFormatting>
  <conditionalFormatting sqref="AE80:AF80 AH80:AK80 AM80 AO80:AP80">
    <cfRule type="cellIs" dxfId="805" priority="144" operator="greaterThan">
      <formula>20</formula>
    </cfRule>
  </conditionalFormatting>
  <conditionalFormatting sqref="AG80 AL80 AQ80">
    <cfRule type="cellIs" dxfId="804" priority="143" operator="between">
      <formula>80</formula>
      <formula>120</formula>
    </cfRule>
  </conditionalFormatting>
  <conditionalFormatting sqref="AE82:AF82 AH82:AK82 AM82 AO82:AP82">
    <cfRule type="cellIs" dxfId="803" priority="142" operator="greaterThan">
      <formula>20</formula>
    </cfRule>
  </conditionalFormatting>
  <conditionalFormatting sqref="AG82 AL82 AQ82">
    <cfRule type="cellIs" dxfId="802" priority="141" operator="between">
      <formula>80</formula>
      <formula>120</formula>
    </cfRule>
  </conditionalFormatting>
  <conditionalFormatting sqref="AE80:AF80 AH80:AK80 AM80 AO80:AP80">
    <cfRule type="cellIs" dxfId="801" priority="138" operator="greaterThan">
      <formula>20</formula>
    </cfRule>
  </conditionalFormatting>
  <conditionalFormatting sqref="AG80 AL80 AQ80">
    <cfRule type="cellIs" dxfId="800" priority="137" operator="between">
      <formula>80</formula>
      <formula>120</formula>
    </cfRule>
  </conditionalFormatting>
  <conditionalFormatting sqref="AE82:AF82 AH82:AK82 AM82 AO82:AP82">
    <cfRule type="cellIs" dxfId="799" priority="136" operator="greaterThan">
      <formula>20</formula>
    </cfRule>
  </conditionalFormatting>
  <conditionalFormatting sqref="AG82 AL82 AQ82">
    <cfRule type="cellIs" dxfId="798" priority="135" operator="between">
      <formula>80</formula>
      <formula>120</formula>
    </cfRule>
  </conditionalFormatting>
  <conditionalFormatting sqref="AE79:AF79 AH79:AK79 AM79 AO79:AP79">
    <cfRule type="cellIs" dxfId="797" priority="134" operator="greaterThan">
      <formula>20</formula>
    </cfRule>
  </conditionalFormatting>
  <conditionalFormatting sqref="AG79 AL79 AQ79">
    <cfRule type="cellIs" dxfId="796" priority="133" operator="between">
      <formula>80</formula>
      <formula>120</formula>
    </cfRule>
  </conditionalFormatting>
  <conditionalFormatting sqref="AE81:AF81 AH81:AK81 AM81 AO81:AP81">
    <cfRule type="cellIs" dxfId="795" priority="132" operator="greaterThan">
      <formula>20</formula>
    </cfRule>
  </conditionalFormatting>
  <conditionalFormatting sqref="AG81 AL81 AQ81">
    <cfRule type="cellIs" dxfId="794" priority="131" operator="between">
      <formula>80</formula>
      <formula>120</formula>
    </cfRule>
  </conditionalFormatting>
  <conditionalFormatting sqref="AE83:AF83 AH83:AK83 AM83 AO83:AP83">
    <cfRule type="cellIs" dxfId="793" priority="130" operator="greaterThan">
      <formula>20</formula>
    </cfRule>
  </conditionalFormatting>
  <conditionalFormatting sqref="AG83 AL83 AQ83">
    <cfRule type="cellIs" dxfId="792" priority="129" operator="between">
      <formula>80</formula>
      <formula>120</formula>
    </cfRule>
  </conditionalFormatting>
  <conditionalFormatting sqref="AE9:AF9 AH9 AM9 AJ9:AK9 AO9:AP9">
    <cfRule type="cellIs" dxfId="791" priority="122" operator="greaterThan">
      <formula>20</formula>
    </cfRule>
  </conditionalFormatting>
  <conditionalFormatting sqref="AG9 AQ9 AL9">
    <cfRule type="cellIs" dxfId="790" priority="121" operator="between">
      <formula>80</formula>
      <formula>120</formula>
    </cfRule>
  </conditionalFormatting>
  <conditionalFormatting sqref="AM77 AH77:AK77 AE77:AF77 AO77:AP77">
    <cfRule type="cellIs" dxfId="789" priority="126" operator="greaterThan">
      <formula>20</formula>
    </cfRule>
  </conditionalFormatting>
  <conditionalFormatting sqref="AL77 AQ77 AG77">
    <cfRule type="cellIs" dxfId="788" priority="125" operator="between">
      <formula>80</formula>
      <formula>120</formula>
    </cfRule>
  </conditionalFormatting>
  <conditionalFormatting sqref="AM7 AH7 AE7:AF7 AJ7:AK7 AO7:AP7">
    <cfRule type="cellIs" dxfId="787" priority="124" operator="greaterThan">
      <formula>20</formula>
    </cfRule>
  </conditionalFormatting>
  <conditionalFormatting sqref="AL7 AQ7 AG7">
    <cfRule type="cellIs" dxfId="786" priority="123" operator="between">
      <formula>80</formula>
      <formula>120</formula>
    </cfRule>
  </conditionalFormatting>
  <conditionalFormatting sqref="AL83 AQ83">
    <cfRule type="cellIs" dxfId="785" priority="114" operator="between">
      <formula>80</formula>
      <formula>120</formula>
    </cfRule>
  </conditionalFormatting>
  <conditionalFormatting sqref="AM83 AH83:AK83 AE83:AF83 AO83:AP83">
    <cfRule type="cellIs" dxfId="784" priority="113" operator="greaterThan">
      <formula>20</formula>
    </cfRule>
  </conditionalFormatting>
  <conditionalFormatting sqref="AG83">
    <cfRule type="cellIs" dxfId="783" priority="112" operator="between">
      <formula>80</formula>
      <formula>120</formula>
    </cfRule>
  </conditionalFormatting>
  <conditionalFormatting sqref="AL83">
    <cfRule type="cellIs" dxfId="782" priority="111" operator="between">
      <formula>80</formula>
      <formula>120</formula>
    </cfRule>
  </conditionalFormatting>
  <conditionalFormatting sqref="AQ83">
    <cfRule type="cellIs" dxfId="781" priority="110" operator="between">
      <formula>80</formula>
      <formula>120</formula>
    </cfRule>
  </conditionalFormatting>
  <conditionalFormatting sqref="AE77:AF77 AH77:AK77 AM77 AO77:AP77">
    <cfRule type="cellIs" dxfId="780" priority="109" operator="greaterThan">
      <formula>20</formula>
    </cfRule>
  </conditionalFormatting>
  <conditionalFormatting sqref="AG77 AL77 AQ77">
    <cfRule type="cellIs" dxfId="779" priority="108" operator="between">
      <formula>80</formula>
      <formula>120</formula>
    </cfRule>
  </conditionalFormatting>
  <conditionalFormatting sqref="AE79:AF79 AH79:AK79 AM79 AO79:AP79">
    <cfRule type="cellIs" dxfId="778" priority="107" operator="greaterThan">
      <formula>20</formula>
    </cfRule>
  </conditionalFormatting>
  <conditionalFormatting sqref="AG79 AL79 AQ79">
    <cfRule type="cellIs" dxfId="777" priority="106" operator="between">
      <formula>80</formula>
      <formula>120</formula>
    </cfRule>
  </conditionalFormatting>
  <conditionalFormatting sqref="AE81:AF81 AH81:AK81 AM81 AO81:AP81">
    <cfRule type="cellIs" dxfId="776" priority="105" operator="greaterThan">
      <formula>20</formula>
    </cfRule>
  </conditionalFormatting>
  <conditionalFormatting sqref="AG81 AL81 AQ81">
    <cfRule type="cellIs" dxfId="775" priority="104" operator="between">
      <formula>80</formula>
      <formula>120</formula>
    </cfRule>
  </conditionalFormatting>
  <conditionalFormatting sqref="AE80:AF80 AH80:AK80 AM80 AO80:AP80">
    <cfRule type="cellIs" dxfId="774" priority="103" operator="greaterThan">
      <formula>20</formula>
    </cfRule>
  </conditionalFormatting>
  <conditionalFormatting sqref="AG80 AL80 AQ80">
    <cfRule type="cellIs" dxfId="773" priority="102" operator="between">
      <formula>80</formula>
      <formula>120</formula>
    </cfRule>
  </conditionalFormatting>
  <conditionalFormatting sqref="AE82:AF82 AH82:AK82 AM82 AO82:AP82">
    <cfRule type="cellIs" dxfId="772" priority="101" operator="greaterThan">
      <formula>20</formula>
    </cfRule>
  </conditionalFormatting>
  <conditionalFormatting sqref="AG82 AL82 AQ82">
    <cfRule type="cellIs" dxfId="771" priority="100" operator="between">
      <formula>80</formula>
      <formula>120</formula>
    </cfRule>
  </conditionalFormatting>
  <conditionalFormatting sqref="AL84 AQ84">
    <cfRule type="cellIs" dxfId="770" priority="99" operator="between">
      <formula>80</formula>
      <formula>120</formula>
    </cfRule>
  </conditionalFormatting>
  <conditionalFormatting sqref="AM84 AH84:AK84 AE84:AF84 AO84:AP84">
    <cfRule type="cellIs" dxfId="769" priority="98" operator="greaterThan">
      <formula>20</formula>
    </cfRule>
  </conditionalFormatting>
  <conditionalFormatting sqref="AG84">
    <cfRule type="cellIs" dxfId="768" priority="97" operator="between">
      <formula>80</formula>
      <formula>120</formula>
    </cfRule>
  </conditionalFormatting>
  <conditionalFormatting sqref="AL84">
    <cfRule type="cellIs" dxfId="767" priority="96" operator="between">
      <formula>80</formula>
      <formula>120</formula>
    </cfRule>
  </conditionalFormatting>
  <conditionalFormatting sqref="AQ84">
    <cfRule type="cellIs" dxfId="766" priority="95" operator="between">
      <formula>80</formula>
      <formula>120</formula>
    </cfRule>
  </conditionalFormatting>
  <conditionalFormatting sqref="AE83:AF83 AH83:AK83 AM83 AO83:AP83">
    <cfRule type="cellIs" dxfId="765" priority="86" operator="greaterThan">
      <formula>20</formula>
    </cfRule>
  </conditionalFormatting>
  <conditionalFormatting sqref="AG83 AL83 AQ83">
    <cfRule type="cellIs" dxfId="764" priority="85" operator="between">
      <formula>80</formula>
      <formula>120</formula>
    </cfRule>
  </conditionalFormatting>
  <conditionalFormatting sqref="AE80:AF80 AH80:AK80 AM80 AO80:AP80">
    <cfRule type="cellIs" dxfId="763" priority="94" operator="greaterThan">
      <formula>20</formula>
    </cfRule>
  </conditionalFormatting>
  <conditionalFormatting sqref="AG80 AL80 AQ80">
    <cfRule type="cellIs" dxfId="762" priority="93" operator="between">
      <formula>80</formula>
      <formula>120</formula>
    </cfRule>
  </conditionalFormatting>
  <conditionalFormatting sqref="AE82:AF82 AH82:AK82 AM82 AO82:AP82">
    <cfRule type="cellIs" dxfId="761" priority="92" operator="greaterThan">
      <formula>20</formula>
    </cfRule>
  </conditionalFormatting>
  <conditionalFormatting sqref="AG82 AL82 AQ82">
    <cfRule type="cellIs" dxfId="760" priority="91" operator="between">
      <formula>80</formula>
      <formula>120</formula>
    </cfRule>
  </conditionalFormatting>
  <conditionalFormatting sqref="AE79:AF79 AH79:AK79 AM79 AO79:AP79">
    <cfRule type="cellIs" dxfId="759" priority="90" operator="greaterThan">
      <formula>20</formula>
    </cfRule>
  </conditionalFormatting>
  <conditionalFormatting sqref="AG79 AL79 AQ79">
    <cfRule type="cellIs" dxfId="758" priority="89" operator="between">
      <formula>80</formula>
      <formula>120</formula>
    </cfRule>
  </conditionalFormatting>
  <conditionalFormatting sqref="AE81:AF81 AH81:AK81 AM81 AO81:AP81">
    <cfRule type="cellIs" dxfId="757" priority="88" operator="greaterThan">
      <formula>20</formula>
    </cfRule>
  </conditionalFormatting>
  <conditionalFormatting sqref="AG81 AL81 AQ81">
    <cfRule type="cellIs" dxfId="756" priority="87" operator="between">
      <formula>80</formula>
      <formula>120</formula>
    </cfRule>
  </conditionalFormatting>
  <conditionalFormatting sqref="AL84 AQ84">
    <cfRule type="cellIs" dxfId="755" priority="84" operator="between">
      <formula>80</formula>
      <formula>120</formula>
    </cfRule>
  </conditionalFormatting>
  <conditionalFormatting sqref="AM84 AH84:AK84 AE84:AF84 AO84:AP84">
    <cfRule type="cellIs" dxfId="754" priority="83" operator="greaterThan">
      <formula>20</formula>
    </cfRule>
  </conditionalFormatting>
  <conditionalFormatting sqref="AG84">
    <cfRule type="cellIs" dxfId="753" priority="82" operator="between">
      <formula>80</formula>
      <formula>120</formula>
    </cfRule>
  </conditionalFormatting>
  <conditionalFormatting sqref="AL84">
    <cfRule type="cellIs" dxfId="752" priority="81" operator="between">
      <formula>80</formula>
      <formula>120</formula>
    </cfRule>
  </conditionalFormatting>
  <conditionalFormatting sqref="AQ84">
    <cfRule type="cellIs" dxfId="751" priority="80" operator="between">
      <formula>80</formula>
      <formula>120</formula>
    </cfRule>
  </conditionalFormatting>
  <conditionalFormatting sqref="AE79:AF79 AH79:AK79 AM79 AO79:AP79">
    <cfRule type="cellIs" dxfId="750" priority="69" operator="greaterThan">
      <formula>20</formula>
    </cfRule>
  </conditionalFormatting>
  <conditionalFormatting sqref="AG79 AL79 AQ79">
    <cfRule type="cellIs" dxfId="749" priority="68" operator="between">
      <formula>80</formula>
      <formula>120</formula>
    </cfRule>
  </conditionalFormatting>
  <conditionalFormatting sqref="AE80:AF80 AH80:AK80 AM80 AO80:AP80">
    <cfRule type="cellIs" dxfId="748" priority="79" operator="greaterThan">
      <formula>20</formula>
    </cfRule>
  </conditionalFormatting>
  <conditionalFormatting sqref="AG80 AL80 AQ80">
    <cfRule type="cellIs" dxfId="747" priority="78" operator="between">
      <formula>80</formula>
      <formula>120</formula>
    </cfRule>
  </conditionalFormatting>
  <conditionalFormatting sqref="AE82:AF82 AH82:AK82 AM82 AO82:AP82">
    <cfRule type="cellIs" dxfId="746" priority="77" operator="greaterThan">
      <formula>20</formula>
    </cfRule>
  </conditionalFormatting>
  <conditionalFormatting sqref="AG82 AL82 AQ82">
    <cfRule type="cellIs" dxfId="745" priority="76" operator="between">
      <formula>80</formula>
      <formula>120</formula>
    </cfRule>
  </conditionalFormatting>
  <conditionalFormatting sqref="AE79:AF79 AH79:AK79 AM79 AO79:AP79">
    <cfRule type="cellIs" dxfId="744" priority="75" operator="greaterThan">
      <formula>20</formula>
    </cfRule>
  </conditionalFormatting>
  <conditionalFormatting sqref="AG79 AL79 AQ79">
    <cfRule type="cellIs" dxfId="743" priority="74" operator="between">
      <formula>80</formula>
      <formula>120</formula>
    </cfRule>
  </conditionalFormatting>
  <conditionalFormatting sqref="AE81:AF81 AH81:AK81 AM81 AO81:AP81">
    <cfRule type="cellIs" dxfId="742" priority="73" operator="greaterThan">
      <formula>20</formula>
    </cfRule>
  </conditionalFormatting>
  <conditionalFormatting sqref="AG81 AL81 AQ81">
    <cfRule type="cellIs" dxfId="741" priority="72" operator="between">
      <formula>80</formula>
      <formula>120</formula>
    </cfRule>
  </conditionalFormatting>
  <conditionalFormatting sqref="AE83:AF83 AH83:AK83 AM83 AO83:AP83">
    <cfRule type="cellIs" dxfId="740" priority="71" operator="greaterThan">
      <formula>20</formula>
    </cfRule>
  </conditionalFormatting>
  <conditionalFormatting sqref="AG83 AL83 AQ83">
    <cfRule type="cellIs" dxfId="739" priority="70" operator="between">
      <formula>80</formula>
      <formula>120</formula>
    </cfRule>
  </conditionalFormatting>
  <conditionalFormatting sqref="AE81:AF81 AH81:AK81 AM81 AO81:AP81">
    <cfRule type="cellIs" dxfId="738" priority="67" operator="greaterThan">
      <formula>20</formula>
    </cfRule>
  </conditionalFormatting>
  <conditionalFormatting sqref="AG81 AL81 AQ81">
    <cfRule type="cellIs" dxfId="737" priority="66" operator="between">
      <formula>80</formula>
      <formula>120</formula>
    </cfRule>
  </conditionalFormatting>
  <conditionalFormatting sqref="AE83:AF83 AH83:AK83 AM83 AO83:AP83">
    <cfRule type="cellIs" dxfId="736" priority="65" operator="greaterThan">
      <formula>20</formula>
    </cfRule>
  </conditionalFormatting>
  <conditionalFormatting sqref="AG83 AL83 AQ83">
    <cfRule type="cellIs" dxfId="735" priority="64" operator="between">
      <formula>80</formula>
      <formula>120</formula>
    </cfRule>
  </conditionalFormatting>
  <conditionalFormatting sqref="AE80:AF80 AH80:AK80 AM80 AO80:AP80">
    <cfRule type="cellIs" dxfId="734" priority="63" operator="greaterThan">
      <formula>20</formula>
    </cfRule>
  </conditionalFormatting>
  <conditionalFormatting sqref="AG80 AL80 AQ80">
    <cfRule type="cellIs" dxfId="733" priority="62" operator="between">
      <formula>80</formula>
      <formula>120</formula>
    </cfRule>
  </conditionalFormatting>
  <conditionalFormatting sqref="AE82:AF82 AH82:AK82 AM82 AO82:AP82">
    <cfRule type="cellIs" dxfId="732" priority="61" operator="greaterThan">
      <formula>20</formula>
    </cfRule>
  </conditionalFormatting>
  <conditionalFormatting sqref="AG82 AL82 AQ82">
    <cfRule type="cellIs" dxfId="731" priority="60" operator="between">
      <formula>80</formula>
      <formula>120</formula>
    </cfRule>
  </conditionalFormatting>
  <conditionalFormatting sqref="AE84:AF84 AH84:AK84 AM84 AO84:AP84">
    <cfRule type="cellIs" dxfId="730" priority="59" operator="greaterThan">
      <formula>20</formula>
    </cfRule>
  </conditionalFormatting>
  <conditionalFormatting sqref="AG84 AL84 AQ84">
    <cfRule type="cellIs" dxfId="729" priority="58" operator="between">
      <formula>80</formula>
      <formula>120</formula>
    </cfRule>
  </conditionalFormatting>
  <conditionalFormatting sqref="AM78 AH78:AK78 AE78:AF78 AO78:AP78">
    <cfRule type="cellIs" dxfId="728" priority="57" operator="greaterThan">
      <formula>20</formula>
    </cfRule>
  </conditionalFormatting>
  <conditionalFormatting sqref="AL78 AQ78 AG78">
    <cfRule type="cellIs" dxfId="727" priority="56" operator="between">
      <formula>80</formula>
      <formula>120</formula>
    </cfRule>
  </conditionalFormatting>
  <conditionalFormatting sqref="AQ38">
    <cfRule type="cellIs" dxfId="726" priority="50" operator="between">
      <formula>80</formula>
      <formula>120</formula>
    </cfRule>
  </conditionalFormatting>
  <conditionalFormatting sqref="AE37:AF37">
    <cfRule type="cellIs" dxfId="725" priority="49" operator="greaterThan">
      <formula>20</formula>
    </cfRule>
  </conditionalFormatting>
  <conditionalFormatting sqref="AG37">
    <cfRule type="cellIs" dxfId="724" priority="48" operator="between">
      <formula>80</formula>
      <formula>120</formula>
    </cfRule>
  </conditionalFormatting>
  <conditionalFormatting sqref="AE39:AF39">
    <cfRule type="cellIs" dxfId="723" priority="47" operator="greaterThan">
      <formula>20</formula>
    </cfRule>
  </conditionalFormatting>
  <conditionalFormatting sqref="AG39">
    <cfRule type="cellIs" dxfId="722" priority="46" operator="between">
      <formula>80</formula>
      <formula>120</formula>
    </cfRule>
  </conditionalFormatting>
  <conditionalFormatting sqref="AM35 AJ35:AK35 AO35:AP35">
    <cfRule type="cellIs" dxfId="721" priority="35" operator="greaterThan">
      <formula>20</formula>
    </cfRule>
  </conditionalFormatting>
  <conditionalFormatting sqref="AM41 AH41 AE41:AF41 AE43:AF65 AH43:AH68 AM43:AM68 AE66:AE68 AJ43:AK68 AJ41:AK41 AO43:AP68 AO41:AP41">
    <cfRule type="cellIs" dxfId="720" priority="33" operator="greaterThan">
      <formula>20</formula>
    </cfRule>
  </conditionalFormatting>
  <conditionalFormatting sqref="AL41 AQ41 AG41 AG43:AG65 AQ43:AQ68 AL43:AL68">
    <cfRule type="cellIs" dxfId="719" priority="32" operator="between">
      <formula>80</formula>
      <formula>120</formula>
    </cfRule>
  </conditionalFormatting>
  <conditionalFormatting sqref="AE42:AF42 AH42 AM42 AJ42:AK42 AO42:AP42">
    <cfRule type="cellIs" dxfId="718" priority="29" operator="greaterThan">
      <formula>20</formula>
    </cfRule>
  </conditionalFormatting>
  <conditionalFormatting sqref="AG42 AQ42 AL42">
    <cfRule type="cellIs" dxfId="717" priority="28" operator="between">
      <formula>80</formula>
      <formula>120</formula>
    </cfRule>
  </conditionalFormatting>
  <conditionalFormatting sqref="AM40 AH40 AE40:AF40 AJ40:AK40 AO40:AP40">
    <cfRule type="cellIs" dxfId="716" priority="31" operator="greaterThan">
      <formula>20</formula>
    </cfRule>
  </conditionalFormatting>
  <conditionalFormatting sqref="AL40 AQ40 AG40">
    <cfRule type="cellIs" dxfId="715" priority="30" operator="between">
      <formula>80</formula>
      <formula>120</formula>
    </cfRule>
  </conditionalFormatting>
  <conditionalFormatting sqref="AM68 AJ68:AK68 AO68:AP68">
    <cfRule type="cellIs" dxfId="714" priority="27" operator="greaterThan">
      <formula>20</formula>
    </cfRule>
  </conditionalFormatting>
  <conditionalFormatting sqref="AL68 AQ68">
    <cfRule type="cellIs" dxfId="713" priority="26" operator="between">
      <formula>80</formula>
      <formula>120</formula>
    </cfRule>
  </conditionalFormatting>
  <conditionalFormatting sqref="AE38:AF38 AH38 AM38 AJ38:AK38 AO38:AP38">
    <cfRule type="cellIs" dxfId="712" priority="25" operator="greaterThan">
      <formula>20</formula>
    </cfRule>
  </conditionalFormatting>
  <conditionalFormatting sqref="AG38 AL38">
    <cfRule type="cellIs" dxfId="711" priority="24" operator="between">
      <formula>80</formula>
      <formula>120</formula>
    </cfRule>
  </conditionalFormatting>
  <conditionalFormatting sqref="AM72 AH72 AJ72:AK72 AO72:AP72">
    <cfRule type="cellIs" dxfId="710" priority="23" operator="greaterThan">
      <formula>20</formula>
    </cfRule>
  </conditionalFormatting>
  <conditionalFormatting sqref="AL72 AQ72">
    <cfRule type="cellIs" dxfId="709" priority="22" operator="between">
      <formula>80</formula>
      <formula>120</formula>
    </cfRule>
  </conditionalFormatting>
  <conditionalFormatting sqref="AQ71">
    <cfRule type="cellIs" dxfId="708" priority="21" operator="between">
      <formula>80</formula>
      <formula>120</formula>
    </cfRule>
  </conditionalFormatting>
  <conditionalFormatting sqref="AE72:AF72">
    <cfRule type="cellIs" dxfId="707" priority="20" operator="greaterThan">
      <formula>20</formula>
    </cfRule>
  </conditionalFormatting>
  <conditionalFormatting sqref="AG72">
    <cfRule type="cellIs" dxfId="706" priority="19" operator="between">
      <formula>80</formula>
      <formula>120</formula>
    </cfRule>
  </conditionalFormatting>
  <conditionalFormatting sqref="AM74 AH74 AE74:AF74 AE76:AF76 AH76 AM76 AJ76:AK76 AJ74:AK74 AO76:AP76 AO74:AP74">
    <cfRule type="cellIs" dxfId="705" priority="18" operator="greaterThan">
      <formula>20</formula>
    </cfRule>
  </conditionalFormatting>
  <conditionalFormatting sqref="AL74 AQ74 AG74 AG76 AQ76 AL76">
    <cfRule type="cellIs" dxfId="704" priority="17" operator="between">
      <formula>80</formula>
      <formula>120</formula>
    </cfRule>
  </conditionalFormatting>
  <conditionalFormatting sqref="AE75:AF75 AH75 AM75 AJ75:AK75 AO75:AP75">
    <cfRule type="cellIs" dxfId="703" priority="14" operator="greaterThan">
      <formula>20</formula>
    </cfRule>
  </conditionalFormatting>
  <conditionalFormatting sqref="AG75 AQ75 AL75">
    <cfRule type="cellIs" dxfId="702" priority="13" operator="between">
      <formula>80</formula>
      <formula>120</formula>
    </cfRule>
  </conditionalFormatting>
  <conditionalFormatting sqref="AM73 AH73 AE73:AF73 AJ73:AK73 AO73:AP73">
    <cfRule type="cellIs" dxfId="701" priority="16" operator="greaterThan">
      <formula>20</formula>
    </cfRule>
  </conditionalFormatting>
  <conditionalFormatting sqref="AL73 AQ73 AG73">
    <cfRule type="cellIs" dxfId="700" priority="15" operator="between">
      <formula>80</formula>
      <formula>120</formula>
    </cfRule>
  </conditionalFormatting>
  <conditionalFormatting sqref="AE71:AF71 AH71 AM71 AJ71:AK71 AO71:AP71">
    <cfRule type="cellIs" dxfId="699" priority="12" operator="greaterThan">
      <formula>20</formula>
    </cfRule>
  </conditionalFormatting>
  <conditionalFormatting sqref="AG71 AL71">
    <cfRule type="cellIs" dxfId="698" priority="11" operator="between">
      <formula>80</formula>
      <formula>120</formula>
    </cfRule>
  </conditionalFormatting>
  <conditionalFormatting sqref="AF66:AF68">
    <cfRule type="cellIs" dxfId="697" priority="10" operator="greaterThan">
      <formula>20</formula>
    </cfRule>
  </conditionalFormatting>
  <conditionalFormatting sqref="AG66:AG68">
    <cfRule type="cellIs" dxfId="696" priority="9" operator="between">
      <formula>80</formula>
      <formula>120</formula>
    </cfRule>
  </conditionalFormatting>
  <conditionalFormatting sqref="AK33">
    <cfRule type="cellIs" dxfId="695" priority="8" operator="greaterThan">
      <formula>20</formula>
    </cfRule>
  </conditionalFormatting>
  <conditionalFormatting sqref="AP33">
    <cfRule type="cellIs" dxfId="694" priority="7" operator="greaterThan">
      <formula>20</formula>
    </cfRule>
  </conditionalFormatting>
  <conditionalFormatting sqref="AG35">
    <cfRule type="cellIs" dxfId="693" priority="6" operator="between">
      <formula>80</formula>
      <formula>120</formula>
    </cfRule>
  </conditionalFormatting>
  <conditionalFormatting sqref="AL35">
    <cfRule type="cellIs" dxfId="692" priority="5" operator="between">
      <formula>80</formula>
      <formula>120</formula>
    </cfRule>
  </conditionalFormatting>
  <conditionalFormatting sqref="AL35">
    <cfRule type="cellIs" dxfId="691" priority="4" operator="between">
      <formula>80</formula>
      <formula>120</formula>
    </cfRule>
  </conditionalFormatting>
  <conditionalFormatting sqref="AQ35">
    <cfRule type="cellIs" dxfId="690" priority="3" operator="between">
      <formula>80</formula>
      <formula>120</formula>
    </cfRule>
  </conditionalFormatting>
  <conditionalFormatting sqref="AQ35">
    <cfRule type="cellIs" dxfId="689" priority="2" operator="between">
      <formula>80</formula>
      <formula>120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63"/>
  <sheetViews>
    <sheetView topLeftCell="AC65" zoomScaleNormal="100" workbookViewId="0">
      <selection activeCell="S43" sqref="S43"/>
    </sheetView>
  </sheetViews>
  <sheetFormatPr baseColWidth="10" defaultColWidth="8.83203125" defaultRowHeight="15"/>
  <cols>
    <col min="3" max="3" width="18.1640625" customWidth="1"/>
    <col min="4" max="4" width="15" customWidth="1"/>
    <col min="6" max="6" width="13.1640625" customWidth="1"/>
    <col min="24" max="24" width="10.33203125" customWidth="1"/>
    <col min="25" max="25" width="15.6640625" customWidth="1"/>
    <col min="26" max="26" width="13.5" customWidth="1"/>
    <col min="29" max="29" width="22.5" customWidth="1"/>
  </cols>
  <sheetData>
    <row r="1" spans="1:48" ht="17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6</v>
      </c>
      <c r="L1" t="s">
        <v>14</v>
      </c>
      <c r="M1" t="s">
        <v>15</v>
      </c>
      <c r="N1" t="s">
        <v>16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20</v>
      </c>
      <c r="U1" t="s">
        <v>9</v>
      </c>
      <c r="V1" t="s">
        <v>21</v>
      </c>
      <c r="W1" t="s">
        <v>22</v>
      </c>
      <c r="X1" t="s">
        <v>23</v>
      </c>
      <c r="Y1" t="s">
        <v>50</v>
      </c>
      <c r="Z1" t="s">
        <v>51</v>
      </c>
      <c r="AA1" s="1" t="s">
        <v>34</v>
      </c>
      <c r="AB1" s="1" t="s">
        <v>26</v>
      </c>
      <c r="AC1" s="1" t="s">
        <v>27</v>
      </c>
      <c r="AD1" s="1" t="s">
        <v>36</v>
      </c>
      <c r="AE1" s="1" t="s">
        <v>37</v>
      </c>
      <c r="AF1" s="1" t="s">
        <v>38</v>
      </c>
      <c r="AG1" s="1" t="s">
        <v>28</v>
      </c>
      <c r="AH1" s="1"/>
      <c r="AI1" s="1" t="s">
        <v>39</v>
      </c>
      <c r="AJ1" s="1" t="s">
        <v>40</v>
      </c>
      <c r="AK1" s="1" t="s">
        <v>41</v>
      </c>
      <c r="AL1" s="1" t="s">
        <v>33</v>
      </c>
      <c r="AM1" s="1"/>
      <c r="AN1" s="1" t="s">
        <v>42</v>
      </c>
      <c r="AO1" s="1" t="s">
        <v>43</v>
      </c>
      <c r="AP1" s="1" t="s">
        <v>44</v>
      </c>
      <c r="AQ1" s="1" t="s">
        <v>29</v>
      </c>
      <c r="AR1" s="1"/>
      <c r="AS1" s="1" t="s">
        <v>35</v>
      </c>
      <c r="AT1" s="1" t="s">
        <v>30</v>
      </c>
      <c r="AU1" s="1" t="s">
        <v>31</v>
      </c>
      <c r="AV1" s="1" t="s">
        <v>32</v>
      </c>
    </row>
    <row r="2" spans="1:48">
      <c r="A2">
        <v>1</v>
      </c>
      <c r="B2">
        <v>3</v>
      </c>
      <c r="C2" t="s">
        <v>49</v>
      </c>
      <c r="D2" t="s">
        <v>24</v>
      </c>
      <c r="E2" t="s">
        <v>52</v>
      </c>
      <c r="G2">
        <v>0.5</v>
      </c>
      <c r="H2">
        <v>0.5</v>
      </c>
      <c r="I2">
        <v>1024</v>
      </c>
      <c r="J2">
        <v>7018</v>
      </c>
      <c r="L2">
        <v>6465</v>
      </c>
      <c r="M2">
        <v>1.1639999999999999</v>
      </c>
      <c r="N2">
        <v>8.7249999999999996</v>
      </c>
      <c r="O2">
        <v>7.5620000000000003</v>
      </c>
      <c r="Q2">
        <v>0.86199999999999999</v>
      </c>
      <c r="R2">
        <v>1</v>
      </c>
      <c r="S2">
        <v>0</v>
      </c>
      <c r="T2">
        <v>0</v>
      </c>
      <c r="V2">
        <v>0</v>
      </c>
      <c r="Y2" t="s">
        <v>65</v>
      </c>
      <c r="Z2" s="3">
        <v>0.57135416666666672</v>
      </c>
      <c r="AB2">
        <v>1</v>
      </c>
      <c r="AE2">
        <f>ABS(100*(M2-M3)/(AVERAGE(M2:M3)))</f>
        <v>145.33928152148391</v>
      </c>
      <c r="AJ2">
        <f>ABS(100*(O2-O3)/(AVERAGE(O2:O3)))</f>
        <v>83.300552589678745</v>
      </c>
      <c r="AO2">
        <f>ABS(100*(Q2-Q3)/(AVERAGE(Q2:Q3)))</f>
        <v>18.62177801157285</v>
      </c>
      <c r="AS2">
        <f>AVERAGE(M2:M3)</f>
        <v>4.2590000000000003</v>
      </c>
      <c r="AT2">
        <f>AVERAGE(N2:N3)</f>
        <v>9.5969999999999995</v>
      </c>
      <c r="AU2">
        <f>AVERAGE(O2:O3)</f>
        <v>5.3384999999999998</v>
      </c>
      <c r="AV2">
        <f>AVERAGE(Q2:Q3)</f>
        <v>0.9504999999999999</v>
      </c>
    </row>
    <row r="3" spans="1:48">
      <c r="A3">
        <v>2</v>
      </c>
      <c r="B3">
        <v>3</v>
      </c>
      <c r="C3" t="s">
        <v>49</v>
      </c>
      <c r="D3" t="s">
        <v>24</v>
      </c>
      <c r="E3" t="s">
        <v>52</v>
      </c>
      <c r="G3">
        <v>0.5</v>
      </c>
      <c r="H3">
        <v>0.5</v>
      </c>
      <c r="I3">
        <v>5779</v>
      </c>
      <c r="J3">
        <v>8429</v>
      </c>
      <c r="L3">
        <v>7836</v>
      </c>
      <c r="M3">
        <v>7.3540000000000001</v>
      </c>
      <c r="N3">
        <v>10.468999999999999</v>
      </c>
      <c r="O3">
        <v>3.1150000000000002</v>
      </c>
      <c r="Q3">
        <v>1.0389999999999999</v>
      </c>
      <c r="R3">
        <v>1</v>
      </c>
      <c r="S3">
        <v>0</v>
      </c>
      <c r="T3">
        <v>0</v>
      </c>
      <c r="V3">
        <v>0</v>
      </c>
      <c r="Y3" t="s">
        <v>65</v>
      </c>
      <c r="Z3" s="3">
        <v>0.57738425925925929</v>
      </c>
      <c r="AB3">
        <v>1</v>
      </c>
    </row>
    <row r="4" spans="1:48">
      <c r="A4">
        <v>3</v>
      </c>
      <c r="B4">
        <v>1</v>
      </c>
      <c r="D4" t="s">
        <v>48</v>
      </c>
      <c r="Y4" t="s">
        <v>65</v>
      </c>
      <c r="Z4" s="3">
        <v>0.58166666666666667</v>
      </c>
      <c r="AB4">
        <v>1</v>
      </c>
    </row>
    <row r="5" spans="1:48">
      <c r="A5">
        <v>4</v>
      </c>
      <c r="B5">
        <v>2</v>
      </c>
      <c r="C5" t="s">
        <v>45</v>
      </c>
      <c r="D5" t="s">
        <v>24</v>
      </c>
      <c r="E5" t="s">
        <v>52</v>
      </c>
      <c r="G5">
        <v>0.5</v>
      </c>
      <c r="H5">
        <v>0.5</v>
      </c>
      <c r="I5">
        <v>1</v>
      </c>
      <c r="J5">
        <v>1211</v>
      </c>
      <c r="L5">
        <v>647</v>
      </c>
      <c r="M5">
        <v>0</v>
      </c>
      <c r="N5">
        <v>1.323</v>
      </c>
      <c r="O5">
        <v>1.323</v>
      </c>
      <c r="Q5">
        <v>9.7000000000000003E-2</v>
      </c>
      <c r="R5">
        <v>1</v>
      </c>
      <c r="S5">
        <v>0</v>
      </c>
      <c r="T5">
        <v>0</v>
      </c>
      <c r="V5">
        <v>0</v>
      </c>
      <c r="Y5" t="s">
        <v>65</v>
      </c>
      <c r="Z5" s="3">
        <v>0.59122685185185186</v>
      </c>
      <c r="AB5">
        <v>1</v>
      </c>
      <c r="AE5" t="e">
        <f>ABS(100*(M5-M6)/(AVERAGE(M5:M6)))</f>
        <v>#DIV/0!</v>
      </c>
      <c r="AJ5">
        <f>ABS(100*(O5-O6)/(AVERAGE(O5:O6)))</f>
        <v>18.046971569839293</v>
      </c>
      <c r="AO5">
        <f>ABS(100*(Q5-Q6)/(AVERAGE(Q5:Q6)))</f>
        <v>6.3829787234042605</v>
      </c>
      <c r="AS5">
        <f>AVERAGE(M5:M6)</f>
        <v>0</v>
      </c>
      <c r="AT5">
        <f>AVERAGE(N5:N6)</f>
        <v>1.2135</v>
      </c>
      <c r="AU5">
        <f>AVERAGE(O5:O6)</f>
        <v>1.2135</v>
      </c>
      <c r="AV5">
        <f>AVERAGE(Q5:Q6)</f>
        <v>9.4E-2</v>
      </c>
    </row>
    <row r="6" spans="1:48">
      <c r="A6">
        <v>5</v>
      </c>
      <c r="B6">
        <v>2</v>
      </c>
      <c r="C6" t="s">
        <v>45</v>
      </c>
      <c r="D6" t="s">
        <v>24</v>
      </c>
      <c r="E6" t="s">
        <v>52</v>
      </c>
      <c r="G6">
        <v>0.5</v>
      </c>
      <c r="H6">
        <v>0.5</v>
      </c>
      <c r="I6">
        <v>50</v>
      </c>
      <c r="J6">
        <v>1044</v>
      </c>
      <c r="L6">
        <v>597</v>
      </c>
      <c r="M6">
        <v>0</v>
      </c>
      <c r="N6">
        <v>1.1040000000000001</v>
      </c>
      <c r="O6">
        <v>1.1040000000000001</v>
      </c>
      <c r="Q6">
        <v>9.0999999999999998E-2</v>
      </c>
      <c r="R6">
        <v>1</v>
      </c>
      <c r="S6">
        <v>0</v>
      </c>
      <c r="T6">
        <v>0</v>
      </c>
      <c r="V6">
        <v>0</v>
      </c>
      <c r="Y6" t="s">
        <v>65</v>
      </c>
      <c r="Z6" s="3">
        <v>0.5967824074074074</v>
      </c>
      <c r="AB6">
        <v>1</v>
      </c>
    </row>
    <row r="7" spans="1:48">
      <c r="A7">
        <v>6</v>
      </c>
      <c r="B7">
        <v>4</v>
      </c>
      <c r="C7" t="s">
        <v>47</v>
      </c>
      <c r="D7" t="s">
        <v>24</v>
      </c>
      <c r="E7" t="s">
        <v>52</v>
      </c>
      <c r="G7">
        <v>0.5</v>
      </c>
      <c r="H7">
        <v>0.5</v>
      </c>
      <c r="I7">
        <v>1504</v>
      </c>
      <c r="J7">
        <v>5915</v>
      </c>
      <c r="L7">
        <v>3332</v>
      </c>
      <c r="M7">
        <v>1.788</v>
      </c>
      <c r="N7">
        <v>7.3470000000000004</v>
      </c>
      <c r="O7">
        <v>5.56</v>
      </c>
      <c r="Q7">
        <v>0.45300000000000001</v>
      </c>
      <c r="R7">
        <v>1</v>
      </c>
      <c r="S7">
        <v>0</v>
      </c>
      <c r="T7">
        <v>0</v>
      </c>
      <c r="V7">
        <v>0</v>
      </c>
      <c r="Y7" t="s">
        <v>65</v>
      </c>
      <c r="Z7" s="3">
        <v>0.6073263888888889</v>
      </c>
      <c r="AB7">
        <v>1</v>
      </c>
      <c r="AD7">
        <f>ABS(100*(AVERAGE(M7:M8)-3.24)/3.24)</f>
        <v>49.521604938271608</v>
      </c>
      <c r="AE7">
        <f>ABS(100*(M7-M8)/(AVERAGE(M7:M8)))</f>
        <v>18.648731274839495</v>
      </c>
      <c r="AI7">
        <f>ABS(100*(AVERAGE(O7:O8)-4.3)/4.3)</f>
        <v>16.3139534883721</v>
      </c>
      <c r="AJ7">
        <f>ABS(100*(O7-O8)/(AVERAGE(O7:O8)))</f>
        <v>22.333300009997</v>
      </c>
      <c r="AN7">
        <f>ABS(100*(AVERAGE(Q7:Q8)-0.3)/0.3)</f>
        <v>34.833333333333329</v>
      </c>
      <c r="AO7">
        <f>ABS(100*(Q7-Q8)/(AVERAGE(Q7:Q8)))</f>
        <v>23.980222496909775</v>
      </c>
      <c r="AS7">
        <f>AVERAGE(M7:M8)</f>
        <v>1.6355</v>
      </c>
      <c r="AT7">
        <f>AVERAGE(N7:N8)</f>
        <v>6.6364999999999998</v>
      </c>
      <c r="AU7">
        <f>AVERAGE(O7:O8)</f>
        <v>5.0015000000000001</v>
      </c>
      <c r="AV7">
        <f>AVERAGE(Q7:Q8)</f>
        <v>0.40449999999999997</v>
      </c>
    </row>
    <row r="8" spans="1:48">
      <c r="A8">
        <v>7</v>
      </c>
      <c r="B8">
        <v>4</v>
      </c>
      <c r="C8" t="s">
        <v>47</v>
      </c>
      <c r="D8" t="s">
        <v>24</v>
      </c>
      <c r="E8" t="s">
        <v>52</v>
      </c>
      <c r="G8">
        <v>0.5</v>
      </c>
      <c r="H8">
        <v>0.5</v>
      </c>
      <c r="I8">
        <v>1270</v>
      </c>
      <c r="J8">
        <v>4789</v>
      </c>
      <c r="L8">
        <v>2595</v>
      </c>
      <c r="M8">
        <v>1.4830000000000001</v>
      </c>
      <c r="N8">
        <v>5.9260000000000002</v>
      </c>
      <c r="O8">
        <v>4.4429999999999996</v>
      </c>
      <c r="Q8">
        <v>0.35599999999999998</v>
      </c>
      <c r="R8">
        <v>1</v>
      </c>
      <c r="S8">
        <v>0</v>
      </c>
      <c r="T8">
        <v>0</v>
      </c>
      <c r="V8">
        <v>0</v>
      </c>
      <c r="Y8" t="s">
        <v>65</v>
      </c>
      <c r="Z8" s="3">
        <v>0.61321759259259256</v>
      </c>
      <c r="AB8">
        <v>1</v>
      </c>
    </row>
    <row r="9" spans="1:48">
      <c r="A9">
        <v>8</v>
      </c>
      <c r="B9">
        <v>3</v>
      </c>
      <c r="C9" t="s">
        <v>46</v>
      </c>
      <c r="D9" t="s">
        <v>24</v>
      </c>
      <c r="E9" t="s">
        <v>52</v>
      </c>
      <c r="G9">
        <v>0.5</v>
      </c>
      <c r="H9">
        <v>0.5</v>
      </c>
      <c r="I9">
        <v>5318</v>
      </c>
      <c r="J9">
        <v>9404</v>
      </c>
      <c r="L9">
        <v>8505</v>
      </c>
      <c r="M9">
        <v>6.7530000000000001</v>
      </c>
      <c r="N9">
        <v>11.662000000000001</v>
      </c>
      <c r="O9">
        <v>4.91</v>
      </c>
      <c r="Q9">
        <v>1.125</v>
      </c>
      <c r="R9">
        <v>1</v>
      </c>
      <c r="S9">
        <v>0</v>
      </c>
      <c r="T9">
        <v>0</v>
      </c>
      <c r="V9">
        <v>0</v>
      </c>
      <c r="Y9" t="s">
        <v>65</v>
      </c>
      <c r="Z9" s="3">
        <v>0.62395833333333328</v>
      </c>
      <c r="AB9">
        <v>1</v>
      </c>
      <c r="AE9">
        <f>ABS(100*(M9-M10)/(AVERAGE(M9:M10)))</f>
        <v>26.356389817433794</v>
      </c>
      <c r="AJ9">
        <f>ABS(100*(O9-O10)/(AVERAGE(O9:O10)))</f>
        <v>59.308159493002378</v>
      </c>
      <c r="AO9">
        <f>ABS(100*(Q9-Q10)/(AVERAGE(Q9:Q10)))</f>
        <v>1.1489173663278747</v>
      </c>
      <c r="AS9">
        <f>AVERAGE(M9:M10)</f>
        <v>7.7780000000000005</v>
      </c>
      <c r="AT9">
        <f>AVERAGE(N9:N10)</f>
        <v>11.564500000000001</v>
      </c>
      <c r="AU9">
        <f>AVERAGE(O9:O10)</f>
        <v>3.7869999999999999</v>
      </c>
      <c r="AV9">
        <f>AVERAGE(Q9:Q10)</f>
        <v>1.1315</v>
      </c>
    </row>
    <row r="10" spans="1:48">
      <c r="A10">
        <v>9</v>
      </c>
      <c r="B10">
        <v>3</v>
      </c>
      <c r="C10" t="s">
        <v>46</v>
      </c>
      <c r="D10" t="s">
        <v>24</v>
      </c>
      <c r="E10" t="s">
        <v>52</v>
      </c>
      <c r="G10">
        <v>0.5</v>
      </c>
      <c r="H10">
        <v>0.5</v>
      </c>
      <c r="I10">
        <v>6889</v>
      </c>
      <c r="J10">
        <v>9244</v>
      </c>
      <c r="L10">
        <v>8608</v>
      </c>
      <c r="M10">
        <v>8.8030000000000008</v>
      </c>
      <c r="N10">
        <v>11.467000000000001</v>
      </c>
      <c r="O10">
        <v>2.6640000000000001</v>
      </c>
      <c r="Q10">
        <v>1.1379999999999999</v>
      </c>
      <c r="R10">
        <v>1</v>
      </c>
      <c r="S10">
        <v>0</v>
      </c>
      <c r="T10">
        <v>0</v>
      </c>
      <c r="V10">
        <v>0</v>
      </c>
      <c r="Y10" t="s">
        <v>65</v>
      </c>
      <c r="Z10" s="3">
        <v>0.63013888888888892</v>
      </c>
      <c r="AB10">
        <v>1</v>
      </c>
    </row>
    <row r="11" spans="1:48">
      <c r="A11">
        <v>10</v>
      </c>
      <c r="B11">
        <v>7</v>
      </c>
      <c r="C11" t="s">
        <v>81</v>
      </c>
      <c r="D11" t="s">
        <v>24</v>
      </c>
      <c r="E11" t="s">
        <v>52</v>
      </c>
      <c r="G11">
        <v>0.5</v>
      </c>
      <c r="H11">
        <v>0.5</v>
      </c>
      <c r="I11">
        <v>2320</v>
      </c>
      <c r="J11">
        <v>5210</v>
      </c>
      <c r="L11">
        <v>2300</v>
      </c>
      <c r="M11">
        <v>2.8490000000000002</v>
      </c>
      <c r="N11">
        <v>6.4589999999999996</v>
      </c>
      <c r="O11">
        <v>3.61</v>
      </c>
      <c r="Q11">
        <v>0.317</v>
      </c>
      <c r="R11">
        <v>1</v>
      </c>
      <c r="S11">
        <v>0</v>
      </c>
      <c r="T11">
        <v>0</v>
      </c>
      <c r="V11">
        <v>0</v>
      </c>
      <c r="Y11" t="s">
        <v>65</v>
      </c>
      <c r="Z11" s="3">
        <v>0.64065972222222223</v>
      </c>
      <c r="AB11">
        <v>1</v>
      </c>
      <c r="AE11">
        <f>ABS(100*(M11-M12)/(AVERAGE(M11:M12)))</f>
        <v>3.0648610121169031</v>
      </c>
      <c r="AJ11">
        <f>ABS(100*(O11-O12)/(AVERAGE(O11:O12)))</f>
        <v>5.7273115828465615</v>
      </c>
      <c r="AO11">
        <f>ABS(100*(Q11-Q12)/(AVERAGE(Q11:Q12)))</f>
        <v>3.205128205128208</v>
      </c>
      <c r="AS11">
        <f>AVERAGE(M11:M12)</f>
        <v>2.806</v>
      </c>
      <c r="AT11">
        <f>AVERAGE(N11:N12)</f>
        <v>6.3159999999999998</v>
      </c>
      <c r="AU11">
        <f>AVERAGE(O11:O12)</f>
        <v>3.5095000000000001</v>
      </c>
      <c r="AV11">
        <f>AVERAGE(Q11:Q12)</f>
        <v>0.312</v>
      </c>
    </row>
    <row r="12" spans="1:48">
      <c r="A12">
        <v>11</v>
      </c>
      <c r="B12">
        <v>7</v>
      </c>
      <c r="C12" t="s">
        <v>81</v>
      </c>
      <c r="D12" t="s">
        <v>24</v>
      </c>
      <c r="E12" t="s">
        <v>52</v>
      </c>
      <c r="G12">
        <v>0.5</v>
      </c>
      <c r="H12">
        <v>0.5</v>
      </c>
      <c r="I12">
        <v>2254</v>
      </c>
      <c r="J12">
        <v>4983</v>
      </c>
      <c r="L12">
        <v>2224</v>
      </c>
      <c r="M12">
        <v>2.7629999999999999</v>
      </c>
      <c r="N12">
        <v>6.173</v>
      </c>
      <c r="O12">
        <v>3.4089999999999998</v>
      </c>
      <c r="Q12">
        <v>0.307</v>
      </c>
      <c r="R12">
        <v>1</v>
      </c>
      <c r="S12">
        <v>0</v>
      </c>
      <c r="T12">
        <v>0</v>
      </c>
      <c r="V12">
        <v>0</v>
      </c>
      <c r="Y12" t="s">
        <v>65</v>
      </c>
      <c r="Z12" s="3">
        <v>0.64667824074074076</v>
      </c>
      <c r="AB12">
        <v>1</v>
      </c>
    </row>
    <row r="13" spans="1:48">
      <c r="A13">
        <v>12</v>
      </c>
      <c r="B13">
        <v>8</v>
      </c>
      <c r="C13" t="s">
        <v>82</v>
      </c>
      <c r="D13" t="s">
        <v>24</v>
      </c>
      <c r="E13" t="s">
        <v>52</v>
      </c>
      <c r="G13">
        <v>0.5</v>
      </c>
      <c r="H13">
        <v>0.5</v>
      </c>
      <c r="I13">
        <v>1707</v>
      </c>
      <c r="J13">
        <v>4528</v>
      </c>
      <c r="L13">
        <v>1194</v>
      </c>
      <c r="M13">
        <v>2.0510000000000002</v>
      </c>
      <c r="N13">
        <v>5.5949999999999998</v>
      </c>
      <c r="O13">
        <v>3.5449999999999999</v>
      </c>
      <c r="Q13">
        <v>0.17</v>
      </c>
      <c r="R13">
        <v>1</v>
      </c>
      <c r="S13">
        <v>0</v>
      </c>
      <c r="T13">
        <v>0</v>
      </c>
      <c r="V13">
        <v>0</v>
      </c>
      <c r="Y13" t="s">
        <v>65</v>
      </c>
      <c r="Z13" s="3">
        <v>0.65711805555555558</v>
      </c>
      <c r="AB13">
        <v>1</v>
      </c>
      <c r="AE13">
        <f>ABS(100*(M13-M14)/(AVERAGE(M13:M14)))</f>
        <v>15.68186924286676</v>
      </c>
      <c r="AJ13">
        <f>ABS(100*(O13-O14)/(AVERAGE(O13:O14)))</f>
        <v>1.163285572421618</v>
      </c>
      <c r="AO13">
        <f>ABS(100*(Q13-Q14)/(AVERAGE(Q13:Q14)))</f>
        <v>17.20430107526882</v>
      </c>
      <c r="AS13">
        <f>AVERAGE(M13:M14)</f>
        <v>2.2255000000000003</v>
      </c>
      <c r="AT13">
        <f>AVERAGE(N13:N14)</f>
        <v>5.7494999999999994</v>
      </c>
      <c r="AU13">
        <f>AVERAGE(O13:O14)</f>
        <v>3.5244999999999997</v>
      </c>
      <c r="AV13">
        <f>AVERAGE(Q13:Q14)</f>
        <v>0.186</v>
      </c>
    </row>
    <row r="14" spans="1:48">
      <c r="A14">
        <v>13</v>
      </c>
      <c r="B14">
        <v>8</v>
      </c>
      <c r="C14" t="s">
        <v>82</v>
      </c>
      <c r="D14" t="s">
        <v>24</v>
      </c>
      <c r="E14" t="s">
        <v>52</v>
      </c>
      <c r="G14">
        <v>0.5</v>
      </c>
      <c r="H14">
        <v>0.5</v>
      </c>
      <c r="I14">
        <v>1975</v>
      </c>
      <c r="J14">
        <v>4771</v>
      </c>
      <c r="L14">
        <v>1434</v>
      </c>
      <c r="M14">
        <v>2.4</v>
      </c>
      <c r="N14">
        <v>5.9039999999999999</v>
      </c>
      <c r="O14">
        <v>3.504</v>
      </c>
      <c r="Q14">
        <v>0.20200000000000001</v>
      </c>
      <c r="R14">
        <v>1</v>
      </c>
      <c r="S14">
        <v>0</v>
      </c>
      <c r="T14">
        <v>0</v>
      </c>
      <c r="V14">
        <v>0</v>
      </c>
      <c r="Y14" t="s">
        <v>65</v>
      </c>
      <c r="Z14" s="3">
        <v>0.66309027777777774</v>
      </c>
      <c r="AB14">
        <v>1</v>
      </c>
    </row>
    <row r="15" spans="1:48">
      <c r="A15">
        <v>14</v>
      </c>
      <c r="B15">
        <v>9</v>
      </c>
      <c r="C15" t="s">
        <v>83</v>
      </c>
      <c r="D15" t="s">
        <v>24</v>
      </c>
      <c r="E15" t="s">
        <v>52</v>
      </c>
      <c r="G15">
        <v>0.5</v>
      </c>
      <c r="H15">
        <v>0.5</v>
      </c>
      <c r="I15">
        <v>316</v>
      </c>
      <c r="J15">
        <v>4105</v>
      </c>
      <c r="L15">
        <v>1507</v>
      </c>
      <c r="M15">
        <v>0.245</v>
      </c>
      <c r="N15">
        <v>5.056</v>
      </c>
      <c r="O15">
        <v>4.8120000000000003</v>
      </c>
      <c r="Q15">
        <v>0.21199999999999999</v>
      </c>
      <c r="R15">
        <v>1</v>
      </c>
      <c r="S15">
        <v>0</v>
      </c>
      <c r="T15">
        <v>0</v>
      </c>
      <c r="V15">
        <v>0</v>
      </c>
      <c r="Y15" t="s">
        <v>65</v>
      </c>
      <c r="Z15" s="3">
        <v>0.67303240740740744</v>
      </c>
      <c r="AB15">
        <v>1</v>
      </c>
      <c r="AE15">
        <f>ABS(100*(M15-M16)/(AVERAGE(M15:M16)))</f>
        <v>166.70064559972815</v>
      </c>
      <c r="AJ15">
        <f>ABS(100*(O15-O16)/(AVERAGE(O15:O16)))</f>
        <v>41.900213648359937</v>
      </c>
      <c r="AO15">
        <f>ABS(100*(Q15-Q16)/(AVERAGE(Q15:Q16)))</f>
        <v>5.0574712643678206</v>
      </c>
      <c r="AS15">
        <f>AVERAGE(M15:M16)</f>
        <v>1.4715</v>
      </c>
      <c r="AT15">
        <f>AVERAGE(N15:N16)</f>
        <v>5.45</v>
      </c>
      <c r="AU15">
        <f>AVERAGE(O15:O16)</f>
        <v>3.9785000000000004</v>
      </c>
      <c r="AV15">
        <f>AVERAGE(Q15:Q16)</f>
        <v>0.2175</v>
      </c>
    </row>
    <row r="16" spans="1:48">
      <c r="A16">
        <v>15</v>
      </c>
      <c r="B16">
        <v>9</v>
      </c>
      <c r="C16" t="s">
        <v>83</v>
      </c>
      <c r="D16" t="s">
        <v>24</v>
      </c>
      <c r="E16" t="s">
        <v>52</v>
      </c>
      <c r="G16">
        <v>0.5</v>
      </c>
      <c r="H16">
        <v>0.5</v>
      </c>
      <c r="I16">
        <v>2205</v>
      </c>
      <c r="J16">
        <v>4724</v>
      </c>
      <c r="L16">
        <v>1589</v>
      </c>
      <c r="M16">
        <v>2.698</v>
      </c>
      <c r="N16">
        <v>5.8440000000000003</v>
      </c>
      <c r="O16">
        <v>3.145</v>
      </c>
      <c r="Q16">
        <v>0.223</v>
      </c>
      <c r="R16">
        <v>1</v>
      </c>
      <c r="S16">
        <v>0</v>
      </c>
      <c r="T16">
        <v>0</v>
      </c>
      <c r="V16">
        <v>0</v>
      </c>
      <c r="Y16" t="s">
        <v>65</v>
      </c>
      <c r="Z16" s="3">
        <v>0.67902777777777779</v>
      </c>
      <c r="AB16">
        <v>1</v>
      </c>
    </row>
    <row r="17" spans="1:48">
      <c r="A17">
        <v>16</v>
      </c>
      <c r="B17">
        <v>10</v>
      </c>
      <c r="C17" t="s">
        <v>84</v>
      </c>
      <c r="D17" t="s">
        <v>24</v>
      </c>
      <c r="E17" t="s">
        <v>52</v>
      </c>
      <c r="G17">
        <v>0.5</v>
      </c>
      <c r="H17">
        <v>0.5</v>
      </c>
      <c r="I17">
        <v>1260</v>
      </c>
      <c r="J17">
        <v>3834</v>
      </c>
      <c r="L17">
        <v>1014</v>
      </c>
      <c r="M17">
        <v>1.47</v>
      </c>
      <c r="N17">
        <v>4.71</v>
      </c>
      <c r="O17">
        <v>3.24</v>
      </c>
      <c r="Q17">
        <v>0.14599999999999999</v>
      </c>
      <c r="R17">
        <v>1</v>
      </c>
      <c r="S17">
        <v>0</v>
      </c>
      <c r="T17">
        <v>0</v>
      </c>
      <c r="V17">
        <v>0</v>
      </c>
      <c r="Y17" t="s">
        <v>65</v>
      </c>
      <c r="Z17" s="3">
        <v>0.68928240740740743</v>
      </c>
      <c r="AB17">
        <v>1</v>
      </c>
      <c r="AE17">
        <f>ABS(100*(M17-M18)/(AVERAGE(M17:M18)))</f>
        <v>39.694656488549619</v>
      </c>
      <c r="AJ17">
        <f>ABS(100*(O17-O18)/(AVERAGE(O17:O18)))</f>
        <v>22.336592897581067</v>
      </c>
      <c r="AO17">
        <f>ABS(100*(Q17-Q18)/(AVERAGE(Q17:Q18)))</f>
        <v>6.622516556291397</v>
      </c>
      <c r="AS17">
        <f>AVERAGE(M17:M18)</f>
        <v>1.8340000000000001</v>
      </c>
      <c r="AT17">
        <f>AVERAGE(N17:N18)</f>
        <v>4.7484999999999999</v>
      </c>
      <c r="AU17">
        <f>AVERAGE(O17:O18)</f>
        <v>2.9145000000000003</v>
      </c>
      <c r="AV17">
        <f>AVERAGE(Q17:Q18)</f>
        <v>0.151</v>
      </c>
    </row>
    <row r="18" spans="1:48">
      <c r="A18">
        <v>17</v>
      </c>
      <c r="B18">
        <v>10</v>
      </c>
      <c r="C18" t="s">
        <v>84</v>
      </c>
      <c r="D18" t="s">
        <v>24</v>
      </c>
      <c r="E18" t="s">
        <v>52</v>
      </c>
      <c r="G18">
        <v>0.5</v>
      </c>
      <c r="H18">
        <v>0.5</v>
      </c>
      <c r="I18">
        <v>1819</v>
      </c>
      <c r="J18">
        <v>3893</v>
      </c>
      <c r="L18">
        <v>1088</v>
      </c>
      <c r="M18">
        <v>2.198</v>
      </c>
      <c r="N18">
        <v>4.7869999999999999</v>
      </c>
      <c r="O18">
        <v>2.589</v>
      </c>
      <c r="Q18">
        <v>0.156</v>
      </c>
      <c r="R18">
        <v>1</v>
      </c>
      <c r="S18">
        <v>0</v>
      </c>
      <c r="T18">
        <v>0</v>
      </c>
      <c r="V18">
        <v>0</v>
      </c>
      <c r="Y18" t="s">
        <v>65</v>
      </c>
      <c r="Z18" s="3">
        <v>0.69524305555555566</v>
      </c>
      <c r="AB18">
        <v>1</v>
      </c>
    </row>
    <row r="19" spans="1:48">
      <c r="A19">
        <v>18</v>
      </c>
      <c r="B19">
        <v>11</v>
      </c>
      <c r="C19" t="s">
        <v>85</v>
      </c>
      <c r="D19" t="s">
        <v>24</v>
      </c>
      <c r="E19" t="s">
        <v>52</v>
      </c>
      <c r="G19">
        <v>0.5</v>
      </c>
      <c r="H19">
        <v>0.5</v>
      </c>
      <c r="I19">
        <v>543</v>
      </c>
      <c r="J19">
        <v>3931</v>
      </c>
      <c r="L19">
        <v>1085</v>
      </c>
      <c r="M19">
        <v>0.53800000000000003</v>
      </c>
      <c r="N19">
        <v>4.8339999999999996</v>
      </c>
      <c r="O19">
        <v>4.2960000000000003</v>
      </c>
      <c r="Q19">
        <v>0.156</v>
      </c>
      <c r="R19">
        <v>1</v>
      </c>
      <c r="S19">
        <v>0</v>
      </c>
      <c r="T19">
        <v>0</v>
      </c>
      <c r="V19">
        <v>0</v>
      </c>
      <c r="Y19" t="s">
        <v>65</v>
      </c>
      <c r="Z19" s="3">
        <v>0.70560185185185187</v>
      </c>
      <c r="AB19">
        <v>1</v>
      </c>
      <c r="AE19">
        <f>ABS(100*(M19-M20)/(AVERAGE(M19:M20)))</f>
        <v>126.3013698630137</v>
      </c>
      <c r="AJ19">
        <f>ABS(100*(O19-O20)/(AVERAGE(O19:O20)))</f>
        <v>46.330275229357802</v>
      </c>
      <c r="AO19">
        <f>ABS(100*(Q19-Q20)/(AVERAGE(Q19:Q20)))</f>
        <v>0.63897763578274813</v>
      </c>
      <c r="AS19">
        <f>AVERAGE(M19:M20)</f>
        <v>1.46</v>
      </c>
      <c r="AT19">
        <f>AVERAGE(N19:N20)</f>
        <v>4.9480000000000004</v>
      </c>
      <c r="AU19">
        <f>AVERAGE(O19:O20)</f>
        <v>3.4880000000000004</v>
      </c>
      <c r="AV19">
        <f>AVERAGE(Q19:Q20)</f>
        <v>0.1565</v>
      </c>
    </row>
    <row r="20" spans="1:48">
      <c r="A20">
        <v>19</v>
      </c>
      <c r="B20">
        <v>11</v>
      </c>
      <c r="C20" t="s">
        <v>85</v>
      </c>
      <c r="D20" t="s">
        <v>24</v>
      </c>
      <c r="E20" t="s">
        <v>52</v>
      </c>
      <c r="G20">
        <v>0.5</v>
      </c>
      <c r="H20">
        <v>0.5</v>
      </c>
      <c r="I20">
        <v>1961</v>
      </c>
      <c r="J20">
        <v>4109</v>
      </c>
      <c r="L20">
        <v>1093</v>
      </c>
      <c r="M20">
        <v>2.3820000000000001</v>
      </c>
      <c r="N20">
        <v>5.0620000000000003</v>
      </c>
      <c r="O20">
        <v>2.68</v>
      </c>
      <c r="Q20">
        <v>0.157</v>
      </c>
      <c r="R20">
        <v>1</v>
      </c>
      <c r="S20">
        <v>0</v>
      </c>
      <c r="T20">
        <v>0</v>
      </c>
      <c r="V20">
        <v>0</v>
      </c>
      <c r="Y20" t="s">
        <v>65</v>
      </c>
      <c r="Z20" s="3">
        <v>0.71163194444444444</v>
      </c>
      <c r="AB20">
        <v>1</v>
      </c>
    </row>
    <row r="21" spans="1:48">
      <c r="A21">
        <v>20</v>
      </c>
      <c r="B21">
        <v>12</v>
      </c>
      <c r="C21" t="s">
        <v>86</v>
      </c>
      <c r="D21" t="s">
        <v>24</v>
      </c>
      <c r="E21" t="s">
        <v>52</v>
      </c>
      <c r="G21">
        <v>0.5</v>
      </c>
      <c r="H21">
        <v>0.5</v>
      </c>
      <c r="I21">
        <v>774</v>
      </c>
      <c r="J21">
        <v>4595</v>
      </c>
      <c r="L21">
        <v>1867</v>
      </c>
      <c r="M21">
        <v>0.83899999999999997</v>
      </c>
      <c r="N21">
        <v>5.68</v>
      </c>
      <c r="O21">
        <v>4.8410000000000002</v>
      </c>
      <c r="Q21">
        <v>0.25900000000000001</v>
      </c>
      <c r="R21">
        <v>1</v>
      </c>
      <c r="S21">
        <v>0</v>
      </c>
      <c r="T21">
        <v>0</v>
      </c>
      <c r="V21">
        <v>0</v>
      </c>
      <c r="Y21" t="s">
        <v>65</v>
      </c>
      <c r="Z21" s="3">
        <v>0.72182870370370367</v>
      </c>
      <c r="AB21">
        <v>1</v>
      </c>
      <c r="AE21">
        <f>ABS(100*(M21-M22)/(AVERAGE(M21:M22)))</f>
        <v>86.005434782608688</v>
      </c>
      <c r="AJ21">
        <f>ABS(100*(O21-O22)/(AVERAGE(O21:O22)))</f>
        <v>40.965654554504738</v>
      </c>
      <c r="AO21">
        <f>ABS(100*(Q21-Q22)/(AVERAGE(Q21:Q22)))</f>
        <v>16.283924843423804</v>
      </c>
      <c r="AS21">
        <f>AVERAGE(M21:M22)</f>
        <v>1.472</v>
      </c>
      <c r="AT21">
        <f>AVERAGE(N21:N22)</f>
        <v>5.4894999999999996</v>
      </c>
      <c r="AU21">
        <f>AVERAGE(O21:O22)</f>
        <v>4.0179999999999998</v>
      </c>
      <c r="AV21">
        <f>AVERAGE(Q21:Q22)</f>
        <v>0.23949999999999999</v>
      </c>
    </row>
    <row r="22" spans="1:48">
      <c r="A22">
        <v>21</v>
      </c>
      <c r="B22">
        <v>12</v>
      </c>
      <c r="C22" t="s">
        <v>86</v>
      </c>
      <c r="D22" t="s">
        <v>24</v>
      </c>
      <c r="E22" t="s">
        <v>52</v>
      </c>
      <c r="G22">
        <v>0.5</v>
      </c>
      <c r="H22">
        <v>0.5</v>
      </c>
      <c r="I22">
        <v>1748</v>
      </c>
      <c r="J22">
        <v>4296</v>
      </c>
      <c r="L22">
        <v>1573</v>
      </c>
      <c r="M22">
        <v>2.105</v>
      </c>
      <c r="N22">
        <v>5.2990000000000004</v>
      </c>
      <c r="O22">
        <v>3.1949999999999998</v>
      </c>
      <c r="Q22">
        <v>0.22</v>
      </c>
      <c r="R22">
        <v>1</v>
      </c>
      <c r="S22">
        <v>0</v>
      </c>
      <c r="T22">
        <v>0</v>
      </c>
      <c r="V22">
        <v>0</v>
      </c>
      <c r="Y22" t="s">
        <v>65</v>
      </c>
      <c r="Z22" s="3">
        <v>0.72781250000000008</v>
      </c>
      <c r="AB22">
        <v>1</v>
      </c>
    </row>
    <row r="23" spans="1:48">
      <c r="A23">
        <v>22</v>
      </c>
      <c r="B23">
        <v>13</v>
      </c>
      <c r="C23" t="s">
        <v>87</v>
      </c>
      <c r="D23" t="s">
        <v>24</v>
      </c>
      <c r="E23" t="s">
        <v>52</v>
      </c>
      <c r="G23">
        <v>0.5</v>
      </c>
      <c r="H23">
        <v>0.5</v>
      </c>
      <c r="I23">
        <v>418</v>
      </c>
      <c r="J23">
        <v>4531</v>
      </c>
      <c r="L23">
        <v>1888</v>
      </c>
      <c r="M23">
        <v>0.376</v>
      </c>
      <c r="N23">
        <v>5.5979999999999999</v>
      </c>
      <c r="O23">
        <v>5.2220000000000004</v>
      </c>
      <c r="Q23">
        <v>0.26200000000000001</v>
      </c>
      <c r="R23">
        <v>1</v>
      </c>
      <c r="S23">
        <v>0</v>
      </c>
      <c r="T23">
        <v>0</v>
      </c>
      <c r="V23">
        <v>0</v>
      </c>
      <c r="Y23" t="s">
        <v>65</v>
      </c>
      <c r="Z23" s="3">
        <v>0.73783564814814817</v>
      </c>
      <c r="AB23">
        <v>1</v>
      </c>
      <c r="AE23">
        <f>ABS(100*(M23-M24)/(AVERAGE(M23:M24)))</f>
        <v>140.31746031746033</v>
      </c>
      <c r="AJ23">
        <f>ABS(100*(O23-O24)/(AVERAGE(O23:O24)))</f>
        <v>19.781144781144786</v>
      </c>
      <c r="AO23">
        <f>ABS(100*(Q23-Q24)/(AVERAGE(Q23:Q24)))</f>
        <v>3.1007751937984525</v>
      </c>
      <c r="AS23">
        <f>AVERAGE(M23:M24)</f>
        <v>1.26</v>
      </c>
      <c r="AT23">
        <f>AVERAGE(N23:N24)</f>
        <v>6.0120000000000005</v>
      </c>
      <c r="AU23">
        <f>AVERAGE(O23:O24)</f>
        <v>4.7520000000000007</v>
      </c>
      <c r="AV23">
        <f>AVERAGE(Q23:Q24)</f>
        <v>0.25800000000000001</v>
      </c>
    </row>
    <row r="24" spans="1:48">
      <c r="A24">
        <v>23</v>
      </c>
      <c r="B24">
        <v>13</v>
      </c>
      <c r="C24" t="s">
        <v>87</v>
      </c>
      <c r="D24" t="s">
        <v>24</v>
      </c>
      <c r="E24" t="s">
        <v>52</v>
      </c>
      <c r="G24">
        <v>0.5</v>
      </c>
      <c r="H24">
        <v>0.5</v>
      </c>
      <c r="I24">
        <v>1778</v>
      </c>
      <c r="J24">
        <v>5184</v>
      </c>
      <c r="L24">
        <v>1825</v>
      </c>
      <c r="M24">
        <v>2.1440000000000001</v>
      </c>
      <c r="N24">
        <v>6.4260000000000002</v>
      </c>
      <c r="O24">
        <v>4.282</v>
      </c>
      <c r="Q24">
        <v>0.254</v>
      </c>
      <c r="R24">
        <v>1</v>
      </c>
      <c r="S24">
        <v>0</v>
      </c>
      <c r="T24">
        <v>0</v>
      </c>
      <c r="V24">
        <v>0</v>
      </c>
      <c r="Y24" t="s">
        <v>65</v>
      </c>
      <c r="Z24" s="3">
        <v>0.74369212962962961</v>
      </c>
      <c r="AB24">
        <v>1</v>
      </c>
    </row>
    <row r="25" spans="1:48">
      <c r="A25">
        <v>24</v>
      </c>
      <c r="B25">
        <v>14</v>
      </c>
      <c r="C25" t="s">
        <v>88</v>
      </c>
      <c r="D25" t="s">
        <v>24</v>
      </c>
      <c r="E25" t="s">
        <v>52</v>
      </c>
      <c r="G25">
        <v>0.5</v>
      </c>
      <c r="H25">
        <v>0.5</v>
      </c>
      <c r="I25">
        <v>1024</v>
      </c>
      <c r="J25">
        <v>4629</v>
      </c>
      <c r="L25">
        <v>1189</v>
      </c>
      <c r="M25">
        <v>1.1639999999999999</v>
      </c>
      <c r="N25">
        <v>5.7229999999999999</v>
      </c>
      <c r="O25">
        <v>4.5590000000000002</v>
      </c>
      <c r="Q25">
        <v>0.16900000000000001</v>
      </c>
      <c r="R25">
        <v>1</v>
      </c>
      <c r="S25">
        <v>0</v>
      </c>
      <c r="T25">
        <v>0</v>
      </c>
      <c r="V25">
        <v>0</v>
      </c>
      <c r="Y25" t="s">
        <v>65</v>
      </c>
      <c r="Z25" s="3">
        <v>0.75424768518518526</v>
      </c>
      <c r="AB25">
        <v>1</v>
      </c>
      <c r="AE25">
        <f>ABS(100*(M25-M26)/(AVERAGE(M25:M26)))</f>
        <v>63.899444606840113</v>
      </c>
      <c r="AJ25">
        <f>ABS(100*(O25-O26)/(AVERAGE(O25:O26)))</f>
        <v>36.340072576464493</v>
      </c>
      <c r="AO25">
        <f>ABS(100*(Q25-Q26)/(AVERAGE(Q25:Q26)))</f>
        <v>2.9154518950437183</v>
      </c>
      <c r="AS25">
        <f>AVERAGE(M25:M26)</f>
        <v>1.7105000000000001</v>
      </c>
      <c r="AT25">
        <f>AVERAGE(N25:N26)</f>
        <v>5.5685000000000002</v>
      </c>
      <c r="AU25">
        <f>AVERAGE(O25:O26)</f>
        <v>3.8580000000000001</v>
      </c>
      <c r="AV25">
        <f>AVERAGE(Q25:Q26)</f>
        <v>0.17149999999999999</v>
      </c>
    </row>
    <row r="26" spans="1:48">
      <c r="A26">
        <v>25</v>
      </c>
      <c r="B26">
        <v>14</v>
      </c>
      <c r="C26" t="s">
        <v>88</v>
      </c>
      <c r="D26" t="s">
        <v>24</v>
      </c>
      <c r="E26" t="s">
        <v>52</v>
      </c>
      <c r="G26">
        <v>0.5</v>
      </c>
      <c r="H26">
        <v>0.5</v>
      </c>
      <c r="I26">
        <v>1866</v>
      </c>
      <c r="J26">
        <v>4386</v>
      </c>
      <c r="L26">
        <v>1220</v>
      </c>
      <c r="M26">
        <v>2.2570000000000001</v>
      </c>
      <c r="N26">
        <v>5.4139999999999997</v>
      </c>
      <c r="O26">
        <v>3.157</v>
      </c>
      <c r="Q26">
        <v>0.17399999999999999</v>
      </c>
      <c r="R26">
        <v>1</v>
      </c>
      <c r="S26">
        <v>0</v>
      </c>
      <c r="T26">
        <v>0</v>
      </c>
      <c r="V26">
        <v>0</v>
      </c>
      <c r="Y26" t="s">
        <v>65</v>
      </c>
      <c r="Z26" s="3">
        <v>0.76026620370370368</v>
      </c>
      <c r="AB26">
        <v>1</v>
      </c>
    </row>
    <row r="27" spans="1:48">
      <c r="A27">
        <v>26</v>
      </c>
      <c r="B27">
        <v>15</v>
      </c>
      <c r="C27" t="s">
        <v>89</v>
      </c>
      <c r="D27" t="s">
        <v>24</v>
      </c>
      <c r="E27" t="s">
        <v>52</v>
      </c>
      <c r="G27">
        <v>0.5</v>
      </c>
      <c r="H27">
        <v>0.5</v>
      </c>
      <c r="I27">
        <v>394</v>
      </c>
      <c r="J27">
        <v>5292</v>
      </c>
      <c r="L27">
        <v>1700</v>
      </c>
      <c r="M27">
        <v>0.34499999999999997</v>
      </c>
      <c r="N27">
        <v>6.5620000000000003</v>
      </c>
      <c r="O27">
        <v>6.218</v>
      </c>
      <c r="Q27">
        <v>0.23699999999999999</v>
      </c>
      <c r="R27">
        <v>1</v>
      </c>
      <c r="S27">
        <v>0</v>
      </c>
      <c r="T27">
        <v>0</v>
      </c>
      <c r="V27">
        <v>0</v>
      </c>
      <c r="Y27" t="s">
        <v>65</v>
      </c>
      <c r="Z27" s="3">
        <v>0.77041666666666664</v>
      </c>
      <c r="AB27">
        <v>1</v>
      </c>
      <c r="AE27">
        <f>ABS(100*(M27-M28)/(AVERAGE(M27:M28)))</f>
        <v>155.019556714472</v>
      </c>
      <c r="AJ27">
        <f>ABS(100*(O27-O28)/(AVERAGE(O27:O28)))</f>
        <v>52.995626080764929</v>
      </c>
      <c r="AO27">
        <f>ABS(100*(Q27-Q28)/(AVERAGE(Q27:Q28)))</f>
        <v>16.933638443935916</v>
      </c>
      <c r="AS27">
        <f>AVERAGE(M27:M28)</f>
        <v>1.5339999999999998</v>
      </c>
      <c r="AT27">
        <f>AVERAGE(N27:N28)</f>
        <v>6.4489999999999998</v>
      </c>
      <c r="AU27">
        <f>AVERAGE(O27:O28)</f>
        <v>4.9154999999999998</v>
      </c>
      <c r="AV27">
        <f>AVERAGE(Q27:Q28)</f>
        <v>0.2185</v>
      </c>
    </row>
    <row r="28" spans="1:48">
      <c r="A28">
        <v>27</v>
      </c>
      <c r="B28">
        <v>15</v>
      </c>
      <c r="C28" t="s">
        <v>89</v>
      </c>
      <c r="D28" t="s">
        <v>24</v>
      </c>
      <c r="E28" t="s">
        <v>52</v>
      </c>
      <c r="G28">
        <v>0.5</v>
      </c>
      <c r="H28">
        <v>0.5</v>
      </c>
      <c r="I28">
        <v>2224</v>
      </c>
      <c r="J28">
        <v>5113</v>
      </c>
      <c r="L28">
        <v>1419</v>
      </c>
      <c r="M28">
        <v>2.7229999999999999</v>
      </c>
      <c r="N28">
        <v>6.3360000000000003</v>
      </c>
      <c r="O28">
        <v>3.613</v>
      </c>
      <c r="Q28">
        <v>0.2</v>
      </c>
      <c r="R28">
        <v>1</v>
      </c>
      <c r="S28">
        <v>0</v>
      </c>
      <c r="T28">
        <v>0</v>
      </c>
      <c r="V28">
        <v>0</v>
      </c>
      <c r="Y28" t="s">
        <v>65</v>
      </c>
      <c r="Z28" s="3">
        <v>0.77644675925925932</v>
      </c>
      <c r="AB28">
        <v>1</v>
      </c>
    </row>
    <row r="29" spans="1:48">
      <c r="A29">
        <v>28</v>
      </c>
      <c r="B29">
        <v>16</v>
      </c>
      <c r="C29" t="s">
        <v>90</v>
      </c>
      <c r="D29" t="s">
        <v>24</v>
      </c>
      <c r="E29" t="s">
        <v>52</v>
      </c>
      <c r="G29">
        <v>0.5</v>
      </c>
      <c r="H29">
        <v>0.5</v>
      </c>
      <c r="I29">
        <v>1648</v>
      </c>
      <c r="J29">
        <v>6540</v>
      </c>
      <c r="L29">
        <v>2056</v>
      </c>
      <c r="M29">
        <v>1.9750000000000001</v>
      </c>
      <c r="N29">
        <v>8.1300000000000008</v>
      </c>
      <c r="O29">
        <v>6.1550000000000002</v>
      </c>
      <c r="Q29">
        <v>0.28399999999999997</v>
      </c>
      <c r="R29">
        <v>1</v>
      </c>
      <c r="S29">
        <v>0</v>
      </c>
      <c r="T29">
        <v>0</v>
      </c>
      <c r="V29">
        <v>0</v>
      </c>
      <c r="Y29" t="s">
        <v>65</v>
      </c>
      <c r="Z29" s="3">
        <v>0.78699074074074071</v>
      </c>
      <c r="AB29">
        <v>1</v>
      </c>
      <c r="AE29">
        <f>ABS(100*(M29-M30)/(AVERAGE(M29:M30)))</f>
        <v>67.293801444649759</v>
      </c>
      <c r="AJ29">
        <f>ABS(100*(O29-O30)/(AVERAGE(O29:O30)))</f>
        <v>70.252469813391883</v>
      </c>
      <c r="AO29">
        <f>ABS(100*(Q29-Q30)/(AVERAGE(Q29:Q30)))</f>
        <v>35.196687370600401</v>
      </c>
      <c r="AS29">
        <f>AVERAGE(M29:M30)</f>
        <v>2.9765000000000001</v>
      </c>
      <c r="AT29">
        <f>AVERAGE(N29:N30)</f>
        <v>7.5310000000000006</v>
      </c>
      <c r="AU29">
        <f>AVERAGE(O29:O30)</f>
        <v>4.5549999999999997</v>
      </c>
      <c r="AV29">
        <f>AVERAGE(Q29:Q30)</f>
        <v>0.24149999999999999</v>
      </c>
    </row>
    <row r="30" spans="1:48">
      <c r="A30">
        <v>29</v>
      </c>
      <c r="B30">
        <v>16</v>
      </c>
      <c r="C30" t="s">
        <v>90</v>
      </c>
      <c r="D30" t="s">
        <v>24</v>
      </c>
      <c r="E30" t="s">
        <v>52</v>
      </c>
      <c r="G30">
        <v>0.5</v>
      </c>
      <c r="H30">
        <v>0.5</v>
      </c>
      <c r="I30">
        <v>3188</v>
      </c>
      <c r="J30">
        <v>5586</v>
      </c>
      <c r="L30">
        <v>1412</v>
      </c>
      <c r="M30">
        <v>3.9780000000000002</v>
      </c>
      <c r="N30">
        <v>6.9320000000000004</v>
      </c>
      <c r="O30">
        <v>2.9550000000000001</v>
      </c>
      <c r="Q30">
        <v>0.19900000000000001</v>
      </c>
      <c r="R30">
        <v>1</v>
      </c>
      <c r="S30">
        <v>0</v>
      </c>
      <c r="T30">
        <v>0</v>
      </c>
      <c r="V30">
        <v>0</v>
      </c>
      <c r="Y30" t="s">
        <v>65</v>
      </c>
      <c r="Z30" s="3">
        <v>0.79319444444444442</v>
      </c>
      <c r="AB30">
        <v>1</v>
      </c>
    </row>
    <row r="31" spans="1:48">
      <c r="A31">
        <v>30</v>
      </c>
      <c r="B31">
        <v>17</v>
      </c>
      <c r="C31" t="s">
        <v>91</v>
      </c>
      <c r="D31" t="s">
        <v>24</v>
      </c>
      <c r="E31" t="s">
        <v>52</v>
      </c>
      <c r="G31">
        <v>0.5</v>
      </c>
      <c r="H31">
        <v>0.5</v>
      </c>
      <c r="I31">
        <v>600</v>
      </c>
      <c r="J31">
        <v>5488</v>
      </c>
      <c r="L31">
        <v>1651</v>
      </c>
      <c r="M31">
        <v>0.61199999999999999</v>
      </c>
      <c r="N31">
        <v>6.8090000000000002</v>
      </c>
      <c r="O31">
        <v>6.1970000000000001</v>
      </c>
      <c r="Q31">
        <v>0.23100000000000001</v>
      </c>
      <c r="R31">
        <v>1</v>
      </c>
      <c r="S31">
        <v>0</v>
      </c>
      <c r="T31">
        <v>0</v>
      </c>
      <c r="V31">
        <v>0</v>
      </c>
      <c r="Y31" t="s">
        <v>65</v>
      </c>
      <c r="Z31" s="3">
        <v>0.80350694444444448</v>
      </c>
      <c r="AB31">
        <v>1</v>
      </c>
      <c r="AE31">
        <f>ABS(100*(M31-M32)/(AVERAGE(M31:M32)))</f>
        <v>127.9576221306651</v>
      </c>
      <c r="AJ31">
        <f>ABS(100*(O31-O32)/(AVERAGE(O31:O32)))</f>
        <v>22.39368383276512</v>
      </c>
      <c r="AO31">
        <f>ABS(100*(Q31-Q32)/(AVERAGE(Q31:Q32)))</f>
        <v>27.289719626168214</v>
      </c>
      <c r="AS31">
        <f>AVERAGE(M31:M32)</f>
        <v>1.6990000000000001</v>
      </c>
      <c r="AT31">
        <f>AVERAGE(N31:N32)</f>
        <v>7.2720000000000002</v>
      </c>
      <c r="AU31">
        <f>AVERAGE(O31:O32)</f>
        <v>5.5730000000000004</v>
      </c>
      <c r="AV31">
        <f>AVERAGE(Q31:Q32)</f>
        <v>0.26750000000000002</v>
      </c>
    </row>
    <row r="32" spans="1:48">
      <c r="A32">
        <v>31</v>
      </c>
      <c r="B32">
        <v>17</v>
      </c>
      <c r="C32" t="s">
        <v>91</v>
      </c>
      <c r="D32" t="s">
        <v>24</v>
      </c>
      <c r="E32" t="s">
        <v>52</v>
      </c>
      <c r="G32">
        <v>0.5</v>
      </c>
      <c r="H32">
        <v>0.5</v>
      </c>
      <c r="I32">
        <v>2272</v>
      </c>
      <c r="J32">
        <v>6225</v>
      </c>
      <c r="L32">
        <v>2202</v>
      </c>
      <c r="M32">
        <v>2.786</v>
      </c>
      <c r="N32">
        <v>7.7350000000000003</v>
      </c>
      <c r="O32">
        <v>4.9489999999999998</v>
      </c>
      <c r="Q32">
        <v>0.30399999999999999</v>
      </c>
      <c r="R32">
        <v>1</v>
      </c>
      <c r="S32">
        <v>0</v>
      </c>
      <c r="T32">
        <v>0</v>
      </c>
      <c r="V32">
        <v>0</v>
      </c>
      <c r="Y32" t="s">
        <v>65</v>
      </c>
      <c r="Z32" s="3">
        <v>0.80974537037037031</v>
      </c>
      <c r="AB32">
        <v>1</v>
      </c>
    </row>
    <row r="33" spans="1:48">
      <c r="A33">
        <v>32</v>
      </c>
      <c r="B33">
        <v>18</v>
      </c>
      <c r="C33" t="s">
        <v>92</v>
      </c>
      <c r="D33" t="s">
        <v>24</v>
      </c>
      <c r="E33" t="s">
        <v>52</v>
      </c>
      <c r="G33">
        <v>0.5</v>
      </c>
      <c r="H33">
        <v>0.5</v>
      </c>
      <c r="I33">
        <v>1199</v>
      </c>
      <c r="J33">
        <v>4250</v>
      </c>
      <c r="L33">
        <v>1121</v>
      </c>
      <c r="M33">
        <v>1.391</v>
      </c>
      <c r="N33">
        <v>5.242</v>
      </c>
      <c r="O33">
        <v>3.85</v>
      </c>
      <c r="Q33">
        <v>0.161</v>
      </c>
      <c r="R33">
        <v>1</v>
      </c>
      <c r="S33">
        <v>0</v>
      </c>
      <c r="T33">
        <v>0</v>
      </c>
      <c r="V33">
        <v>0</v>
      </c>
      <c r="Y33" t="s">
        <v>65</v>
      </c>
      <c r="Z33" s="3">
        <v>0.82012731481481482</v>
      </c>
      <c r="AB33">
        <v>1</v>
      </c>
      <c r="AE33">
        <f>ABS(100*(M33-M34)/(AVERAGE(M33:M34)))</f>
        <v>68.525519848771282</v>
      </c>
      <c r="AF33">
        <f>ABS(100*((AVERAGE(M33:M34)-AVERAGE(M19:M20))/(AVERAGE(M19:M20,M33:M34))))</f>
        <v>36.689038031319917</v>
      </c>
      <c r="AJ33">
        <f>ABS(100*(O33-O34)/(AVERAGE(O33:O34)))</f>
        <v>39.390642002176278</v>
      </c>
      <c r="AK33">
        <f>ABS(100*((AVERAGE(O33:O34)-AVERAGE(O19:O20))/(AVERAGE(O19:O20,O33:O34))))</f>
        <v>8.0990379595794018</v>
      </c>
      <c r="AO33">
        <f>ABS(100*(Q33-Q34)/(AVERAGE(Q33:Q34)))</f>
        <v>5.438066465256802</v>
      </c>
      <c r="AP33">
        <f>ABS(100*((AVERAGE(Q33:Q34)-AVERAGE(Q19:Q20))/(AVERAGE(Q19:Q20,Q33:Q34))))</f>
        <v>5.590062111801247</v>
      </c>
      <c r="AS33">
        <f>AVERAGE(M33:M34)</f>
        <v>2.1160000000000001</v>
      </c>
      <c r="AT33">
        <f>AVERAGE(N33:N34)</f>
        <v>5.3334999999999999</v>
      </c>
      <c r="AU33">
        <f>AVERAGE(O33:O34)</f>
        <v>3.2164999999999999</v>
      </c>
      <c r="AV33">
        <f>AVERAGE(Q33:Q34)</f>
        <v>0.16550000000000001</v>
      </c>
    </row>
    <row r="34" spans="1:48">
      <c r="A34">
        <v>33</v>
      </c>
      <c r="B34">
        <v>18</v>
      </c>
      <c r="C34" t="s">
        <v>92</v>
      </c>
      <c r="D34" t="s">
        <v>24</v>
      </c>
      <c r="E34" t="s">
        <v>52</v>
      </c>
      <c r="G34">
        <v>0.5</v>
      </c>
      <c r="H34">
        <v>0.5</v>
      </c>
      <c r="I34">
        <v>2315</v>
      </c>
      <c r="J34">
        <v>4394</v>
      </c>
      <c r="L34">
        <v>1194</v>
      </c>
      <c r="M34">
        <v>2.8410000000000002</v>
      </c>
      <c r="N34">
        <v>5.4249999999999998</v>
      </c>
      <c r="O34">
        <v>2.5830000000000002</v>
      </c>
      <c r="Q34">
        <v>0.17</v>
      </c>
      <c r="R34">
        <v>1</v>
      </c>
      <c r="S34">
        <v>0</v>
      </c>
      <c r="T34">
        <v>0</v>
      </c>
      <c r="V34">
        <v>0</v>
      </c>
      <c r="Y34" t="s">
        <v>65</v>
      </c>
      <c r="Z34" s="3">
        <v>0.82615740740740751</v>
      </c>
      <c r="AB34">
        <v>1</v>
      </c>
    </row>
    <row r="35" spans="1:48">
      <c r="A35">
        <v>34</v>
      </c>
      <c r="B35">
        <v>19</v>
      </c>
      <c r="C35" t="s">
        <v>93</v>
      </c>
      <c r="D35" t="s">
        <v>24</v>
      </c>
      <c r="E35" t="s">
        <v>52</v>
      </c>
      <c r="G35">
        <v>0.5</v>
      </c>
      <c r="H35">
        <v>0.5</v>
      </c>
      <c r="I35">
        <v>594</v>
      </c>
      <c r="J35">
        <v>8819</v>
      </c>
      <c r="L35">
        <v>3691</v>
      </c>
      <c r="M35">
        <v>0.60499999999999998</v>
      </c>
      <c r="N35">
        <v>10.946999999999999</v>
      </c>
      <c r="O35">
        <v>10.343</v>
      </c>
      <c r="Q35">
        <v>0.5</v>
      </c>
      <c r="R35">
        <v>1</v>
      </c>
      <c r="S35">
        <v>0</v>
      </c>
      <c r="T35">
        <v>0</v>
      </c>
      <c r="V35">
        <v>0</v>
      </c>
      <c r="Y35" t="s">
        <v>65</v>
      </c>
      <c r="Z35" s="3">
        <v>0.83658564814814806</v>
      </c>
      <c r="AB35">
        <v>1</v>
      </c>
      <c r="AE35">
        <f>ABS(100*(M35-M36)/(AVERAGE(M35:M36)))</f>
        <v>156.86274509803926</v>
      </c>
      <c r="AG35">
        <f>100*((AVERAGE(M35:M36)*50)-(AVERAGE(M31:M32)*50))/(1000*0.15)</f>
        <v>36.866666666666667</v>
      </c>
      <c r="AJ35">
        <f>ABS(100*(O35-O36)/(AVERAGE(O35:O36)))</f>
        <v>12.294745484400661</v>
      </c>
      <c r="AL35">
        <f>100*((AVERAGE(O35:O36)*50)-(AVERAGE(O31:O32)*50))/(1000*0.15)</f>
        <v>139.0333333333333</v>
      </c>
      <c r="AO35">
        <f>ABS(100*(Q35-Q36)/(AVERAGE(Q35:Q36)))</f>
        <v>27.586206896551726</v>
      </c>
      <c r="AQ35">
        <f>100*((AVERAGE(Q35:Q36)*50)-(AVERAGE(Q31:Q32)*50))/(100*0.15)</f>
        <v>104.1666666666667</v>
      </c>
      <c r="AS35">
        <f>AVERAGE(M35:M36)</f>
        <v>2.8049999999999997</v>
      </c>
      <c r="AT35">
        <f>AVERAGE(N35:N36)</f>
        <v>12.548500000000001</v>
      </c>
      <c r="AU35">
        <f>AVERAGE(O35:O36)</f>
        <v>9.7439999999999998</v>
      </c>
      <c r="AV35">
        <f>AVERAGE(Q35:Q36)</f>
        <v>0.58000000000000007</v>
      </c>
    </row>
    <row r="36" spans="1:48">
      <c r="A36">
        <v>35</v>
      </c>
      <c r="B36">
        <v>19</v>
      </c>
      <c r="C36" t="s">
        <v>93</v>
      </c>
      <c r="D36" t="s">
        <v>24</v>
      </c>
      <c r="E36" t="s">
        <v>52</v>
      </c>
      <c r="G36">
        <v>0.5</v>
      </c>
      <c r="H36">
        <v>0.5</v>
      </c>
      <c r="I36">
        <v>3977</v>
      </c>
      <c r="J36">
        <v>11465</v>
      </c>
      <c r="L36">
        <v>4918</v>
      </c>
      <c r="M36">
        <v>5.0049999999999999</v>
      </c>
      <c r="N36">
        <v>14.15</v>
      </c>
      <c r="O36">
        <v>9.1449999999999996</v>
      </c>
      <c r="Q36">
        <v>0.66</v>
      </c>
      <c r="R36">
        <v>1</v>
      </c>
      <c r="S36">
        <v>0</v>
      </c>
      <c r="T36">
        <v>0</v>
      </c>
      <c r="V36">
        <v>0</v>
      </c>
      <c r="Y36" t="s">
        <v>65</v>
      </c>
      <c r="Z36" s="3">
        <v>0.84299768518518514</v>
      </c>
      <c r="AB36">
        <v>1</v>
      </c>
    </row>
    <row r="37" spans="1:48">
      <c r="A37">
        <v>36</v>
      </c>
      <c r="B37">
        <v>1</v>
      </c>
      <c r="D37" t="s">
        <v>48</v>
      </c>
      <c r="Y37" t="s">
        <v>65</v>
      </c>
      <c r="Z37" s="3">
        <v>0.84731481481481474</v>
      </c>
    </row>
    <row r="38" spans="1:48">
      <c r="A38">
        <v>37</v>
      </c>
      <c r="B38">
        <v>2</v>
      </c>
      <c r="C38" t="s">
        <v>45</v>
      </c>
      <c r="D38" t="s">
        <v>24</v>
      </c>
      <c r="E38" t="s">
        <v>52</v>
      </c>
      <c r="G38">
        <v>0.5</v>
      </c>
      <c r="H38">
        <v>0.5</v>
      </c>
      <c r="I38">
        <v>55</v>
      </c>
      <c r="J38">
        <v>1766</v>
      </c>
      <c r="L38">
        <v>1062</v>
      </c>
      <c r="M38">
        <v>0</v>
      </c>
      <c r="N38">
        <v>2.0449999999999999</v>
      </c>
      <c r="O38">
        <v>2.0449999999999999</v>
      </c>
      <c r="Q38">
        <v>0.153</v>
      </c>
      <c r="R38">
        <v>1</v>
      </c>
      <c r="S38">
        <v>0</v>
      </c>
      <c r="T38">
        <v>0</v>
      </c>
      <c r="V38">
        <v>0</v>
      </c>
      <c r="Y38" t="s">
        <v>65</v>
      </c>
      <c r="Z38" s="3">
        <v>0.85712962962962969</v>
      </c>
      <c r="AB38">
        <v>1</v>
      </c>
      <c r="AE38" t="e">
        <f>ABS(100*(M38-M39)/(AVERAGE(M38:M39)))</f>
        <v>#DIV/0!</v>
      </c>
      <c r="AJ38">
        <f>ABS(100*(O38-O39)/(AVERAGE(O38:O39)))</f>
        <v>41.940254362614603</v>
      </c>
      <c r="AO38">
        <f>ABS(100*(Q38-Q39)/(AVERAGE(Q38:Q39)))</f>
        <v>43.824701195219113</v>
      </c>
      <c r="AR38" s="2"/>
      <c r="AS38">
        <f>AVERAGE(M38:M39)</f>
        <v>0</v>
      </c>
      <c r="AT38">
        <f>AVERAGE(N38:N39)</f>
        <v>1.6905000000000001</v>
      </c>
      <c r="AU38">
        <f>AVERAGE(O38:O39)</f>
        <v>1.6905000000000001</v>
      </c>
      <c r="AV38">
        <f>AVERAGE(Q38:Q39)</f>
        <v>0.1255</v>
      </c>
    </row>
    <row r="39" spans="1:48">
      <c r="A39">
        <v>38</v>
      </c>
      <c r="B39">
        <v>2</v>
      </c>
      <c r="C39" t="s">
        <v>45</v>
      </c>
      <c r="D39" t="s">
        <v>24</v>
      </c>
      <c r="E39" t="s">
        <v>52</v>
      </c>
      <c r="G39">
        <v>0.5</v>
      </c>
      <c r="H39">
        <v>0.5</v>
      </c>
      <c r="I39">
        <v>76</v>
      </c>
      <c r="J39">
        <v>1221</v>
      </c>
      <c r="L39">
        <v>648</v>
      </c>
      <c r="M39">
        <v>0</v>
      </c>
      <c r="N39">
        <v>1.3360000000000001</v>
      </c>
      <c r="O39">
        <v>1.3360000000000001</v>
      </c>
      <c r="Q39">
        <v>9.8000000000000004E-2</v>
      </c>
      <c r="R39">
        <v>1</v>
      </c>
      <c r="S39">
        <v>0</v>
      </c>
      <c r="T39">
        <v>0</v>
      </c>
      <c r="V39">
        <v>0</v>
      </c>
      <c r="Y39" t="s">
        <v>65</v>
      </c>
      <c r="Z39" s="3">
        <v>0.86282407407407413</v>
      </c>
      <c r="AB39">
        <v>1</v>
      </c>
    </row>
    <row r="40" spans="1:48">
      <c r="A40">
        <v>39</v>
      </c>
      <c r="B40">
        <v>5</v>
      </c>
      <c r="C40" t="s">
        <v>47</v>
      </c>
      <c r="D40" t="s">
        <v>24</v>
      </c>
      <c r="E40" t="s">
        <v>52</v>
      </c>
      <c r="G40">
        <v>0.5</v>
      </c>
      <c r="H40">
        <v>0.5</v>
      </c>
      <c r="I40">
        <v>2142</v>
      </c>
      <c r="J40">
        <v>6431</v>
      </c>
      <c r="L40">
        <v>2845</v>
      </c>
      <c r="M40">
        <v>2.617</v>
      </c>
      <c r="N40">
        <v>7.9939999999999998</v>
      </c>
      <c r="O40">
        <v>5.3769999999999998</v>
      </c>
      <c r="Q40">
        <v>0.38900000000000001</v>
      </c>
      <c r="R40">
        <v>1</v>
      </c>
      <c r="S40">
        <v>0</v>
      </c>
      <c r="T40">
        <v>0</v>
      </c>
      <c r="V40">
        <v>0</v>
      </c>
      <c r="Y40" t="s">
        <v>65</v>
      </c>
      <c r="Z40" s="3">
        <v>0.87358796296296293</v>
      </c>
      <c r="AB40">
        <v>1</v>
      </c>
      <c r="AD40">
        <f>ABS(100*(AVERAGE(M40:M41)-3.24)/3.24)</f>
        <v>17.268518518518515</v>
      </c>
      <c r="AE40">
        <f>ABS(100*(M40-M41)/(AVERAGE(M40:M41)))</f>
        <v>4.7379220294721209</v>
      </c>
      <c r="AI40">
        <f>ABS(100*(AVERAGE(O40:O41)-4.3)/4.3)</f>
        <v>21.86046511627908</v>
      </c>
      <c r="AJ40">
        <f>ABS(100*(O40-O41)/(AVERAGE(O40:O41)))</f>
        <v>5.2290076335877869</v>
      </c>
      <c r="AN40">
        <f>ABS(100*(AVERAGE(Q40:Q41)-0.3)/0.3)</f>
        <v>31.333333333333343</v>
      </c>
      <c r="AO40">
        <f>ABS(100*(Q40-Q41)/(AVERAGE(Q40:Q41)))</f>
        <v>2.53807106598985</v>
      </c>
      <c r="AS40">
        <f>AVERAGE(M40:M41)</f>
        <v>2.6805000000000003</v>
      </c>
      <c r="AT40">
        <f>AVERAGE(N40:N41)</f>
        <v>7.9205000000000005</v>
      </c>
      <c r="AU40">
        <f>AVERAGE(O40:O41)</f>
        <v>5.24</v>
      </c>
      <c r="AV40">
        <f>AVERAGE(Q40:Q41)</f>
        <v>0.39400000000000002</v>
      </c>
    </row>
    <row r="41" spans="1:48">
      <c r="A41">
        <v>40</v>
      </c>
      <c r="B41">
        <v>5</v>
      </c>
      <c r="C41" t="s">
        <v>47</v>
      </c>
      <c r="D41" t="s">
        <v>24</v>
      </c>
      <c r="E41" t="s">
        <v>52</v>
      </c>
      <c r="G41">
        <v>0.5</v>
      </c>
      <c r="H41">
        <v>0.5</v>
      </c>
      <c r="I41">
        <v>2240</v>
      </c>
      <c r="J41">
        <v>6314</v>
      </c>
      <c r="L41">
        <v>2922</v>
      </c>
      <c r="M41">
        <v>2.7440000000000002</v>
      </c>
      <c r="N41">
        <v>7.8470000000000004</v>
      </c>
      <c r="O41">
        <v>5.1029999999999998</v>
      </c>
      <c r="Q41">
        <v>0.39900000000000002</v>
      </c>
      <c r="R41">
        <v>1</v>
      </c>
      <c r="S41">
        <v>0</v>
      </c>
      <c r="T41">
        <v>0</v>
      </c>
      <c r="V41">
        <v>0</v>
      </c>
      <c r="Y41" t="s">
        <v>65</v>
      </c>
      <c r="Z41" s="3">
        <v>0.8797800925925926</v>
      </c>
      <c r="AB41">
        <v>1</v>
      </c>
    </row>
    <row r="42" spans="1:48">
      <c r="A42">
        <v>41</v>
      </c>
      <c r="B42">
        <v>3</v>
      </c>
      <c r="C42" t="s">
        <v>46</v>
      </c>
      <c r="D42" t="s">
        <v>24</v>
      </c>
      <c r="E42" t="s">
        <v>52</v>
      </c>
      <c r="G42">
        <v>0.5</v>
      </c>
      <c r="H42">
        <v>0.5</v>
      </c>
      <c r="I42">
        <v>6665</v>
      </c>
      <c r="J42">
        <v>9256</v>
      </c>
      <c r="L42">
        <v>8067</v>
      </c>
      <c r="M42">
        <v>8.5109999999999992</v>
      </c>
      <c r="N42">
        <v>11.481999999999999</v>
      </c>
      <c r="O42">
        <v>2.9710000000000001</v>
      </c>
      <c r="Q42">
        <v>1.0680000000000001</v>
      </c>
      <c r="R42">
        <v>1</v>
      </c>
      <c r="S42">
        <v>0</v>
      </c>
      <c r="T42">
        <v>0</v>
      </c>
      <c r="V42">
        <v>0</v>
      </c>
      <c r="Y42" t="s">
        <v>65</v>
      </c>
      <c r="Z42" s="3">
        <v>0.89067129629629627</v>
      </c>
      <c r="AB42">
        <v>1</v>
      </c>
      <c r="AE42">
        <f>ABS(100*(M42-M43)/(AVERAGE(M42:M43)))</f>
        <v>4.3560714901442603</v>
      </c>
      <c r="AJ42">
        <f>ABS(100*(O42-O43)/(AVERAGE(O42:O43)))</f>
        <v>19.18111398008115</v>
      </c>
      <c r="AO42">
        <f>ABS(100*(Q42-Q43)/(AVERAGE(Q42:Q43)))</f>
        <v>4.3060009161704018</v>
      </c>
      <c r="AS42">
        <f>AVERAGE(M42:M43)</f>
        <v>8.7004999999999999</v>
      </c>
      <c r="AT42">
        <f>AVERAGE(N42:N43)</f>
        <v>11.411999999999999</v>
      </c>
      <c r="AU42">
        <f>AVERAGE(O42:O43)</f>
        <v>2.7110000000000003</v>
      </c>
      <c r="AV42">
        <f>AVERAGE(Q42:Q43)</f>
        <v>1.0914999999999999</v>
      </c>
    </row>
    <row r="43" spans="1:48">
      <c r="A43">
        <v>42</v>
      </c>
      <c r="B43">
        <v>3</v>
      </c>
      <c r="C43" t="s">
        <v>46</v>
      </c>
      <c r="D43" t="s">
        <v>24</v>
      </c>
      <c r="E43" t="s">
        <v>52</v>
      </c>
      <c r="G43">
        <v>0.5</v>
      </c>
      <c r="H43">
        <v>0.5</v>
      </c>
      <c r="I43">
        <v>6956</v>
      </c>
      <c r="J43">
        <v>9141</v>
      </c>
      <c r="L43">
        <v>8427</v>
      </c>
      <c r="M43">
        <v>8.89</v>
      </c>
      <c r="N43">
        <v>11.342000000000001</v>
      </c>
      <c r="O43">
        <v>2.4510000000000001</v>
      </c>
      <c r="Q43">
        <v>1.115</v>
      </c>
      <c r="R43">
        <v>1</v>
      </c>
      <c r="S43">
        <v>0</v>
      </c>
      <c r="T43">
        <v>0</v>
      </c>
      <c r="V43">
        <v>0</v>
      </c>
      <c r="Y43" t="s">
        <v>65</v>
      </c>
      <c r="Z43" s="3">
        <v>0.89686342592592594</v>
      </c>
      <c r="AB43">
        <v>1</v>
      </c>
    </row>
    <row r="44" spans="1:48">
      <c r="A44">
        <v>43</v>
      </c>
      <c r="B44">
        <v>20</v>
      </c>
      <c r="C44" t="s">
        <v>94</v>
      </c>
      <c r="D44" t="s">
        <v>24</v>
      </c>
      <c r="E44" t="s">
        <v>52</v>
      </c>
      <c r="G44">
        <v>0.5</v>
      </c>
      <c r="H44">
        <v>0.5</v>
      </c>
      <c r="I44">
        <v>211</v>
      </c>
      <c r="J44">
        <v>2376</v>
      </c>
      <c r="L44">
        <v>981</v>
      </c>
      <c r="M44">
        <v>0.108</v>
      </c>
      <c r="N44">
        <v>2.8370000000000002</v>
      </c>
      <c r="O44">
        <v>2.7290000000000001</v>
      </c>
      <c r="Q44">
        <v>0.14199999999999999</v>
      </c>
      <c r="R44">
        <v>1</v>
      </c>
      <c r="S44">
        <v>0</v>
      </c>
      <c r="T44">
        <v>0</v>
      </c>
      <c r="V44">
        <v>0</v>
      </c>
      <c r="Y44" t="s">
        <v>65</v>
      </c>
      <c r="Z44" s="3">
        <v>0.90672453703703704</v>
      </c>
      <c r="AB44">
        <v>1</v>
      </c>
      <c r="AE44">
        <f>ABS(100*(M44-M45)/(AVERAGE(M44:M45)))</f>
        <v>177.95918367346937</v>
      </c>
      <c r="AJ44">
        <f>ABS(100*(O44-O45)/(AVERAGE(O44:O45)))</f>
        <v>23.708010335917315</v>
      </c>
      <c r="AO44">
        <f>ABS(100*(Q44-Q45)/(AVERAGE(Q44:Q45)))</f>
        <v>45.652173913043491</v>
      </c>
      <c r="AS44">
        <f>AVERAGE(M44:M45)</f>
        <v>0.98000000000000009</v>
      </c>
      <c r="AT44">
        <f>AVERAGE(N44:N45)</f>
        <v>4.0760000000000005</v>
      </c>
      <c r="AU44">
        <f>AVERAGE(O44:O45)</f>
        <v>3.0960000000000001</v>
      </c>
      <c r="AV44">
        <f>AVERAGE(Q44:Q45)</f>
        <v>0.184</v>
      </c>
    </row>
    <row r="45" spans="1:48">
      <c r="A45">
        <v>44</v>
      </c>
      <c r="B45">
        <v>20</v>
      </c>
      <c r="C45" t="s">
        <v>94</v>
      </c>
      <c r="D45" t="s">
        <v>24</v>
      </c>
      <c r="E45" t="s">
        <v>52</v>
      </c>
      <c r="G45">
        <v>0.5</v>
      </c>
      <c r="H45">
        <v>0.5</v>
      </c>
      <c r="I45">
        <v>1553</v>
      </c>
      <c r="J45">
        <v>4308</v>
      </c>
      <c r="L45">
        <v>1612</v>
      </c>
      <c r="M45">
        <v>1.8520000000000001</v>
      </c>
      <c r="N45">
        <v>5.3150000000000004</v>
      </c>
      <c r="O45">
        <v>3.4630000000000001</v>
      </c>
      <c r="Q45">
        <v>0.22600000000000001</v>
      </c>
      <c r="R45">
        <v>1</v>
      </c>
      <c r="S45">
        <v>0</v>
      </c>
      <c r="T45">
        <v>0</v>
      </c>
      <c r="V45">
        <v>0</v>
      </c>
      <c r="Y45" t="s">
        <v>65</v>
      </c>
      <c r="Z45" s="3">
        <v>0.9127777777777778</v>
      </c>
      <c r="AB45">
        <v>1</v>
      </c>
    </row>
    <row r="46" spans="1:48">
      <c r="A46">
        <v>45</v>
      </c>
      <c r="B46">
        <v>21</v>
      </c>
      <c r="C46" t="s">
        <v>95</v>
      </c>
      <c r="D46" t="s">
        <v>24</v>
      </c>
      <c r="E46" t="s">
        <v>52</v>
      </c>
      <c r="G46">
        <v>0.5</v>
      </c>
      <c r="H46">
        <v>0.5</v>
      </c>
      <c r="I46">
        <v>1278</v>
      </c>
      <c r="J46">
        <v>4878</v>
      </c>
      <c r="L46">
        <v>1507</v>
      </c>
      <c r="M46">
        <v>1.494</v>
      </c>
      <c r="N46">
        <v>6.0380000000000003</v>
      </c>
      <c r="O46">
        <v>4.5439999999999996</v>
      </c>
      <c r="Q46">
        <v>0.21199999999999999</v>
      </c>
      <c r="R46">
        <v>1</v>
      </c>
      <c r="S46">
        <v>0</v>
      </c>
      <c r="T46">
        <v>0</v>
      </c>
      <c r="V46">
        <v>0</v>
      </c>
      <c r="Y46" t="s">
        <v>65</v>
      </c>
      <c r="Z46" s="3">
        <v>0.92328703703703707</v>
      </c>
      <c r="AB46">
        <v>1</v>
      </c>
      <c r="AE46">
        <f>ABS(100*(M46-M47)/(AVERAGE(M46:M47)))</f>
        <v>41.021548284118118</v>
      </c>
      <c r="AJ46">
        <f>ABS(100*(O46-O47)/(AVERAGE(O46:O47)))</f>
        <v>44.926559762835197</v>
      </c>
      <c r="AO46">
        <f>ABS(100*(Q46-Q47)/(AVERAGE(Q46:Q47)))</f>
        <v>16.326530612244898</v>
      </c>
      <c r="AS46">
        <f>AVERAGE(M46:M47)</f>
        <v>1.8795000000000002</v>
      </c>
      <c r="AT46">
        <f>AVERAGE(N46:N47)</f>
        <v>5.59</v>
      </c>
      <c r="AU46">
        <f>AVERAGE(O46:O47)</f>
        <v>3.7104999999999997</v>
      </c>
      <c r="AV46">
        <f>AVERAGE(Q46:Q47)</f>
        <v>0.19600000000000001</v>
      </c>
    </row>
    <row r="47" spans="1:48">
      <c r="A47">
        <v>46</v>
      </c>
      <c r="B47">
        <v>21</v>
      </c>
      <c r="C47" t="s">
        <v>95</v>
      </c>
      <c r="D47" t="s">
        <v>24</v>
      </c>
      <c r="E47" t="s">
        <v>52</v>
      </c>
      <c r="G47">
        <v>0.5</v>
      </c>
      <c r="H47">
        <v>0.5</v>
      </c>
      <c r="I47">
        <v>1871</v>
      </c>
      <c r="J47">
        <v>4172</v>
      </c>
      <c r="L47">
        <v>1270</v>
      </c>
      <c r="M47">
        <v>2.2650000000000001</v>
      </c>
      <c r="N47">
        <v>5.1420000000000003</v>
      </c>
      <c r="O47">
        <v>2.8769999999999998</v>
      </c>
      <c r="Q47">
        <v>0.18</v>
      </c>
      <c r="R47">
        <v>1</v>
      </c>
      <c r="S47">
        <v>0</v>
      </c>
      <c r="T47">
        <v>0</v>
      </c>
      <c r="V47">
        <v>0</v>
      </c>
      <c r="Y47" t="s">
        <v>65</v>
      </c>
      <c r="Z47" s="3">
        <v>0.92925925925925934</v>
      </c>
      <c r="AB47">
        <v>1</v>
      </c>
    </row>
    <row r="48" spans="1:48">
      <c r="A48">
        <v>47</v>
      </c>
      <c r="B48">
        <v>22</v>
      </c>
      <c r="C48" t="s">
        <v>96</v>
      </c>
      <c r="D48" t="s">
        <v>24</v>
      </c>
      <c r="E48" t="s">
        <v>52</v>
      </c>
      <c r="G48">
        <v>0.5</v>
      </c>
      <c r="H48">
        <v>0.5</v>
      </c>
      <c r="I48">
        <v>1624</v>
      </c>
      <c r="J48">
        <v>4694</v>
      </c>
      <c r="L48">
        <v>1325</v>
      </c>
      <c r="M48">
        <v>1.9430000000000001</v>
      </c>
      <c r="N48">
        <v>5.806</v>
      </c>
      <c r="O48">
        <v>3.863</v>
      </c>
      <c r="Q48">
        <v>0.188</v>
      </c>
      <c r="R48">
        <v>1</v>
      </c>
      <c r="S48">
        <v>0</v>
      </c>
      <c r="T48">
        <v>0</v>
      </c>
      <c r="V48">
        <v>0</v>
      </c>
      <c r="Y48" t="s">
        <v>65</v>
      </c>
      <c r="Z48" s="3">
        <v>0.93973379629629628</v>
      </c>
      <c r="AB48">
        <v>1</v>
      </c>
      <c r="AE48">
        <f>ABS(100*(M48-M49)/(AVERAGE(M48:M49)))</f>
        <v>19.549570466682134</v>
      </c>
      <c r="AJ48">
        <f>ABS(100*(O48-O49)/(AVERAGE(O48:O49)))</f>
        <v>18.711960368011326</v>
      </c>
      <c r="AO48">
        <f>ABS(100*(Q48-Q49)/(AVERAGE(Q48:Q49)))</f>
        <v>8.3102493074792321</v>
      </c>
      <c r="AS48">
        <f>AVERAGE(M48:M49)</f>
        <v>2.1535000000000002</v>
      </c>
      <c r="AT48">
        <f>AVERAGE(N48:N49)</f>
        <v>5.6859999999999999</v>
      </c>
      <c r="AU48">
        <f>AVERAGE(O48:O49)</f>
        <v>3.5324999999999998</v>
      </c>
      <c r="AV48">
        <f>AVERAGE(Q48:Q49)</f>
        <v>0.18049999999999999</v>
      </c>
    </row>
    <row r="49" spans="1:48">
      <c r="A49">
        <v>48</v>
      </c>
      <c r="B49">
        <v>22</v>
      </c>
      <c r="C49" t="s">
        <v>96</v>
      </c>
      <c r="D49" t="s">
        <v>24</v>
      </c>
      <c r="E49" t="s">
        <v>52</v>
      </c>
      <c r="G49">
        <v>0.5</v>
      </c>
      <c r="H49">
        <v>0.5</v>
      </c>
      <c r="I49">
        <v>1948</v>
      </c>
      <c r="J49">
        <v>4505</v>
      </c>
      <c r="L49">
        <v>1215</v>
      </c>
      <c r="M49">
        <v>2.3639999999999999</v>
      </c>
      <c r="N49">
        <v>5.5659999999999998</v>
      </c>
      <c r="O49">
        <v>3.202</v>
      </c>
      <c r="Q49">
        <v>0.17299999999999999</v>
      </c>
      <c r="R49">
        <v>1</v>
      </c>
      <c r="S49">
        <v>0</v>
      </c>
      <c r="T49">
        <v>0</v>
      </c>
      <c r="V49">
        <v>0</v>
      </c>
      <c r="Y49" t="s">
        <v>65</v>
      </c>
      <c r="Z49" s="3">
        <v>0.94576388888888896</v>
      </c>
      <c r="AB49">
        <v>1</v>
      </c>
    </row>
    <row r="50" spans="1:48">
      <c r="A50">
        <v>49</v>
      </c>
      <c r="B50">
        <v>23</v>
      </c>
      <c r="C50" t="s">
        <v>97</v>
      </c>
      <c r="D50" t="s">
        <v>24</v>
      </c>
      <c r="E50" t="s">
        <v>52</v>
      </c>
      <c r="G50">
        <v>0.5</v>
      </c>
      <c r="H50">
        <v>0.5</v>
      </c>
      <c r="I50">
        <v>2687</v>
      </c>
      <c r="J50">
        <v>7673</v>
      </c>
      <c r="L50">
        <v>13124</v>
      </c>
      <c r="M50">
        <v>3.3260000000000001</v>
      </c>
      <c r="N50">
        <v>9.5380000000000003</v>
      </c>
      <c r="O50">
        <v>6.2119999999999997</v>
      </c>
      <c r="Q50">
        <v>1.7110000000000001</v>
      </c>
      <c r="R50">
        <v>1</v>
      </c>
      <c r="S50">
        <v>0</v>
      </c>
      <c r="T50">
        <v>0</v>
      </c>
      <c r="V50">
        <v>0</v>
      </c>
      <c r="Y50" t="s">
        <v>65</v>
      </c>
      <c r="Z50" s="3">
        <v>0.95657407407407413</v>
      </c>
      <c r="AB50">
        <v>1</v>
      </c>
      <c r="AE50">
        <f>ABS(100*(M50-M51)/(AVERAGE(M50:M51)))</f>
        <v>32.147363108755982</v>
      </c>
      <c r="AJ50">
        <f>ABS(100*(O50-O51)/(AVERAGE(O50:O51)))</f>
        <v>28.005138557533488</v>
      </c>
      <c r="AO50">
        <f>ABS(100*(Q50-Q51)/(AVERAGE(Q50:Q51)))</f>
        <v>0.88054006457294531</v>
      </c>
      <c r="AS50">
        <f>AVERAGE(M50:M51)</f>
        <v>3.9630000000000001</v>
      </c>
      <c r="AT50">
        <f>AVERAGE(N50:N51)</f>
        <v>9.411999999999999</v>
      </c>
      <c r="AU50">
        <f>AVERAGE(O50:O51)</f>
        <v>5.4489999999999998</v>
      </c>
      <c r="AV50">
        <f>AVERAGE(Q50:Q51)</f>
        <v>1.7035</v>
      </c>
    </row>
    <row r="51" spans="1:48">
      <c r="A51">
        <v>50</v>
      </c>
      <c r="B51">
        <v>23</v>
      </c>
      <c r="C51" t="s">
        <v>97</v>
      </c>
      <c r="D51" t="s">
        <v>24</v>
      </c>
      <c r="E51" t="s">
        <v>52</v>
      </c>
      <c r="G51">
        <v>0.5</v>
      </c>
      <c r="H51">
        <v>0.5</v>
      </c>
      <c r="I51">
        <v>3666</v>
      </c>
      <c r="J51">
        <v>7470</v>
      </c>
      <c r="L51">
        <v>13002</v>
      </c>
      <c r="M51">
        <v>4.5999999999999996</v>
      </c>
      <c r="N51">
        <v>9.2859999999999996</v>
      </c>
      <c r="O51">
        <v>4.6859999999999999</v>
      </c>
      <c r="Q51">
        <v>1.696</v>
      </c>
      <c r="R51">
        <v>1</v>
      </c>
      <c r="S51">
        <v>0</v>
      </c>
      <c r="T51">
        <v>0</v>
      </c>
      <c r="V51">
        <v>0</v>
      </c>
      <c r="Y51" t="s">
        <v>65</v>
      </c>
      <c r="Z51" s="3">
        <v>0.9627430555555555</v>
      </c>
      <c r="AB51">
        <v>1</v>
      </c>
    </row>
    <row r="52" spans="1:48">
      <c r="A52">
        <v>51</v>
      </c>
      <c r="B52">
        <v>24</v>
      </c>
      <c r="C52" t="s">
        <v>98</v>
      </c>
      <c r="D52" t="s">
        <v>24</v>
      </c>
      <c r="E52" t="s">
        <v>52</v>
      </c>
      <c r="G52">
        <v>0.5</v>
      </c>
      <c r="H52">
        <v>0.5</v>
      </c>
      <c r="I52">
        <v>1775</v>
      </c>
      <c r="J52">
        <v>4749</v>
      </c>
      <c r="L52">
        <v>1640</v>
      </c>
      <c r="M52">
        <v>2.14</v>
      </c>
      <c r="N52">
        <v>5.8760000000000003</v>
      </c>
      <c r="O52">
        <v>3.7360000000000002</v>
      </c>
      <c r="Q52">
        <v>0.22900000000000001</v>
      </c>
      <c r="R52">
        <v>1</v>
      </c>
      <c r="S52">
        <v>0</v>
      </c>
      <c r="T52">
        <v>0</v>
      </c>
      <c r="V52">
        <v>0</v>
      </c>
      <c r="Y52" t="s">
        <v>65</v>
      </c>
      <c r="Z52" s="3">
        <v>0.97332175925925923</v>
      </c>
      <c r="AB52">
        <v>1</v>
      </c>
      <c r="AE52">
        <f>ABS(100*(M52-M53)/(AVERAGE(M52:M53)))</f>
        <v>21.07023411371237</v>
      </c>
      <c r="AJ52">
        <f>ABS(100*(O52-O53)/(AVERAGE(O52:O53)))</f>
        <v>16.422881969587259</v>
      </c>
      <c r="AO52">
        <f>ABS(100*(Q52-Q53)/(AVERAGE(Q52:Q53)))</f>
        <v>0.43763676148796538</v>
      </c>
      <c r="AS52">
        <f>AVERAGE(M52:M53)</f>
        <v>2.3920000000000003</v>
      </c>
      <c r="AT52">
        <f>AVERAGE(N52:N53)</f>
        <v>5.8445</v>
      </c>
      <c r="AU52">
        <f>AVERAGE(O52:O53)</f>
        <v>3.4525000000000001</v>
      </c>
      <c r="AV52">
        <f>AVERAGE(Q52:Q53)</f>
        <v>0.22850000000000001</v>
      </c>
    </row>
    <row r="53" spans="1:48">
      <c r="A53">
        <v>52</v>
      </c>
      <c r="B53">
        <v>24</v>
      </c>
      <c r="C53" t="s">
        <v>98</v>
      </c>
      <c r="D53" t="s">
        <v>24</v>
      </c>
      <c r="E53" t="s">
        <v>52</v>
      </c>
      <c r="G53">
        <v>0.5</v>
      </c>
      <c r="H53">
        <v>0.5</v>
      </c>
      <c r="I53">
        <v>2163</v>
      </c>
      <c r="J53">
        <v>4700</v>
      </c>
      <c r="L53">
        <v>1633</v>
      </c>
      <c r="M53">
        <v>2.6440000000000001</v>
      </c>
      <c r="N53">
        <v>5.8129999999999997</v>
      </c>
      <c r="O53">
        <v>3.169</v>
      </c>
      <c r="Q53">
        <v>0.22800000000000001</v>
      </c>
      <c r="R53">
        <v>1</v>
      </c>
      <c r="S53">
        <v>0</v>
      </c>
      <c r="T53">
        <v>0</v>
      </c>
      <c r="V53">
        <v>0</v>
      </c>
      <c r="Y53" t="s">
        <v>65</v>
      </c>
      <c r="Z53" s="3">
        <v>0.97936342592592596</v>
      </c>
      <c r="AB53">
        <v>1</v>
      </c>
    </row>
    <row r="54" spans="1:48">
      <c r="A54">
        <v>53</v>
      </c>
      <c r="B54">
        <v>25</v>
      </c>
      <c r="C54" t="s">
        <v>99</v>
      </c>
      <c r="D54" t="s">
        <v>24</v>
      </c>
      <c r="E54" t="s">
        <v>52</v>
      </c>
      <c r="G54">
        <v>0.5</v>
      </c>
      <c r="H54">
        <v>0.5</v>
      </c>
      <c r="I54">
        <v>2500</v>
      </c>
      <c r="J54">
        <v>5270</v>
      </c>
      <c r="L54">
        <v>2105</v>
      </c>
      <c r="M54">
        <v>3.0830000000000002</v>
      </c>
      <c r="N54">
        <v>6.5350000000000001</v>
      </c>
      <c r="O54">
        <v>3.452</v>
      </c>
      <c r="Q54">
        <v>0.29099999999999998</v>
      </c>
      <c r="R54">
        <v>1</v>
      </c>
      <c r="S54">
        <v>0</v>
      </c>
      <c r="T54">
        <v>0</v>
      </c>
      <c r="V54">
        <v>0</v>
      </c>
      <c r="Y54" t="s">
        <v>65</v>
      </c>
      <c r="Z54" s="3">
        <v>0.98984953703703704</v>
      </c>
      <c r="AB54">
        <v>1</v>
      </c>
      <c r="AE54">
        <f>ABS(100*(M54-M55)/(AVERAGE(M54:M55)))</f>
        <v>10.800859159251299</v>
      </c>
      <c r="AJ54">
        <f>ABS(100*(O54-O55)/(AVERAGE(O54:O55)))</f>
        <v>20.328705919897882</v>
      </c>
      <c r="AO54">
        <f>ABS(100*(Q54-Q55)/(AVERAGE(Q54:Q55)))</f>
        <v>0.3430531732418528</v>
      </c>
      <c r="AS54">
        <f>AVERAGE(M54:M55)</f>
        <v>3.2590000000000003</v>
      </c>
      <c r="AT54">
        <f>AVERAGE(N54:N55)</f>
        <v>6.3919999999999995</v>
      </c>
      <c r="AU54">
        <f>AVERAGE(O54:O55)</f>
        <v>3.1334999999999997</v>
      </c>
      <c r="AV54">
        <f>AVERAGE(Q54:Q55)</f>
        <v>0.29149999999999998</v>
      </c>
    </row>
    <row r="55" spans="1:48">
      <c r="A55">
        <v>54</v>
      </c>
      <c r="B55">
        <v>25</v>
      </c>
      <c r="C55" t="s">
        <v>99</v>
      </c>
      <c r="D55" t="s">
        <v>24</v>
      </c>
      <c r="E55" t="s">
        <v>52</v>
      </c>
      <c r="G55">
        <v>0.5</v>
      </c>
      <c r="H55">
        <v>0.5</v>
      </c>
      <c r="I55">
        <v>2771</v>
      </c>
      <c r="J55">
        <v>5044</v>
      </c>
      <c r="L55">
        <v>2110</v>
      </c>
      <c r="M55">
        <v>3.4350000000000001</v>
      </c>
      <c r="N55">
        <v>6.2489999999999997</v>
      </c>
      <c r="O55">
        <v>2.8149999999999999</v>
      </c>
      <c r="Q55">
        <v>0.29199999999999998</v>
      </c>
      <c r="R55">
        <v>1</v>
      </c>
      <c r="S55">
        <v>0</v>
      </c>
      <c r="T55">
        <v>0</v>
      </c>
      <c r="V55">
        <v>0</v>
      </c>
      <c r="Y55" t="s">
        <v>65</v>
      </c>
      <c r="Z55" s="3">
        <v>0.9959027777777778</v>
      </c>
      <c r="AB55">
        <v>1</v>
      </c>
    </row>
    <row r="56" spans="1:48">
      <c r="A56">
        <v>55</v>
      </c>
      <c r="B56">
        <v>26</v>
      </c>
      <c r="C56" t="s">
        <v>100</v>
      </c>
      <c r="D56" t="s">
        <v>24</v>
      </c>
      <c r="E56" t="s">
        <v>52</v>
      </c>
      <c r="G56">
        <v>0.5</v>
      </c>
      <c r="H56">
        <v>0.5</v>
      </c>
      <c r="I56">
        <v>1247</v>
      </c>
      <c r="J56">
        <v>4587</v>
      </c>
      <c r="L56">
        <v>1152</v>
      </c>
      <c r="M56">
        <v>1.454</v>
      </c>
      <c r="N56">
        <v>5.67</v>
      </c>
      <c r="O56">
        <v>4.2160000000000002</v>
      </c>
      <c r="Q56">
        <v>0.16500000000000001</v>
      </c>
      <c r="R56">
        <v>1</v>
      </c>
      <c r="S56">
        <v>0</v>
      </c>
      <c r="T56">
        <v>0</v>
      </c>
      <c r="V56">
        <v>0</v>
      </c>
      <c r="Y56" t="s">
        <v>101</v>
      </c>
      <c r="Z56" s="3">
        <v>6.1805555555555563E-3</v>
      </c>
      <c r="AB56">
        <v>1</v>
      </c>
      <c r="AE56">
        <f>ABS(100*(M56-M57)/(AVERAGE(M56:M57)))</f>
        <v>58.146341463414636</v>
      </c>
      <c r="AJ56">
        <f>ABS(100*(O56-O57)/(AVERAGE(O56:O57)))</f>
        <v>37.956822350783135</v>
      </c>
      <c r="AO56">
        <f>ABS(100*(Q56-Q57)/(AVERAGE(Q56:Q57)))</f>
        <v>7.547169811320761</v>
      </c>
      <c r="AS56">
        <f>AVERAGE(M56:M57)</f>
        <v>2.0499999999999998</v>
      </c>
      <c r="AT56">
        <f>AVERAGE(N56:N57)</f>
        <v>5.593</v>
      </c>
      <c r="AU56">
        <f>AVERAGE(O56:O57)</f>
        <v>3.5434999999999999</v>
      </c>
      <c r="AV56">
        <f>AVERAGE(Q56:Q57)</f>
        <v>0.159</v>
      </c>
    </row>
    <row r="57" spans="1:48">
      <c r="A57">
        <v>56</v>
      </c>
      <c r="B57">
        <v>26</v>
      </c>
      <c r="C57" t="s">
        <v>100</v>
      </c>
      <c r="D57" t="s">
        <v>24</v>
      </c>
      <c r="E57" t="s">
        <v>52</v>
      </c>
      <c r="G57">
        <v>0.5</v>
      </c>
      <c r="H57">
        <v>0.5</v>
      </c>
      <c r="I57">
        <v>2164</v>
      </c>
      <c r="J57">
        <v>4466</v>
      </c>
      <c r="L57">
        <v>1065</v>
      </c>
      <c r="M57">
        <v>2.6459999999999999</v>
      </c>
      <c r="N57">
        <v>5.516</v>
      </c>
      <c r="O57">
        <v>2.871</v>
      </c>
      <c r="Q57">
        <v>0.153</v>
      </c>
      <c r="R57">
        <v>1</v>
      </c>
      <c r="S57">
        <v>0</v>
      </c>
      <c r="T57">
        <v>0</v>
      </c>
      <c r="V57">
        <v>0</v>
      </c>
      <c r="Y57" t="s">
        <v>101</v>
      </c>
      <c r="Z57" s="3">
        <v>1.2280092592592592E-2</v>
      </c>
      <c r="AB57">
        <v>1</v>
      </c>
    </row>
    <row r="58" spans="1:48">
      <c r="A58">
        <v>57</v>
      </c>
      <c r="B58">
        <v>27</v>
      </c>
      <c r="C58" t="s">
        <v>102</v>
      </c>
      <c r="D58" t="s">
        <v>24</v>
      </c>
      <c r="E58" t="s">
        <v>52</v>
      </c>
      <c r="G58">
        <v>0.5</v>
      </c>
      <c r="H58">
        <v>0.5</v>
      </c>
      <c r="I58">
        <v>1670</v>
      </c>
      <c r="J58">
        <v>4464</v>
      </c>
      <c r="L58">
        <v>1531</v>
      </c>
      <c r="M58">
        <v>2.0030000000000001</v>
      </c>
      <c r="N58">
        <v>5.5140000000000002</v>
      </c>
      <c r="O58">
        <v>3.51</v>
      </c>
      <c r="Q58">
        <v>0.215</v>
      </c>
      <c r="R58">
        <v>1</v>
      </c>
      <c r="S58">
        <v>0</v>
      </c>
      <c r="T58">
        <v>0</v>
      </c>
      <c r="V58">
        <v>0</v>
      </c>
      <c r="Y58" t="s">
        <v>101</v>
      </c>
      <c r="Z58" s="3">
        <v>2.2581018518518518E-2</v>
      </c>
      <c r="AB58">
        <v>1</v>
      </c>
      <c r="AE58">
        <f>ABS(100*(M58-M59)/(AVERAGE(M58:M59)))</f>
        <v>15.646571560055216</v>
      </c>
      <c r="AJ58">
        <f>ABS(100*(O58-O59)/(AVERAGE(O58:O59)))</f>
        <v>19.066937119675451</v>
      </c>
      <c r="AO58">
        <f>ABS(100*(Q58-Q59)/(AVERAGE(Q58:Q59)))</f>
        <v>20.512820512820518</v>
      </c>
      <c r="AS58">
        <f>AVERAGE(M58:M59)</f>
        <v>2.173</v>
      </c>
      <c r="AT58">
        <f>AVERAGE(N58:N59)</f>
        <v>5.3780000000000001</v>
      </c>
      <c r="AU58">
        <f>AVERAGE(O58:O59)</f>
        <v>3.2044999999999999</v>
      </c>
      <c r="AV58">
        <f>AVERAGE(Q58:Q59)</f>
        <v>0.19500000000000001</v>
      </c>
    </row>
    <row r="59" spans="1:48">
      <c r="A59">
        <v>58</v>
      </c>
      <c r="B59">
        <v>27</v>
      </c>
      <c r="C59" t="s">
        <v>102</v>
      </c>
      <c r="D59" t="s">
        <v>24</v>
      </c>
      <c r="E59" t="s">
        <v>52</v>
      </c>
      <c r="G59">
        <v>0.5</v>
      </c>
      <c r="H59">
        <v>0.5</v>
      </c>
      <c r="I59">
        <v>1932</v>
      </c>
      <c r="J59">
        <v>4251</v>
      </c>
      <c r="L59">
        <v>1227</v>
      </c>
      <c r="M59">
        <v>2.343</v>
      </c>
      <c r="N59">
        <v>5.242</v>
      </c>
      <c r="O59">
        <v>2.899</v>
      </c>
      <c r="Q59">
        <v>0.17499999999999999</v>
      </c>
      <c r="R59">
        <v>1</v>
      </c>
      <c r="S59">
        <v>0</v>
      </c>
      <c r="T59">
        <v>0</v>
      </c>
      <c r="V59">
        <v>0</v>
      </c>
      <c r="Y59" t="s">
        <v>101</v>
      </c>
      <c r="Z59" s="3">
        <v>2.8726851851851851E-2</v>
      </c>
      <c r="AB59">
        <v>1</v>
      </c>
    </row>
    <row r="60" spans="1:48">
      <c r="A60">
        <v>59</v>
      </c>
      <c r="B60">
        <v>28</v>
      </c>
      <c r="C60" t="s">
        <v>103</v>
      </c>
      <c r="D60" t="s">
        <v>24</v>
      </c>
      <c r="E60" t="s">
        <v>52</v>
      </c>
      <c r="G60">
        <v>0.5</v>
      </c>
      <c r="H60">
        <v>0.5</v>
      </c>
      <c r="I60">
        <v>2163</v>
      </c>
      <c r="J60">
        <v>4497</v>
      </c>
      <c r="L60">
        <v>1532</v>
      </c>
      <c r="M60">
        <v>2.6440000000000001</v>
      </c>
      <c r="N60">
        <v>5.5549999999999997</v>
      </c>
      <c r="O60">
        <v>2.9119999999999999</v>
      </c>
      <c r="Q60">
        <v>0.215</v>
      </c>
      <c r="R60">
        <v>1</v>
      </c>
      <c r="S60">
        <v>0</v>
      </c>
      <c r="T60">
        <v>0</v>
      </c>
      <c r="V60">
        <v>0</v>
      </c>
      <c r="Y60" t="s">
        <v>101</v>
      </c>
      <c r="Z60" s="3">
        <v>3.9074074074074074E-2</v>
      </c>
      <c r="AB60">
        <v>1</v>
      </c>
      <c r="AE60">
        <f>ABS(100*(M60-M61)/(AVERAGE(M60:M61)))</f>
        <v>6.4067362255171085</v>
      </c>
      <c r="AJ60">
        <f>ABS(100*(O60-O61)/(AVERAGE(O60:O61)))</f>
        <v>9.3834262088801061</v>
      </c>
      <c r="AO60">
        <f>ABS(100*(Q60-Q61)/(AVERAGE(Q60:Q61)))</f>
        <v>5.741626794258365</v>
      </c>
      <c r="AS60">
        <f>AVERAGE(M60:M61)</f>
        <v>2.7315</v>
      </c>
      <c r="AT60">
        <f>AVERAGE(N60:N61)</f>
        <v>5.5124999999999993</v>
      </c>
      <c r="AU60">
        <f>AVERAGE(O60:O61)</f>
        <v>2.7814999999999999</v>
      </c>
      <c r="AV60">
        <f>AVERAGE(Q60:Q61)</f>
        <v>0.20900000000000002</v>
      </c>
    </row>
    <row r="61" spans="1:48">
      <c r="A61">
        <v>60</v>
      </c>
      <c r="B61">
        <v>28</v>
      </c>
      <c r="C61" t="s">
        <v>103</v>
      </c>
      <c r="D61" t="s">
        <v>24</v>
      </c>
      <c r="E61" t="s">
        <v>52</v>
      </c>
      <c r="G61">
        <v>0.5</v>
      </c>
      <c r="H61">
        <v>0.5</v>
      </c>
      <c r="I61">
        <v>2298</v>
      </c>
      <c r="J61">
        <v>4430</v>
      </c>
      <c r="L61">
        <v>1438</v>
      </c>
      <c r="M61">
        <v>2.819</v>
      </c>
      <c r="N61">
        <v>5.47</v>
      </c>
      <c r="O61">
        <v>2.6509999999999998</v>
      </c>
      <c r="Q61">
        <v>0.20300000000000001</v>
      </c>
      <c r="R61">
        <v>1</v>
      </c>
      <c r="S61">
        <v>0</v>
      </c>
      <c r="T61">
        <v>0</v>
      </c>
      <c r="V61">
        <v>0</v>
      </c>
      <c r="Y61" t="s">
        <v>101</v>
      </c>
      <c r="Z61" s="3">
        <v>4.5127314814814821E-2</v>
      </c>
      <c r="AB61">
        <v>1</v>
      </c>
    </row>
    <row r="62" spans="1:48">
      <c r="A62">
        <v>61</v>
      </c>
      <c r="B62">
        <v>29</v>
      </c>
      <c r="C62" t="s">
        <v>104</v>
      </c>
      <c r="D62" t="s">
        <v>24</v>
      </c>
      <c r="E62" t="s">
        <v>52</v>
      </c>
      <c r="G62">
        <v>0.5</v>
      </c>
      <c r="H62">
        <v>0.5</v>
      </c>
      <c r="I62">
        <v>1791</v>
      </c>
      <c r="J62">
        <v>4243</v>
      </c>
      <c r="L62">
        <v>1283</v>
      </c>
      <c r="M62">
        <v>2.16</v>
      </c>
      <c r="N62">
        <v>5.2320000000000002</v>
      </c>
      <c r="O62">
        <v>3.0720000000000001</v>
      </c>
      <c r="Q62">
        <v>0.182</v>
      </c>
      <c r="R62">
        <v>1</v>
      </c>
      <c r="S62">
        <v>0</v>
      </c>
      <c r="T62">
        <v>0</v>
      </c>
      <c r="V62">
        <v>0</v>
      </c>
      <c r="Y62" t="s">
        <v>101</v>
      </c>
      <c r="Z62" s="3">
        <v>5.5509259259259258E-2</v>
      </c>
      <c r="AB62">
        <v>1</v>
      </c>
      <c r="AE62">
        <f>ABS(100*(M62-M63)/(AVERAGE(M62:M63)))</f>
        <v>4.1704442429736917</v>
      </c>
      <c r="AJ62">
        <f>ABS(100*(O62-O63)/(AVERAGE(O62:O63)))</f>
        <v>30.587352223681737</v>
      </c>
      <c r="AO62">
        <f>ABS(100*(Q62-Q63)/(AVERAGE(Q62:Q63)))</f>
        <v>37.908496732026144</v>
      </c>
      <c r="AS62">
        <f>AVERAGE(M62:M63)</f>
        <v>2.206</v>
      </c>
      <c r="AT62">
        <f>AVERAGE(N62:N63)</f>
        <v>4.8704999999999998</v>
      </c>
      <c r="AU62">
        <f>AVERAGE(O62:O63)</f>
        <v>2.6645000000000003</v>
      </c>
      <c r="AV62">
        <f>AVERAGE(Q62:Q63)</f>
        <v>0.153</v>
      </c>
    </row>
    <row r="63" spans="1:48">
      <c r="A63">
        <v>62</v>
      </c>
      <c r="B63">
        <v>29</v>
      </c>
      <c r="C63" t="s">
        <v>104</v>
      </c>
      <c r="D63" t="s">
        <v>24</v>
      </c>
      <c r="E63" t="s">
        <v>52</v>
      </c>
      <c r="G63">
        <v>0.5</v>
      </c>
      <c r="H63">
        <v>0.5</v>
      </c>
      <c r="I63">
        <v>1861</v>
      </c>
      <c r="J63">
        <v>3676</v>
      </c>
      <c r="L63">
        <v>846</v>
      </c>
      <c r="M63">
        <v>2.2519999999999998</v>
      </c>
      <c r="N63">
        <v>4.5090000000000003</v>
      </c>
      <c r="O63">
        <v>2.2570000000000001</v>
      </c>
      <c r="Q63">
        <v>0.124</v>
      </c>
      <c r="R63">
        <v>1</v>
      </c>
      <c r="S63">
        <v>0</v>
      </c>
      <c r="T63">
        <v>0</v>
      </c>
      <c r="V63">
        <v>0</v>
      </c>
      <c r="Y63" t="s">
        <v>101</v>
      </c>
      <c r="Z63" s="3">
        <v>6.1388888888888889E-2</v>
      </c>
      <c r="AB63">
        <v>1</v>
      </c>
    </row>
    <row r="64" spans="1:48">
      <c r="A64">
        <v>63</v>
      </c>
      <c r="B64">
        <v>30</v>
      </c>
      <c r="C64" t="s">
        <v>105</v>
      </c>
      <c r="D64" t="s">
        <v>24</v>
      </c>
      <c r="E64" t="s">
        <v>52</v>
      </c>
      <c r="G64">
        <v>0.5</v>
      </c>
      <c r="H64">
        <v>0.5</v>
      </c>
      <c r="I64">
        <v>642</v>
      </c>
      <c r="J64">
        <v>4126</v>
      </c>
      <c r="L64">
        <v>1006</v>
      </c>
      <c r="M64">
        <v>0.66700000000000004</v>
      </c>
      <c r="N64">
        <v>5.0830000000000002</v>
      </c>
      <c r="O64">
        <v>4.4169999999999998</v>
      </c>
      <c r="Q64">
        <v>0.14499999999999999</v>
      </c>
      <c r="R64">
        <v>1</v>
      </c>
      <c r="S64">
        <v>0</v>
      </c>
      <c r="T64">
        <v>0</v>
      </c>
      <c r="V64">
        <v>0</v>
      </c>
      <c r="Y64" t="s">
        <v>101</v>
      </c>
      <c r="Z64" s="3">
        <v>7.1608796296296295E-2</v>
      </c>
      <c r="AB64">
        <v>1</v>
      </c>
      <c r="AE64">
        <f>ABS(100*(M64-M65)/(AVERAGE(M64:M65)))</f>
        <v>122.39674229203027</v>
      </c>
      <c r="AJ64">
        <f>ABS(100*(O64-O65)/(AVERAGE(O64:O65)))</f>
        <v>61.515689757252808</v>
      </c>
      <c r="AO64">
        <f>ABS(100*(Q64-Q65)/(AVERAGE(Q64:Q65)))</f>
        <v>3.5087719298245448</v>
      </c>
      <c r="AS64">
        <f>AVERAGE(M64:M65)</f>
        <v>1.7189999999999999</v>
      </c>
      <c r="AT64">
        <f>AVERAGE(N64:N65)</f>
        <v>5.0965000000000007</v>
      </c>
      <c r="AU64">
        <f>AVERAGE(O64:O65)</f>
        <v>3.3780000000000001</v>
      </c>
      <c r="AV64">
        <f>AVERAGE(Q64:Q65)</f>
        <v>0.14250000000000002</v>
      </c>
    </row>
    <row r="65" spans="1:48">
      <c r="A65">
        <v>64</v>
      </c>
      <c r="B65">
        <v>30</v>
      </c>
      <c r="C65" t="s">
        <v>105</v>
      </c>
      <c r="D65" t="s">
        <v>24</v>
      </c>
      <c r="E65" t="s">
        <v>52</v>
      </c>
      <c r="G65">
        <v>0.5</v>
      </c>
      <c r="H65">
        <v>0.5</v>
      </c>
      <c r="I65">
        <v>2260</v>
      </c>
      <c r="J65">
        <v>4147</v>
      </c>
      <c r="L65">
        <v>966</v>
      </c>
      <c r="M65">
        <v>2.7709999999999999</v>
      </c>
      <c r="N65">
        <v>5.1100000000000003</v>
      </c>
      <c r="O65">
        <v>2.339</v>
      </c>
      <c r="Q65">
        <v>0.14000000000000001</v>
      </c>
      <c r="R65">
        <v>1</v>
      </c>
      <c r="S65">
        <v>0</v>
      </c>
      <c r="T65">
        <v>0</v>
      </c>
      <c r="V65">
        <v>0</v>
      </c>
      <c r="Y65" t="s">
        <v>101</v>
      </c>
      <c r="Z65" s="3">
        <v>7.7557870370370374E-2</v>
      </c>
      <c r="AB65">
        <v>1</v>
      </c>
    </row>
    <row r="66" spans="1:48">
      <c r="A66">
        <v>65</v>
      </c>
      <c r="B66">
        <v>31</v>
      </c>
      <c r="C66" t="s">
        <v>106</v>
      </c>
      <c r="D66" t="s">
        <v>24</v>
      </c>
      <c r="E66" t="s">
        <v>52</v>
      </c>
      <c r="G66">
        <v>0.5</v>
      </c>
      <c r="H66">
        <v>0.5</v>
      </c>
      <c r="I66">
        <v>1093</v>
      </c>
      <c r="J66">
        <v>4629</v>
      </c>
      <c r="L66">
        <v>1199</v>
      </c>
      <c r="M66">
        <v>1.2529999999999999</v>
      </c>
      <c r="N66">
        <v>5.7240000000000002</v>
      </c>
      <c r="O66">
        <v>4.4710000000000001</v>
      </c>
      <c r="Q66">
        <v>0.17100000000000001</v>
      </c>
      <c r="R66">
        <v>1</v>
      </c>
      <c r="S66">
        <v>0</v>
      </c>
      <c r="T66">
        <v>0</v>
      </c>
      <c r="V66">
        <v>0</v>
      </c>
      <c r="Y66" t="s">
        <v>101</v>
      </c>
      <c r="Z66" s="3">
        <v>8.7986111111111112E-2</v>
      </c>
      <c r="AB66">
        <v>1</v>
      </c>
      <c r="AE66">
        <f>ABS(100*(M66-M67)/(AVERAGE(M66:M67)))</f>
        <v>67.896678966789679</v>
      </c>
      <c r="AF66">
        <f>ABS(100*((AVERAGE(M66:M67)-AVERAGE(M52:M53))/(AVERAGE(M52:M53,M66:M67))))</f>
        <v>23.082303567265118</v>
      </c>
      <c r="AJ66">
        <f>ABS(100*(O66-O67)/(AVERAGE(O66:O67)))</f>
        <v>39.090909090909093</v>
      </c>
      <c r="AK66">
        <f>ABS(100*((AVERAGE(O66:O67)-AVERAGE(O52:O53))/(AVERAGE(O52:O53,O66:O67))))</f>
        <v>7.9944386513729597</v>
      </c>
      <c r="AO66">
        <f>ABS(100*(Q66-Q67)/(AVERAGE(Q66:Q67)))</f>
        <v>11.111111111111121</v>
      </c>
      <c r="AP66">
        <f>ABS(100*((AVERAGE(Q66:Q67)-AVERAGE(Q52:Q53))/(AVERAGE(Q52:Q53,Q66:Q67))))</f>
        <v>34.058898847631241</v>
      </c>
      <c r="AS66">
        <f>AVERAGE(M66:M67)</f>
        <v>1.8969999999999998</v>
      </c>
      <c r="AT66">
        <f>AVERAGE(N66:N67)</f>
        <v>5.6370000000000005</v>
      </c>
      <c r="AU66">
        <f>AVERAGE(O66:O67)</f>
        <v>3.74</v>
      </c>
      <c r="AV66">
        <f>AVERAGE(Q66:Q67)</f>
        <v>0.16200000000000001</v>
      </c>
    </row>
    <row r="67" spans="1:48">
      <c r="A67">
        <v>66</v>
      </c>
      <c r="B67">
        <v>31</v>
      </c>
      <c r="C67" t="s">
        <v>106</v>
      </c>
      <c r="D67" t="s">
        <v>24</v>
      </c>
      <c r="E67" t="s">
        <v>52</v>
      </c>
      <c r="G67">
        <v>0.5</v>
      </c>
      <c r="H67">
        <v>0.5</v>
      </c>
      <c r="I67">
        <v>2083</v>
      </c>
      <c r="J67">
        <v>4493</v>
      </c>
      <c r="L67">
        <v>1061</v>
      </c>
      <c r="M67">
        <v>2.5409999999999999</v>
      </c>
      <c r="N67">
        <v>5.55</v>
      </c>
      <c r="O67">
        <v>3.0089999999999999</v>
      </c>
      <c r="Q67">
        <v>0.153</v>
      </c>
      <c r="R67">
        <v>1</v>
      </c>
      <c r="S67">
        <v>0</v>
      </c>
      <c r="T67">
        <v>0</v>
      </c>
      <c r="V67">
        <v>0</v>
      </c>
      <c r="Y67" t="s">
        <v>101</v>
      </c>
      <c r="Z67" s="3">
        <v>9.4050925925925941E-2</v>
      </c>
      <c r="AB67">
        <v>1</v>
      </c>
    </row>
    <row r="68" spans="1:48">
      <c r="A68">
        <v>67</v>
      </c>
      <c r="B68">
        <v>32</v>
      </c>
      <c r="C68" t="s">
        <v>107</v>
      </c>
      <c r="D68" t="s">
        <v>24</v>
      </c>
      <c r="E68" t="s">
        <v>52</v>
      </c>
      <c r="G68">
        <v>0.5</v>
      </c>
      <c r="H68">
        <v>0.5</v>
      </c>
      <c r="I68">
        <v>3422</v>
      </c>
      <c r="J68">
        <v>9427</v>
      </c>
      <c r="L68">
        <v>3282</v>
      </c>
      <c r="M68">
        <v>4.282</v>
      </c>
      <c r="N68">
        <v>11.69</v>
      </c>
      <c r="O68">
        <v>7.4080000000000004</v>
      </c>
      <c r="Q68">
        <v>0.44600000000000001</v>
      </c>
      <c r="R68">
        <v>1</v>
      </c>
      <c r="S68">
        <v>0</v>
      </c>
      <c r="T68">
        <v>0</v>
      </c>
      <c r="V68">
        <v>0</v>
      </c>
      <c r="Y68" t="s">
        <v>101</v>
      </c>
      <c r="Z68" s="3">
        <v>0.10487268518518518</v>
      </c>
      <c r="AB68">
        <v>1</v>
      </c>
      <c r="AE68">
        <f>ABS(100*(M68-M69)/(AVERAGE(M68:M69)))</f>
        <v>34.063166053090491</v>
      </c>
      <c r="AG68">
        <f>100*((AVERAGE(M68:M69)*50)-(AVERAGE(M64:M65)*50))/(1000*0.15)</f>
        <v>114.73333333333331</v>
      </c>
      <c r="AJ68">
        <f>ABS(100*(O68-O69)/(AVERAGE(O68:O69)))</f>
        <v>28.906913866357673</v>
      </c>
      <c r="AL68">
        <f>100*((AVERAGE(O68:O69)*50)-(AVERAGE(O64:O65)*50))/(1000*0.15)</f>
        <v>103.15</v>
      </c>
      <c r="AO68">
        <f>ABS(100*(Q68-Q69)/(AVERAGE(Q68:Q69)))</f>
        <v>2.4971623155505132</v>
      </c>
      <c r="AQ68">
        <f>100*((AVERAGE(Q68:Q69)*50)-(AVERAGE(Q64:Q65)*50))/(100*0.15)</f>
        <v>99.333333333333314</v>
      </c>
      <c r="AS68">
        <f>AVERAGE(M68:M69)</f>
        <v>5.1609999999999996</v>
      </c>
      <c r="AT68">
        <f>AVERAGE(N68:N69)</f>
        <v>11.6335</v>
      </c>
      <c r="AU68">
        <f>AVERAGE(O68:O69)</f>
        <v>6.4725000000000001</v>
      </c>
      <c r="AV68">
        <f>AVERAGE(Q68:Q69)</f>
        <v>0.4405</v>
      </c>
    </row>
    <row r="69" spans="1:48">
      <c r="A69">
        <v>68</v>
      </c>
      <c r="B69">
        <v>32</v>
      </c>
      <c r="C69" t="s">
        <v>107</v>
      </c>
      <c r="D69" t="s">
        <v>24</v>
      </c>
      <c r="E69" t="s">
        <v>52</v>
      </c>
      <c r="G69">
        <v>0.5</v>
      </c>
      <c r="H69">
        <v>0.5</v>
      </c>
      <c r="I69">
        <v>4771</v>
      </c>
      <c r="J69">
        <v>9334</v>
      </c>
      <c r="L69">
        <v>3201</v>
      </c>
      <c r="M69">
        <v>6.04</v>
      </c>
      <c r="N69">
        <v>11.577</v>
      </c>
      <c r="O69">
        <v>5.5369999999999999</v>
      </c>
      <c r="Q69">
        <v>0.435</v>
      </c>
      <c r="R69">
        <v>1</v>
      </c>
      <c r="S69">
        <v>0</v>
      </c>
      <c r="T69">
        <v>0</v>
      </c>
      <c r="V69">
        <v>0</v>
      </c>
      <c r="Y69" t="s">
        <v>101</v>
      </c>
      <c r="Z69" s="3">
        <v>0.11122685185185184</v>
      </c>
      <c r="AB69">
        <v>1</v>
      </c>
    </row>
    <row r="70" spans="1:48">
      <c r="A70">
        <v>69</v>
      </c>
      <c r="B70">
        <v>1</v>
      </c>
      <c r="D70" t="s">
        <v>48</v>
      </c>
      <c r="Y70" t="s">
        <v>101</v>
      </c>
      <c r="Z70" s="3">
        <v>0.1155324074074074</v>
      </c>
      <c r="AB70">
        <v>1</v>
      </c>
    </row>
    <row r="71" spans="1:48">
      <c r="A71">
        <v>70</v>
      </c>
      <c r="B71">
        <v>2</v>
      </c>
      <c r="C71" t="s">
        <v>45</v>
      </c>
      <c r="D71" t="s">
        <v>24</v>
      </c>
      <c r="E71" t="s">
        <v>52</v>
      </c>
      <c r="G71">
        <v>0.5</v>
      </c>
      <c r="H71">
        <v>0.5</v>
      </c>
      <c r="I71">
        <v>50</v>
      </c>
      <c r="J71">
        <v>725</v>
      </c>
      <c r="L71">
        <v>318</v>
      </c>
      <c r="M71">
        <v>0</v>
      </c>
      <c r="N71">
        <v>0.68600000000000005</v>
      </c>
      <c r="O71">
        <v>0.68600000000000005</v>
      </c>
      <c r="Q71">
        <v>5.3999999999999999E-2</v>
      </c>
      <c r="R71">
        <v>1</v>
      </c>
      <c r="S71">
        <v>0</v>
      </c>
      <c r="T71">
        <v>0</v>
      </c>
      <c r="V71">
        <v>0</v>
      </c>
      <c r="Y71" t="s">
        <v>101</v>
      </c>
      <c r="Z71" s="3">
        <v>0.12537037037037038</v>
      </c>
      <c r="AB71">
        <v>1</v>
      </c>
      <c r="AE71" t="e">
        <f>ABS(100*(M71-M72)/(AVERAGE(M71:M72)))</f>
        <v>#DIV/0!</v>
      </c>
      <c r="AJ71">
        <f>ABS(100*(O71-O72)/(AVERAGE(O71:O72)))</f>
        <v>4.1399000713775749</v>
      </c>
      <c r="AO71">
        <f>ABS(100*(Q71-Q72)/(AVERAGE(Q71:Q72)))</f>
        <v>21.487603305785132</v>
      </c>
      <c r="AS71">
        <f>AVERAGE(M71:M72)</f>
        <v>0</v>
      </c>
      <c r="AT71">
        <f>AVERAGE(N71:N72)</f>
        <v>0.70050000000000001</v>
      </c>
      <c r="AU71">
        <f>AVERAGE(O71:O72)</f>
        <v>0.70050000000000001</v>
      </c>
      <c r="AV71">
        <f>AVERAGE(Q71:Q72)</f>
        <v>6.0499999999999998E-2</v>
      </c>
    </row>
    <row r="72" spans="1:48">
      <c r="A72">
        <v>71</v>
      </c>
      <c r="B72">
        <v>2</v>
      </c>
      <c r="C72" t="s">
        <v>45</v>
      </c>
      <c r="D72" t="s">
        <v>24</v>
      </c>
      <c r="E72" t="s">
        <v>52</v>
      </c>
      <c r="G72">
        <v>0.5</v>
      </c>
      <c r="H72">
        <v>0.5</v>
      </c>
      <c r="I72">
        <v>79</v>
      </c>
      <c r="J72">
        <v>747</v>
      </c>
      <c r="L72">
        <v>421</v>
      </c>
      <c r="M72">
        <v>0</v>
      </c>
      <c r="N72">
        <v>0.71499999999999997</v>
      </c>
      <c r="O72">
        <v>0.71499999999999997</v>
      </c>
      <c r="Q72">
        <v>6.7000000000000004E-2</v>
      </c>
      <c r="R72">
        <v>1</v>
      </c>
      <c r="S72">
        <v>0</v>
      </c>
      <c r="T72">
        <v>0</v>
      </c>
      <c r="V72">
        <v>0</v>
      </c>
      <c r="Y72" t="s">
        <v>101</v>
      </c>
      <c r="Z72" s="3">
        <v>0.13090277777777778</v>
      </c>
      <c r="AB72">
        <v>1</v>
      </c>
    </row>
    <row r="73" spans="1:48">
      <c r="A73">
        <v>72</v>
      </c>
      <c r="B73">
        <v>6</v>
      </c>
      <c r="C73" t="s">
        <v>47</v>
      </c>
      <c r="D73" t="s">
        <v>24</v>
      </c>
      <c r="E73" t="s">
        <v>52</v>
      </c>
      <c r="G73">
        <v>0.5</v>
      </c>
      <c r="H73">
        <v>0.5</v>
      </c>
      <c r="I73">
        <v>1510</v>
      </c>
      <c r="J73">
        <v>5743</v>
      </c>
      <c r="L73">
        <v>2344</v>
      </c>
      <c r="M73">
        <v>1.7949999999999999</v>
      </c>
      <c r="N73">
        <v>7.13</v>
      </c>
      <c r="O73">
        <v>5.3360000000000003</v>
      </c>
      <c r="Q73">
        <v>0.32200000000000001</v>
      </c>
      <c r="R73">
        <v>1</v>
      </c>
      <c r="S73">
        <v>0</v>
      </c>
      <c r="T73">
        <v>0</v>
      </c>
      <c r="V73">
        <v>0</v>
      </c>
      <c r="Y73" t="s">
        <v>101</v>
      </c>
      <c r="Z73" s="3">
        <v>0.14145833333333332</v>
      </c>
      <c r="AB73">
        <v>1</v>
      </c>
      <c r="AD73">
        <f>ABS(100*(AVERAGE(M73:M74)-3.24)/3.24)</f>
        <v>30.231481481481488</v>
      </c>
      <c r="AE73">
        <f>ABS(100*(M73-M74)/(AVERAGE(M73:M74)))</f>
        <v>41.185578411855786</v>
      </c>
      <c r="AI73">
        <f>ABS(100*(AVERAGE(O73:O74)-4.3)/4.3)</f>
        <v>17.034883720930253</v>
      </c>
      <c r="AJ73">
        <f>ABS(100*(O73-O74)/(AVERAGE(O73:O74)))</f>
        <v>12.061599602583211</v>
      </c>
      <c r="AN73">
        <f>ABS(100*(AVERAGE(Q73:Q74)-0.3)/0.3)</f>
        <v>11.333333333333327</v>
      </c>
      <c r="AO73">
        <f>ABS(100*(Q73-Q74)/(AVERAGE(Q73:Q74)))</f>
        <v>7.185628742514961</v>
      </c>
      <c r="AR73" s="2"/>
      <c r="AS73">
        <f>AVERAGE(M73:M74)</f>
        <v>2.2605</v>
      </c>
      <c r="AT73">
        <f>AVERAGE(N73:N74)</f>
        <v>7.2919999999999998</v>
      </c>
      <c r="AU73">
        <f>AVERAGE(O73:O74)</f>
        <v>5.0325000000000006</v>
      </c>
      <c r="AV73">
        <f>AVERAGE(Q73:Q74)</f>
        <v>0.33399999999999996</v>
      </c>
    </row>
    <row r="74" spans="1:48">
      <c r="A74">
        <v>73</v>
      </c>
      <c r="B74">
        <v>6</v>
      </c>
      <c r="C74" t="s">
        <v>47</v>
      </c>
      <c r="D74" t="s">
        <v>24</v>
      </c>
      <c r="E74" t="s">
        <v>52</v>
      </c>
      <c r="G74">
        <v>0.5</v>
      </c>
      <c r="H74">
        <v>0.5</v>
      </c>
      <c r="I74">
        <v>2226</v>
      </c>
      <c r="J74">
        <v>6001</v>
      </c>
      <c r="L74">
        <v>2520</v>
      </c>
      <c r="M74">
        <v>2.726</v>
      </c>
      <c r="N74">
        <v>7.4539999999999997</v>
      </c>
      <c r="O74">
        <v>4.7290000000000001</v>
      </c>
      <c r="Q74">
        <v>0.34599999999999997</v>
      </c>
      <c r="R74">
        <v>1</v>
      </c>
      <c r="S74">
        <v>0</v>
      </c>
      <c r="T74">
        <v>0</v>
      </c>
      <c r="V74">
        <v>0</v>
      </c>
      <c r="Y74" t="s">
        <v>101</v>
      </c>
      <c r="Z74" s="3">
        <v>0.14746527777777776</v>
      </c>
      <c r="AB74">
        <v>1</v>
      </c>
    </row>
    <row r="75" spans="1:48">
      <c r="A75">
        <v>74</v>
      </c>
      <c r="B75">
        <v>3</v>
      </c>
      <c r="C75" t="s">
        <v>46</v>
      </c>
      <c r="D75" t="s">
        <v>24</v>
      </c>
      <c r="E75" t="s">
        <v>52</v>
      </c>
      <c r="G75">
        <v>0.5</v>
      </c>
      <c r="H75">
        <v>0.5</v>
      </c>
      <c r="I75">
        <v>7548</v>
      </c>
      <c r="J75">
        <v>9318</v>
      </c>
      <c r="L75">
        <v>8192</v>
      </c>
      <c r="M75">
        <v>9.6630000000000003</v>
      </c>
      <c r="N75">
        <v>11.557</v>
      </c>
      <c r="O75">
        <v>1.8939999999999999</v>
      </c>
      <c r="Q75">
        <v>1.0840000000000001</v>
      </c>
      <c r="R75">
        <v>1</v>
      </c>
      <c r="S75">
        <v>0</v>
      </c>
      <c r="T75">
        <v>0</v>
      </c>
      <c r="V75">
        <v>0</v>
      </c>
      <c r="Y75" t="s">
        <v>101</v>
      </c>
      <c r="Z75" s="3">
        <v>0.15843750000000001</v>
      </c>
      <c r="AB75">
        <v>1</v>
      </c>
      <c r="AE75">
        <f>ABS(100*(M75-M76)/(AVERAGE(M75:M76)))</f>
        <v>2.7657294483849468</v>
      </c>
      <c r="AJ75">
        <f>ABS(100*(O75-O76)/(AVERAGE(O75:O76)))</f>
        <v>0.84121976866456438</v>
      </c>
      <c r="AO75">
        <f>ABS(100*(Q75-Q76)/(AVERAGE(Q75:Q76)))</f>
        <v>3.9783001808318104</v>
      </c>
      <c r="AS75">
        <f>AVERAGE(M75:M76)</f>
        <v>9.7985000000000007</v>
      </c>
      <c r="AT75">
        <f>AVERAGE(N75:N76)</f>
        <v>11.7</v>
      </c>
      <c r="AU75">
        <f>AVERAGE(O75:O76)</f>
        <v>1.9019999999999999</v>
      </c>
      <c r="AV75">
        <f>AVERAGE(Q75:Q76)</f>
        <v>1.1059999999999999</v>
      </c>
    </row>
    <row r="76" spans="1:48">
      <c r="A76">
        <v>75</v>
      </c>
      <c r="B76">
        <v>3</v>
      </c>
      <c r="C76" t="s">
        <v>46</v>
      </c>
      <c r="D76" t="s">
        <v>24</v>
      </c>
      <c r="E76" t="s">
        <v>52</v>
      </c>
      <c r="G76">
        <v>0.5</v>
      </c>
      <c r="H76">
        <v>0.5</v>
      </c>
      <c r="I76">
        <v>7755</v>
      </c>
      <c r="J76">
        <v>9553</v>
      </c>
      <c r="L76">
        <v>8531</v>
      </c>
      <c r="M76">
        <v>9.9339999999999993</v>
      </c>
      <c r="N76">
        <v>11.843</v>
      </c>
      <c r="O76">
        <v>1.91</v>
      </c>
      <c r="Q76">
        <v>1.1279999999999999</v>
      </c>
      <c r="R76">
        <v>1</v>
      </c>
      <c r="S76">
        <v>0</v>
      </c>
      <c r="T76">
        <v>0</v>
      </c>
      <c r="V76">
        <v>0</v>
      </c>
      <c r="Y76" t="s">
        <v>101</v>
      </c>
      <c r="Z76" s="3">
        <v>0.16465277777777779</v>
      </c>
      <c r="AB76">
        <v>1</v>
      </c>
    </row>
    <row r="77" spans="1:48">
      <c r="A77">
        <v>76</v>
      </c>
      <c r="B77">
        <v>1</v>
      </c>
      <c r="D77" t="s">
        <v>48</v>
      </c>
      <c r="Y77" t="s">
        <v>65</v>
      </c>
      <c r="Z77" s="3">
        <v>0.51804398148148145</v>
      </c>
    </row>
    <row r="78" spans="1:48">
      <c r="Z78" s="3"/>
    </row>
    <row r="79" spans="1:48">
      <c r="Z79" s="3"/>
    </row>
    <row r="80" spans="1:48">
      <c r="Z80" s="3"/>
    </row>
    <row r="81" spans="26:26">
      <c r="Z81" s="3"/>
    </row>
    <row r="83" spans="26:26">
      <c r="Z83" s="3"/>
    </row>
    <row r="84" spans="26:26">
      <c r="Z84" s="3"/>
    </row>
    <row r="85" spans="26:26">
      <c r="Z85" s="3"/>
    </row>
    <row r="86" spans="26:26">
      <c r="Z86" s="3"/>
    </row>
    <row r="87" spans="26:26">
      <c r="Z87" s="3"/>
    </row>
    <row r="88" spans="26:26">
      <c r="Z88" s="3"/>
    </row>
    <row r="89" spans="26:26">
      <c r="Z89" s="3"/>
    </row>
    <row r="90" spans="26:26">
      <c r="Z90" s="3"/>
    </row>
    <row r="91" spans="26:26">
      <c r="Z91" s="3"/>
    </row>
    <row r="92" spans="26:26">
      <c r="Z92" s="3"/>
    </row>
    <row r="93" spans="26:26">
      <c r="Z93" s="3"/>
    </row>
    <row r="94" spans="26:26">
      <c r="Z94" s="3"/>
    </row>
    <row r="95" spans="26:26">
      <c r="Z95" s="3"/>
    </row>
    <row r="96" spans="26:26">
      <c r="Z96" s="3"/>
    </row>
    <row r="97" spans="26:26">
      <c r="Z97" s="3"/>
    </row>
    <row r="98" spans="26:26">
      <c r="Z98" s="3"/>
    </row>
    <row r="99" spans="26:26">
      <c r="Z99" s="3"/>
    </row>
    <row r="100" spans="26:26">
      <c r="Z100" s="3"/>
    </row>
    <row r="101" spans="26:26">
      <c r="Z101" s="3"/>
    </row>
    <row r="102" spans="26:26">
      <c r="Z102" s="3"/>
    </row>
    <row r="103" spans="26:26">
      <c r="Z103" s="3"/>
    </row>
    <row r="104" spans="26:26">
      <c r="Z104" s="3"/>
    </row>
    <row r="105" spans="26:26">
      <c r="Z105" s="3"/>
    </row>
    <row r="106" spans="26:26">
      <c r="Z106" s="3"/>
    </row>
    <row r="107" spans="26:26">
      <c r="Z107" s="3"/>
    </row>
    <row r="108" spans="26:26">
      <c r="Z108" s="3"/>
    </row>
    <row r="109" spans="26:26">
      <c r="Z109" s="3"/>
    </row>
    <row r="110" spans="26:26">
      <c r="Z110" s="3"/>
    </row>
    <row r="111" spans="26:26">
      <c r="Z111" s="3"/>
    </row>
    <row r="112" spans="26:26">
      <c r="Z112" s="3"/>
    </row>
    <row r="113" spans="26:26">
      <c r="Z113" s="3"/>
    </row>
    <row r="114" spans="26:26">
      <c r="Z114" s="3"/>
    </row>
    <row r="115" spans="26:26">
      <c r="Z115" s="3"/>
    </row>
    <row r="116" spans="26:26">
      <c r="Z116" s="3"/>
    </row>
    <row r="117" spans="26:26">
      <c r="Z117" s="3"/>
    </row>
    <row r="118" spans="26:26">
      <c r="Z118" s="3"/>
    </row>
    <row r="119" spans="26:26">
      <c r="Z119" s="3"/>
    </row>
    <row r="120" spans="26:26">
      <c r="Z120" s="3"/>
    </row>
    <row r="121" spans="26:26">
      <c r="Z121" s="3"/>
    </row>
    <row r="122" spans="26:26">
      <c r="Z122" s="3"/>
    </row>
    <row r="123" spans="26:26">
      <c r="Z123" s="3"/>
    </row>
    <row r="124" spans="26:26">
      <c r="Z124" s="3"/>
    </row>
    <row r="125" spans="26:26">
      <c r="Z125" s="3"/>
    </row>
    <row r="126" spans="26:26">
      <c r="Z126" s="3"/>
    </row>
    <row r="127" spans="26:26">
      <c r="Z127" s="3"/>
    </row>
    <row r="128" spans="26:26">
      <c r="Z128" s="3"/>
    </row>
    <row r="129" spans="26:26">
      <c r="Z129" s="3"/>
    </row>
    <row r="130" spans="26:26">
      <c r="Z130" s="3"/>
    </row>
    <row r="131" spans="26:26">
      <c r="Z131" s="3"/>
    </row>
    <row r="132" spans="26:26">
      <c r="Z132" s="3"/>
    </row>
    <row r="133" spans="26:26">
      <c r="Z133" s="3"/>
    </row>
    <row r="134" spans="26:26">
      <c r="Z134" s="3"/>
    </row>
    <row r="135" spans="26:26">
      <c r="Z135" s="3"/>
    </row>
    <row r="136" spans="26:26">
      <c r="Z136" s="3"/>
    </row>
    <row r="137" spans="26:26">
      <c r="Z137" s="3"/>
    </row>
    <row r="138" spans="26:26">
      <c r="Z138" s="3"/>
    </row>
    <row r="139" spans="26:26">
      <c r="Z139" s="3"/>
    </row>
    <row r="140" spans="26:26">
      <c r="Z140" s="3"/>
    </row>
    <row r="141" spans="26:26">
      <c r="Z141" s="3"/>
    </row>
    <row r="142" spans="26:26">
      <c r="Z142" s="3"/>
    </row>
    <row r="143" spans="26:26">
      <c r="Z143" s="3"/>
    </row>
    <row r="144" spans="26:26">
      <c r="Z144" s="3"/>
    </row>
    <row r="145" spans="26:44">
      <c r="Z145" s="3"/>
    </row>
    <row r="146" spans="26:44">
      <c r="Z146" s="3"/>
    </row>
    <row r="147" spans="26:44">
      <c r="Z147" s="3"/>
    </row>
    <row r="148" spans="26:44">
      <c r="Z148" s="3"/>
    </row>
    <row r="149" spans="26:44">
      <c r="Z149" s="3"/>
    </row>
    <row r="150" spans="26:44">
      <c r="Z150" s="3"/>
    </row>
    <row r="151" spans="26:44">
      <c r="Z151" s="3"/>
    </row>
    <row r="152" spans="26:44">
      <c r="Z152" s="3"/>
    </row>
    <row r="153" spans="26:44">
      <c r="Z153" s="3"/>
    </row>
    <row r="154" spans="26:44">
      <c r="Z154" s="3"/>
    </row>
    <row r="155" spans="26:44">
      <c r="Z155" s="3"/>
      <c r="AR155" s="2"/>
    </row>
    <row r="156" spans="26:44">
      <c r="Z156" s="3"/>
    </row>
    <row r="157" spans="26:44">
      <c r="Z157" s="3"/>
    </row>
    <row r="158" spans="26:44">
      <c r="Z158" s="3"/>
    </row>
    <row r="159" spans="26:44">
      <c r="Z159" s="3"/>
    </row>
    <row r="160" spans="26:44">
      <c r="Z160" s="3"/>
    </row>
    <row r="161" spans="26:26">
      <c r="Z161" s="3"/>
    </row>
    <row r="162" spans="26:26">
      <c r="Z162" s="3"/>
    </row>
    <row r="163" spans="26:26">
      <c r="Z163" s="3"/>
    </row>
  </sheetData>
  <conditionalFormatting sqref="AE2:AF6 AH2:AH6 AM2:AM6 AM8 AH8 AE8:AF8 AM39 AH39 AE69:AF70 AE10:AF37 AD78:AF81 AH69:AH70 AM69:AM70 AM78:AP81 AH78:AK81 AH10:AH37 AM10:AM37 AO33 AO34:AP37 AM77 AO77:AP77 AO69:AP70 AO10:AP32 AO39:AP39 AO8:AP8 AO2:AP6 AJ33 AJ34:AK37 AH77 AJ77:AK77 AJ69:AK70 AJ10:AK32 AJ39:AK39 AJ8:AK8 AJ2:AK6 AE77:AF77">
    <cfRule type="cellIs" dxfId="688" priority="170" operator="greaterThan">
      <formula>20</formula>
    </cfRule>
  </conditionalFormatting>
  <conditionalFormatting sqref="AG2:AG6 AQ2:AQ6 AL2:AL6 AL8 AQ8 AG8 AL39 AQ39 AG69:AG70 AG10:AG34 AG77:AG81 AQ10:AQ34 AL10:AL34 AQ69:AQ70 AL69:AL70 AL77:AL81 AQ77:AQ81 AG36:AG37 AL36:AL37 AQ36:AQ37">
    <cfRule type="cellIs" dxfId="687" priority="169" operator="between">
      <formula>80</formula>
      <formula>120</formula>
    </cfRule>
  </conditionalFormatting>
  <conditionalFormatting sqref="AL82 AQ82">
    <cfRule type="cellIs" dxfId="686" priority="168" operator="between">
      <formula>80</formula>
      <formula>120</formula>
    </cfRule>
  </conditionalFormatting>
  <conditionalFormatting sqref="AM82:AP82 AH82:AK82 AD82:AF82">
    <cfRule type="cellIs" dxfId="685" priority="167" operator="greaterThan">
      <formula>20</formula>
    </cfRule>
  </conditionalFormatting>
  <conditionalFormatting sqref="AG82">
    <cfRule type="cellIs" dxfId="684" priority="166" operator="between">
      <formula>80</formula>
      <formula>120</formula>
    </cfRule>
  </conditionalFormatting>
  <conditionalFormatting sqref="AL82">
    <cfRule type="cellIs" dxfId="683" priority="165" operator="between">
      <formula>80</formula>
      <formula>120</formula>
    </cfRule>
  </conditionalFormatting>
  <conditionalFormatting sqref="AQ82">
    <cfRule type="cellIs" dxfId="682" priority="164" operator="between">
      <formula>80</formula>
      <formula>120</formula>
    </cfRule>
  </conditionalFormatting>
  <conditionalFormatting sqref="AD78:AF78 AH78:AK78 AM78:AP78">
    <cfRule type="cellIs" dxfId="681" priority="163" operator="greaterThan">
      <formula>20</formula>
    </cfRule>
  </conditionalFormatting>
  <conditionalFormatting sqref="AG78 AL78 AQ78">
    <cfRule type="cellIs" dxfId="680" priority="162" operator="between">
      <formula>80</formula>
      <formula>120</formula>
    </cfRule>
  </conditionalFormatting>
  <conditionalFormatting sqref="AD80:AF80 AH80:AK80 AM80:AP80">
    <cfRule type="cellIs" dxfId="679" priority="161" operator="greaterThan">
      <formula>20</formula>
    </cfRule>
  </conditionalFormatting>
  <conditionalFormatting sqref="AG80 AL80 AQ80">
    <cfRule type="cellIs" dxfId="678" priority="160" operator="between">
      <formula>80</formula>
      <formula>120</formula>
    </cfRule>
  </conditionalFormatting>
  <conditionalFormatting sqref="AD84:AF84 AH84:AK84 AM84:AP84">
    <cfRule type="cellIs" dxfId="677" priority="159" operator="greaterThan">
      <formula>20</formula>
    </cfRule>
  </conditionalFormatting>
  <conditionalFormatting sqref="AG84 AL84 AQ84">
    <cfRule type="cellIs" dxfId="676" priority="158" operator="between">
      <formula>80</formula>
      <formula>120</formula>
    </cfRule>
  </conditionalFormatting>
  <conditionalFormatting sqref="AM161:AP161 AH161:AK161 AD161:AF161 AD86:AF159 AH86:AK159 AM86:AP159">
    <cfRule type="cellIs" dxfId="675" priority="157" operator="greaterThan">
      <formula>20</formula>
    </cfRule>
  </conditionalFormatting>
  <conditionalFormatting sqref="AG161 AQ161 AL161 AG86:AG159 AL86:AL159 AQ86:AQ159">
    <cfRule type="cellIs" dxfId="674" priority="156" operator="between">
      <formula>80</formula>
      <formula>120</formula>
    </cfRule>
  </conditionalFormatting>
  <conditionalFormatting sqref="AD162:AF162 AH162:AK162 AM162:AP162">
    <cfRule type="cellIs" dxfId="673" priority="155" operator="greaterThan">
      <formula>20</formula>
    </cfRule>
  </conditionalFormatting>
  <conditionalFormatting sqref="AG162 AL162 AQ162">
    <cfRule type="cellIs" dxfId="672" priority="154" operator="between">
      <formula>80</formula>
      <formula>120</formula>
    </cfRule>
  </conditionalFormatting>
  <conditionalFormatting sqref="AD160:AF160 AH160:AK160 AM160:AP160">
    <cfRule type="cellIs" dxfId="671" priority="153" operator="greaterThan">
      <formula>20</formula>
    </cfRule>
  </conditionalFormatting>
  <conditionalFormatting sqref="AG160 AL160 AQ160">
    <cfRule type="cellIs" dxfId="670" priority="152" operator="between">
      <formula>80</formula>
      <formula>120</formula>
    </cfRule>
  </conditionalFormatting>
  <conditionalFormatting sqref="AD79:AF79 AH79:AK79 AM79:AP79">
    <cfRule type="cellIs" dxfId="669" priority="151" operator="greaterThan">
      <formula>20</formula>
    </cfRule>
  </conditionalFormatting>
  <conditionalFormatting sqref="AG79 AL79 AQ79">
    <cfRule type="cellIs" dxfId="668" priority="150" operator="between">
      <formula>80</formula>
      <formula>120</formula>
    </cfRule>
  </conditionalFormatting>
  <conditionalFormatting sqref="AD81:AF81 AH81:AK81 AM81:AP81">
    <cfRule type="cellIs" dxfId="667" priority="149" operator="greaterThan">
      <formula>20</formula>
    </cfRule>
  </conditionalFormatting>
  <conditionalFormatting sqref="AG81 AL81 AQ81">
    <cfRule type="cellIs" dxfId="666" priority="148" operator="between">
      <formula>80</formula>
      <formula>120</formula>
    </cfRule>
  </conditionalFormatting>
  <conditionalFormatting sqref="AL83 AQ83">
    <cfRule type="cellIs" dxfId="665" priority="147" operator="between">
      <formula>80</formula>
      <formula>120</formula>
    </cfRule>
  </conditionalFormatting>
  <conditionalFormatting sqref="AM83:AP83 AH83:AK83 AD83:AF83">
    <cfRule type="cellIs" dxfId="664" priority="146" operator="greaterThan">
      <formula>20</formula>
    </cfRule>
  </conditionalFormatting>
  <conditionalFormatting sqref="AG83">
    <cfRule type="cellIs" dxfId="663" priority="145" operator="between">
      <formula>80</formula>
      <formula>120</formula>
    </cfRule>
  </conditionalFormatting>
  <conditionalFormatting sqref="AL83">
    <cfRule type="cellIs" dxfId="662" priority="144" operator="between">
      <formula>80</formula>
      <formula>120</formula>
    </cfRule>
  </conditionalFormatting>
  <conditionalFormatting sqref="AQ83">
    <cfRule type="cellIs" dxfId="661" priority="143" operator="between">
      <formula>80</formula>
      <formula>120</formula>
    </cfRule>
  </conditionalFormatting>
  <conditionalFormatting sqref="AD82:AF82 AH82:AK82 AM82:AP82">
    <cfRule type="cellIs" dxfId="660" priority="132" operator="greaterThan">
      <formula>20</formula>
    </cfRule>
  </conditionalFormatting>
  <conditionalFormatting sqref="AG82 AL82 AQ82">
    <cfRule type="cellIs" dxfId="659" priority="131" operator="between">
      <formula>80</formula>
      <formula>120</formula>
    </cfRule>
  </conditionalFormatting>
  <conditionalFormatting sqref="AD79:AF79 AH79:AK79 AM79:AP79">
    <cfRule type="cellIs" dxfId="658" priority="142" operator="greaterThan">
      <formula>20</formula>
    </cfRule>
  </conditionalFormatting>
  <conditionalFormatting sqref="AG79 AL79 AQ79">
    <cfRule type="cellIs" dxfId="657" priority="141" operator="between">
      <formula>80</formula>
      <formula>120</formula>
    </cfRule>
  </conditionalFormatting>
  <conditionalFormatting sqref="AD81:AF81 AH81:AK81 AM81:AP81">
    <cfRule type="cellIs" dxfId="656" priority="140" operator="greaterThan">
      <formula>20</formula>
    </cfRule>
  </conditionalFormatting>
  <conditionalFormatting sqref="AG81 AL81 AQ81">
    <cfRule type="cellIs" dxfId="655" priority="139" operator="between">
      <formula>80</formula>
      <formula>120</formula>
    </cfRule>
  </conditionalFormatting>
  <conditionalFormatting sqref="AD85:AF85 AH85:AK85 AM85:AP85">
    <cfRule type="cellIs" dxfId="654" priority="138" operator="greaterThan">
      <formula>20</formula>
    </cfRule>
  </conditionalFormatting>
  <conditionalFormatting sqref="AG85 AL85 AQ85">
    <cfRule type="cellIs" dxfId="653" priority="137" operator="between">
      <formula>80</formula>
      <formula>120</formula>
    </cfRule>
  </conditionalFormatting>
  <conditionalFormatting sqref="AD78:AF78 AH78:AK78 AM78:AP78">
    <cfRule type="cellIs" dxfId="652" priority="136" operator="greaterThan">
      <formula>20</formula>
    </cfRule>
  </conditionalFormatting>
  <conditionalFormatting sqref="AG78 AL78 AQ78">
    <cfRule type="cellIs" dxfId="651" priority="135" operator="between">
      <formula>80</formula>
      <formula>120</formula>
    </cfRule>
  </conditionalFormatting>
  <conditionalFormatting sqref="AD80:AF80 AH80:AK80 AM80:AP80">
    <cfRule type="cellIs" dxfId="650" priority="134" operator="greaterThan">
      <formula>20</formula>
    </cfRule>
  </conditionalFormatting>
  <conditionalFormatting sqref="AG80 AL80 AQ80">
    <cfRule type="cellIs" dxfId="649" priority="133" operator="between">
      <formula>80</formula>
      <formula>120</formula>
    </cfRule>
  </conditionalFormatting>
  <conditionalFormatting sqref="AL83 AQ83">
    <cfRule type="cellIs" dxfId="648" priority="130" operator="between">
      <formula>80</formula>
      <formula>120</formula>
    </cfRule>
  </conditionalFormatting>
  <conditionalFormatting sqref="AM83:AP83 AH83:AK83 AD83:AF83">
    <cfRule type="cellIs" dxfId="647" priority="129" operator="greaterThan">
      <formula>20</formula>
    </cfRule>
  </conditionalFormatting>
  <conditionalFormatting sqref="AG83">
    <cfRule type="cellIs" dxfId="646" priority="128" operator="between">
      <formula>80</formula>
      <formula>120</formula>
    </cfRule>
  </conditionalFormatting>
  <conditionalFormatting sqref="AL83">
    <cfRule type="cellIs" dxfId="645" priority="127" operator="between">
      <formula>80</formula>
      <formula>120</formula>
    </cfRule>
  </conditionalFormatting>
  <conditionalFormatting sqref="AQ83">
    <cfRule type="cellIs" dxfId="644" priority="126" operator="between">
      <formula>80</formula>
      <formula>120</formula>
    </cfRule>
  </conditionalFormatting>
  <conditionalFormatting sqref="AD78:AF78 AH78:AK78 AM78:AP78">
    <cfRule type="cellIs" dxfId="643" priority="115" operator="greaterThan">
      <formula>20</formula>
    </cfRule>
  </conditionalFormatting>
  <conditionalFormatting sqref="AG78 AL78 AQ78">
    <cfRule type="cellIs" dxfId="642" priority="114" operator="between">
      <formula>80</formula>
      <formula>120</formula>
    </cfRule>
  </conditionalFormatting>
  <conditionalFormatting sqref="AD79:AF79 AH79:AK79 AM79:AP79">
    <cfRule type="cellIs" dxfId="641" priority="125" operator="greaterThan">
      <formula>20</formula>
    </cfRule>
  </conditionalFormatting>
  <conditionalFormatting sqref="AG79 AL79 AQ79">
    <cfRule type="cellIs" dxfId="640" priority="124" operator="between">
      <formula>80</formula>
      <formula>120</formula>
    </cfRule>
  </conditionalFormatting>
  <conditionalFormatting sqref="AD81:AF81 AH81:AK81 AM81:AP81">
    <cfRule type="cellIs" dxfId="639" priority="123" operator="greaterThan">
      <formula>20</formula>
    </cfRule>
  </conditionalFormatting>
  <conditionalFormatting sqref="AG81 AL81 AQ81">
    <cfRule type="cellIs" dxfId="638" priority="122" operator="between">
      <formula>80</formula>
      <formula>120</formula>
    </cfRule>
  </conditionalFormatting>
  <conditionalFormatting sqref="AD78:AF78 AH78:AK78 AM78:AP78">
    <cfRule type="cellIs" dxfId="637" priority="121" operator="greaterThan">
      <formula>20</formula>
    </cfRule>
  </conditionalFormatting>
  <conditionalFormatting sqref="AG78 AL78 AQ78">
    <cfRule type="cellIs" dxfId="636" priority="120" operator="between">
      <formula>80</formula>
      <formula>120</formula>
    </cfRule>
  </conditionalFormatting>
  <conditionalFormatting sqref="AD80:AF80 AH80:AK80 AM80:AP80">
    <cfRule type="cellIs" dxfId="635" priority="119" operator="greaterThan">
      <formula>20</formula>
    </cfRule>
  </conditionalFormatting>
  <conditionalFormatting sqref="AG80 AL80 AQ80">
    <cfRule type="cellIs" dxfId="634" priority="118" operator="between">
      <formula>80</formula>
      <formula>120</formula>
    </cfRule>
  </conditionalFormatting>
  <conditionalFormatting sqref="AD82:AF82 AH82:AK82 AM82:AP82">
    <cfRule type="cellIs" dxfId="633" priority="117" operator="greaterThan">
      <formula>20</formula>
    </cfRule>
  </conditionalFormatting>
  <conditionalFormatting sqref="AG82 AL82 AQ82">
    <cfRule type="cellIs" dxfId="632" priority="116" operator="between">
      <formula>80</formula>
      <formula>120</formula>
    </cfRule>
  </conditionalFormatting>
  <conditionalFormatting sqref="AD80:AF80 AH80:AK80 AM80:AP80">
    <cfRule type="cellIs" dxfId="631" priority="113" operator="greaterThan">
      <formula>20</formula>
    </cfRule>
  </conditionalFormatting>
  <conditionalFormatting sqref="AG80 AL80 AQ80">
    <cfRule type="cellIs" dxfId="630" priority="112" operator="between">
      <formula>80</formula>
      <formula>120</formula>
    </cfRule>
  </conditionalFormatting>
  <conditionalFormatting sqref="AD82:AF82 AH82:AK82 AM82:AP82">
    <cfRule type="cellIs" dxfId="629" priority="111" operator="greaterThan">
      <formula>20</formula>
    </cfRule>
  </conditionalFormatting>
  <conditionalFormatting sqref="AG82 AL82 AQ82">
    <cfRule type="cellIs" dxfId="628" priority="110" operator="between">
      <formula>80</formula>
      <formula>120</formula>
    </cfRule>
  </conditionalFormatting>
  <conditionalFormatting sqref="AD79:AF79 AH79:AK79 AM79:AP79">
    <cfRule type="cellIs" dxfId="627" priority="109" operator="greaterThan">
      <formula>20</formula>
    </cfRule>
  </conditionalFormatting>
  <conditionalFormatting sqref="AG79 AL79 AQ79">
    <cfRule type="cellIs" dxfId="626" priority="108" operator="between">
      <formula>80</formula>
      <formula>120</formula>
    </cfRule>
  </conditionalFormatting>
  <conditionalFormatting sqref="AD81:AF81 AH81:AK81 AM81:AP81">
    <cfRule type="cellIs" dxfId="625" priority="107" operator="greaterThan">
      <formula>20</formula>
    </cfRule>
  </conditionalFormatting>
  <conditionalFormatting sqref="AG81 AL81 AQ81">
    <cfRule type="cellIs" dxfId="624" priority="106" operator="between">
      <formula>80</formula>
      <formula>120</formula>
    </cfRule>
  </conditionalFormatting>
  <conditionalFormatting sqref="AD83:AF83 AH83:AK83 AM83:AP83">
    <cfRule type="cellIs" dxfId="623" priority="105" operator="greaterThan">
      <formula>20</formula>
    </cfRule>
  </conditionalFormatting>
  <conditionalFormatting sqref="AG83 AL83 AQ83">
    <cfRule type="cellIs" dxfId="622" priority="104" operator="between">
      <formula>80</formula>
      <formula>120</formula>
    </cfRule>
  </conditionalFormatting>
  <conditionalFormatting sqref="AE9:AF9 AH9 AM9 AO9:AP9 AJ9:AK9">
    <cfRule type="cellIs" dxfId="621" priority="99" operator="greaterThan">
      <formula>20</formula>
    </cfRule>
  </conditionalFormatting>
  <conditionalFormatting sqref="AG9 AQ9 AL9">
    <cfRule type="cellIs" dxfId="620" priority="98" operator="between">
      <formula>80</formula>
      <formula>120</formula>
    </cfRule>
  </conditionalFormatting>
  <conditionalFormatting sqref="AM77 AH77 AE77:AF77 AO77:AP77 AJ77:AK77">
    <cfRule type="cellIs" dxfId="619" priority="103" operator="greaterThan">
      <formula>20</formula>
    </cfRule>
  </conditionalFormatting>
  <conditionalFormatting sqref="AL77 AQ77 AG77">
    <cfRule type="cellIs" dxfId="618" priority="102" operator="between">
      <formula>80</formula>
      <formula>120</formula>
    </cfRule>
  </conditionalFormatting>
  <conditionalFormatting sqref="AM7 AH7 AE7:AF7 AJ7:AK7 AO7:AP7">
    <cfRule type="cellIs" dxfId="617" priority="101" operator="greaterThan">
      <formula>20</formula>
    </cfRule>
  </conditionalFormatting>
  <conditionalFormatting sqref="AL7 AQ7 AG7">
    <cfRule type="cellIs" dxfId="616" priority="100" operator="between">
      <formula>80</formula>
      <formula>120</formula>
    </cfRule>
  </conditionalFormatting>
  <conditionalFormatting sqref="AL83 AQ83">
    <cfRule type="cellIs" dxfId="615" priority="97" operator="between">
      <formula>80</formula>
      <formula>120</formula>
    </cfRule>
  </conditionalFormatting>
  <conditionalFormatting sqref="AM83:AP83 AH83:AK83 AD83:AF83">
    <cfRule type="cellIs" dxfId="614" priority="96" operator="greaterThan">
      <formula>20</formula>
    </cfRule>
  </conditionalFormatting>
  <conditionalFormatting sqref="AG83">
    <cfRule type="cellIs" dxfId="613" priority="95" operator="between">
      <formula>80</formula>
      <formula>120</formula>
    </cfRule>
  </conditionalFormatting>
  <conditionalFormatting sqref="AL83">
    <cfRule type="cellIs" dxfId="612" priority="94" operator="between">
      <formula>80</formula>
      <formula>120</formula>
    </cfRule>
  </conditionalFormatting>
  <conditionalFormatting sqref="AQ83">
    <cfRule type="cellIs" dxfId="611" priority="93" operator="between">
      <formula>80</formula>
      <formula>120</formula>
    </cfRule>
  </conditionalFormatting>
  <conditionalFormatting sqref="AE77:AF77 AH77 AM77 AO77:AP77 AJ77:AK77">
    <cfRule type="cellIs" dxfId="610" priority="92" operator="greaterThan">
      <formula>20</formula>
    </cfRule>
  </conditionalFormatting>
  <conditionalFormatting sqref="AG77 AL77 AQ77">
    <cfRule type="cellIs" dxfId="609" priority="91" operator="between">
      <formula>80</formula>
      <formula>120</formula>
    </cfRule>
  </conditionalFormatting>
  <conditionalFormatting sqref="AD79:AF79 AH79:AK79 AM79:AP79">
    <cfRule type="cellIs" dxfId="608" priority="90" operator="greaterThan">
      <formula>20</formula>
    </cfRule>
  </conditionalFormatting>
  <conditionalFormatting sqref="AG79 AL79 AQ79">
    <cfRule type="cellIs" dxfId="607" priority="89" operator="between">
      <formula>80</formula>
      <formula>120</formula>
    </cfRule>
  </conditionalFormatting>
  <conditionalFormatting sqref="AD81:AF81 AH81:AK81 AM81:AP81">
    <cfRule type="cellIs" dxfId="606" priority="88" operator="greaterThan">
      <formula>20</formula>
    </cfRule>
  </conditionalFormatting>
  <conditionalFormatting sqref="AG81 AL81 AQ81">
    <cfRule type="cellIs" dxfId="605" priority="87" operator="between">
      <formula>80</formula>
      <formula>120</formula>
    </cfRule>
  </conditionalFormatting>
  <conditionalFormatting sqref="AD80:AF80 AH80:AK80 AM80:AP80">
    <cfRule type="cellIs" dxfId="604" priority="86" operator="greaterThan">
      <formula>20</formula>
    </cfRule>
  </conditionalFormatting>
  <conditionalFormatting sqref="AG80 AL80 AQ80">
    <cfRule type="cellIs" dxfId="603" priority="85" operator="between">
      <formula>80</formula>
      <formula>120</formula>
    </cfRule>
  </conditionalFormatting>
  <conditionalFormatting sqref="AD82:AF82 AH82:AK82 AM82:AP82">
    <cfRule type="cellIs" dxfId="602" priority="84" operator="greaterThan">
      <formula>20</formula>
    </cfRule>
  </conditionalFormatting>
  <conditionalFormatting sqref="AG82 AL82 AQ82">
    <cfRule type="cellIs" dxfId="601" priority="83" operator="between">
      <formula>80</formula>
      <formula>120</formula>
    </cfRule>
  </conditionalFormatting>
  <conditionalFormatting sqref="AL84 AQ84">
    <cfRule type="cellIs" dxfId="600" priority="82" operator="between">
      <formula>80</formula>
      <formula>120</formula>
    </cfRule>
  </conditionalFormatting>
  <conditionalFormatting sqref="AM84:AP84 AH84:AK84 AD84:AF84">
    <cfRule type="cellIs" dxfId="599" priority="81" operator="greaterThan">
      <formula>20</formula>
    </cfRule>
  </conditionalFormatting>
  <conditionalFormatting sqref="AG84">
    <cfRule type="cellIs" dxfId="598" priority="80" operator="between">
      <formula>80</formula>
      <formula>120</formula>
    </cfRule>
  </conditionalFormatting>
  <conditionalFormatting sqref="AL84">
    <cfRule type="cellIs" dxfId="597" priority="79" operator="between">
      <formula>80</formula>
      <formula>120</formula>
    </cfRule>
  </conditionalFormatting>
  <conditionalFormatting sqref="AQ84">
    <cfRule type="cellIs" dxfId="596" priority="78" operator="between">
      <formula>80</formula>
      <formula>120</formula>
    </cfRule>
  </conditionalFormatting>
  <conditionalFormatting sqref="AD83:AF83 AH83:AK83 AM83:AP83">
    <cfRule type="cellIs" dxfId="595" priority="69" operator="greaterThan">
      <formula>20</formula>
    </cfRule>
  </conditionalFormatting>
  <conditionalFormatting sqref="AG83 AL83 AQ83">
    <cfRule type="cellIs" dxfId="594" priority="68" operator="between">
      <formula>80</formula>
      <formula>120</formula>
    </cfRule>
  </conditionalFormatting>
  <conditionalFormatting sqref="AD80:AF80 AH80:AK80 AM80:AP80">
    <cfRule type="cellIs" dxfId="593" priority="77" operator="greaterThan">
      <formula>20</formula>
    </cfRule>
  </conditionalFormatting>
  <conditionalFormatting sqref="AG80 AL80 AQ80">
    <cfRule type="cellIs" dxfId="592" priority="76" operator="between">
      <formula>80</formula>
      <formula>120</formula>
    </cfRule>
  </conditionalFormatting>
  <conditionalFormatting sqref="AD82:AF82 AH82:AK82 AM82:AP82">
    <cfRule type="cellIs" dxfId="591" priority="75" operator="greaterThan">
      <formula>20</formula>
    </cfRule>
  </conditionalFormatting>
  <conditionalFormatting sqref="AG82 AL82 AQ82">
    <cfRule type="cellIs" dxfId="590" priority="74" operator="between">
      <formula>80</formula>
      <formula>120</formula>
    </cfRule>
  </conditionalFormatting>
  <conditionalFormatting sqref="AD79:AF79 AH79:AK79 AM79:AP79">
    <cfRule type="cellIs" dxfId="589" priority="73" operator="greaterThan">
      <formula>20</formula>
    </cfRule>
  </conditionalFormatting>
  <conditionalFormatting sqref="AG79 AL79 AQ79">
    <cfRule type="cellIs" dxfId="588" priority="72" operator="between">
      <formula>80</formula>
      <formula>120</formula>
    </cfRule>
  </conditionalFormatting>
  <conditionalFormatting sqref="AD81:AF81 AH81:AK81 AM81:AP81">
    <cfRule type="cellIs" dxfId="587" priority="71" operator="greaterThan">
      <formula>20</formula>
    </cfRule>
  </conditionalFormatting>
  <conditionalFormatting sqref="AG81 AL81 AQ81">
    <cfRule type="cellIs" dxfId="586" priority="70" operator="between">
      <formula>80</formula>
      <formula>120</formula>
    </cfRule>
  </conditionalFormatting>
  <conditionalFormatting sqref="AL84 AQ84">
    <cfRule type="cellIs" dxfId="585" priority="67" operator="between">
      <formula>80</formula>
      <formula>120</formula>
    </cfRule>
  </conditionalFormatting>
  <conditionalFormatting sqref="AM84:AP84 AH84:AK84 AD84:AF84">
    <cfRule type="cellIs" dxfId="584" priority="66" operator="greaterThan">
      <formula>20</formula>
    </cfRule>
  </conditionalFormatting>
  <conditionalFormatting sqref="AG84">
    <cfRule type="cellIs" dxfId="583" priority="65" operator="between">
      <formula>80</formula>
      <formula>120</formula>
    </cfRule>
  </conditionalFormatting>
  <conditionalFormatting sqref="AL84">
    <cfRule type="cellIs" dxfId="582" priority="64" operator="between">
      <formula>80</formula>
      <formula>120</formula>
    </cfRule>
  </conditionalFormatting>
  <conditionalFormatting sqref="AQ84">
    <cfRule type="cellIs" dxfId="581" priority="63" operator="between">
      <formula>80</formula>
      <formula>120</formula>
    </cfRule>
  </conditionalFormatting>
  <conditionalFormatting sqref="AD79:AF79 AH79:AK79 AM79:AP79">
    <cfRule type="cellIs" dxfId="580" priority="52" operator="greaterThan">
      <formula>20</formula>
    </cfRule>
  </conditionalFormatting>
  <conditionalFormatting sqref="AG79 AL79 AQ79">
    <cfRule type="cellIs" dxfId="579" priority="51" operator="between">
      <formula>80</formula>
      <formula>120</formula>
    </cfRule>
  </conditionalFormatting>
  <conditionalFormatting sqref="AD80:AF80 AH80:AK80 AM80:AP80">
    <cfRule type="cellIs" dxfId="578" priority="62" operator="greaterThan">
      <formula>20</formula>
    </cfRule>
  </conditionalFormatting>
  <conditionalFormatting sqref="AG80 AL80 AQ80">
    <cfRule type="cellIs" dxfId="577" priority="61" operator="between">
      <formula>80</formula>
      <formula>120</formula>
    </cfRule>
  </conditionalFormatting>
  <conditionalFormatting sqref="AD82:AF82 AH82:AK82 AM82:AP82">
    <cfRule type="cellIs" dxfId="576" priority="60" operator="greaterThan">
      <formula>20</formula>
    </cfRule>
  </conditionalFormatting>
  <conditionalFormatting sqref="AG82 AL82 AQ82">
    <cfRule type="cellIs" dxfId="575" priority="59" operator="between">
      <formula>80</formula>
      <formula>120</formula>
    </cfRule>
  </conditionalFormatting>
  <conditionalFormatting sqref="AD79:AF79 AH79:AK79 AM79:AP79">
    <cfRule type="cellIs" dxfId="574" priority="58" operator="greaterThan">
      <formula>20</formula>
    </cfRule>
  </conditionalFormatting>
  <conditionalFormatting sqref="AG79 AL79 AQ79">
    <cfRule type="cellIs" dxfId="573" priority="57" operator="between">
      <formula>80</formula>
      <formula>120</formula>
    </cfRule>
  </conditionalFormatting>
  <conditionalFormatting sqref="AD81:AF81 AH81:AK81 AM81:AP81">
    <cfRule type="cellIs" dxfId="572" priority="56" operator="greaterThan">
      <formula>20</formula>
    </cfRule>
  </conditionalFormatting>
  <conditionalFormatting sqref="AG81 AL81 AQ81">
    <cfRule type="cellIs" dxfId="571" priority="55" operator="between">
      <formula>80</formula>
      <formula>120</formula>
    </cfRule>
  </conditionalFormatting>
  <conditionalFormatting sqref="AD83:AF83 AH83:AK83 AM83:AP83">
    <cfRule type="cellIs" dxfId="570" priority="54" operator="greaterThan">
      <formula>20</formula>
    </cfRule>
  </conditionalFormatting>
  <conditionalFormatting sqref="AG83 AL83 AQ83">
    <cfRule type="cellIs" dxfId="569" priority="53" operator="between">
      <formula>80</formula>
      <formula>120</formula>
    </cfRule>
  </conditionalFormatting>
  <conditionalFormatting sqref="AD81:AF81 AH81:AK81 AM81:AP81">
    <cfRule type="cellIs" dxfId="568" priority="50" operator="greaterThan">
      <formula>20</formula>
    </cfRule>
  </conditionalFormatting>
  <conditionalFormatting sqref="AG81 AL81 AQ81">
    <cfRule type="cellIs" dxfId="567" priority="49" operator="between">
      <formula>80</formula>
      <formula>120</formula>
    </cfRule>
  </conditionalFormatting>
  <conditionalFormatting sqref="AD83:AF83 AH83:AK83 AM83:AP83">
    <cfRule type="cellIs" dxfId="566" priority="48" operator="greaterThan">
      <formula>20</formula>
    </cfRule>
  </conditionalFormatting>
  <conditionalFormatting sqref="AG83 AL83 AQ83">
    <cfRule type="cellIs" dxfId="565" priority="47" operator="between">
      <formula>80</formula>
      <formula>120</formula>
    </cfRule>
  </conditionalFormatting>
  <conditionalFormatting sqref="AD80:AF80 AH80:AK80 AM80:AP80">
    <cfRule type="cellIs" dxfId="564" priority="46" operator="greaterThan">
      <formula>20</formula>
    </cfRule>
  </conditionalFormatting>
  <conditionalFormatting sqref="AG80 AL80 AQ80">
    <cfRule type="cellIs" dxfId="563" priority="45" operator="between">
      <formula>80</formula>
      <formula>120</formula>
    </cfRule>
  </conditionalFormatting>
  <conditionalFormatting sqref="AD82:AF82 AH82:AK82 AM82:AP82">
    <cfRule type="cellIs" dxfId="562" priority="44" operator="greaterThan">
      <formula>20</formula>
    </cfRule>
  </conditionalFormatting>
  <conditionalFormatting sqref="AG82 AL82 AQ82">
    <cfRule type="cellIs" dxfId="561" priority="43" operator="between">
      <formula>80</formula>
      <formula>120</formula>
    </cfRule>
  </conditionalFormatting>
  <conditionalFormatting sqref="AD84:AF84 AH84:AK84 AM84:AP84">
    <cfRule type="cellIs" dxfId="560" priority="42" operator="greaterThan">
      <formula>20</formula>
    </cfRule>
  </conditionalFormatting>
  <conditionalFormatting sqref="AG84 AL84 AQ84">
    <cfRule type="cellIs" dxfId="559" priority="41" operator="between">
      <formula>80</formula>
      <formula>120</formula>
    </cfRule>
  </conditionalFormatting>
  <conditionalFormatting sqref="AM78:AP78 AH78:AK78 AD78:AF78">
    <cfRule type="cellIs" dxfId="558" priority="40" operator="greaterThan">
      <formula>20</formula>
    </cfRule>
  </conditionalFormatting>
  <conditionalFormatting sqref="AL78 AQ78 AG78">
    <cfRule type="cellIs" dxfId="557" priority="39" operator="between">
      <formula>80</formula>
      <formula>120</formula>
    </cfRule>
  </conditionalFormatting>
  <conditionalFormatting sqref="AQ38">
    <cfRule type="cellIs" dxfId="556" priority="38" operator="between">
      <formula>80</formula>
      <formula>120</formula>
    </cfRule>
  </conditionalFormatting>
  <conditionalFormatting sqref="AE37:AF37">
    <cfRule type="cellIs" dxfId="555" priority="37" operator="greaterThan">
      <formula>20</formula>
    </cfRule>
  </conditionalFormatting>
  <conditionalFormatting sqref="AG37">
    <cfRule type="cellIs" dxfId="554" priority="36" operator="between">
      <formula>80</formula>
      <formula>120</formula>
    </cfRule>
  </conditionalFormatting>
  <conditionalFormatting sqref="AE39:AF39">
    <cfRule type="cellIs" dxfId="553" priority="35" operator="greaterThan">
      <formula>20</formula>
    </cfRule>
  </conditionalFormatting>
  <conditionalFormatting sqref="AG39">
    <cfRule type="cellIs" dxfId="552" priority="34" operator="between">
      <formula>80</formula>
      <formula>120</formula>
    </cfRule>
  </conditionalFormatting>
  <conditionalFormatting sqref="AM35 AJ35:AK35 AO35:AP35">
    <cfRule type="cellIs" dxfId="551" priority="33" operator="greaterThan">
      <formula>20</formula>
    </cfRule>
  </conditionalFormatting>
  <conditionalFormatting sqref="AM41 AH41 AE41:AF41 AE43:AF65 AH43:AH68 AM43:AM68 AE66:AE68 AO43:AP68 AO41:AP41 AJ43:AK68 AJ41:AK41">
    <cfRule type="cellIs" dxfId="550" priority="32" operator="greaterThan">
      <formula>20</formula>
    </cfRule>
  </conditionalFormatting>
  <conditionalFormatting sqref="AL41 AQ41 AG41 AG43:AG65 AQ43:AQ68 AL43:AL68">
    <cfRule type="cellIs" dxfId="549" priority="31" operator="between">
      <formula>80</formula>
      <formula>120</formula>
    </cfRule>
  </conditionalFormatting>
  <conditionalFormatting sqref="AE42:AF42 AH42 AM42 AO42:AP42 AJ42:AK42">
    <cfRule type="cellIs" dxfId="548" priority="28" operator="greaterThan">
      <formula>20</formula>
    </cfRule>
  </conditionalFormatting>
  <conditionalFormatting sqref="AG42 AQ42 AL42">
    <cfRule type="cellIs" dxfId="547" priority="27" operator="between">
      <formula>80</formula>
      <formula>120</formula>
    </cfRule>
  </conditionalFormatting>
  <conditionalFormatting sqref="AM40 AH40 AE40:AF40 AJ40:AK40 AO40:AP40">
    <cfRule type="cellIs" dxfId="546" priority="30" operator="greaterThan">
      <formula>20</formula>
    </cfRule>
  </conditionalFormatting>
  <conditionalFormatting sqref="AL40 AQ40 AG40">
    <cfRule type="cellIs" dxfId="545" priority="29" operator="between">
      <formula>80</formula>
      <formula>120</formula>
    </cfRule>
  </conditionalFormatting>
  <conditionalFormatting sqref="AM68 AJ68:AK68 AO68:AP68">
    <cfRule type="cellIs" dxfId="544" priority="26" operator="greaterThan">
      <formula>20</formula>
    </cfRule>
  </conditionalFormatting>
  <conditionalFormatting sqref="AL68 AQ68">
    <cfRule type="cellIs" dxfId="543" priority="25" operator="between">
      <formula>80</formula>
      <formula>120</formula>
    </cfRule>
  </conditionalFormatting>
  <conditionalFormatting sqref="AE38:AF38 AH38 AM38 AO38:AP38 AJ38:AK38">
    <cfRule type="cellIs" dxfId="542" priority="24" operator="greaterThan">
      <formula>20</formula>
    </cfRule>
  </conditionalFormatting>
  <conditionalFormatting sqref="AG38 AL38">
    <cfRule type="cellIs" dxfId="541" priority="23" operator="between">
      <formula>80</formula>
      <formula>120</formula>
    </cfRule>
  </conditionalFormatting>
  <conditionalFormatting sqref="AM72 AH72 AO72:AP72 AJ72:AK72">
    <cfRule type="cellIs" dxfId="540" priority="22" operator="greaterThan">
      <formula>20</formula>
    </cfRule>
  </conditionalFormatting>
  <conditionalFormatting sqref="AL72 AQ72">
    <cfRule type="cellIs" dxfId="539" priority="21" operator="between">
      <formula>80</formula>
      <formula>120</formula>
    </cfRule>
  </conditionalFormatting>
  <conditionalFormatting sqref="AQ71">
    <cfRule type="cellIs" dxfId="538" priority="20" operator="between">
      <formula>80</formula>
      <formula>120</formula>
    </cfRule>
  </conditionalFormatting>
  <conditionalFormatting sqref="AE72:AF72">
    <cfRule type="cellIs" dxfId="537" priority="19" operator="greaterThan">
      <formula>20</formula>
    </cfRule>
  </conditionalFormatting>
  <conditionalFormatting sqref="AG72">
    <cfRule type="cellIs" dxfId="536" priority="18" operator="between">
      <formula>80</formula>
      <formula>120</formula>
    </cfRule>
  </conditionalFormatting>
  <conditionalFormatting sqref="AM74 AH74 AE74:AF74 AE76:AF76 AH76 AM76 AO76:AP76 AO74:AP74 AJ76:AK76 AJ74:AK74">
    <cfRule type="cellIs" dxfId="535" priority="17" operator="greaterThan">
      <formula>20</formula>
    </cfRule>
  </conditionalFormatting>
  <conditionalFormatting sqref="AL74 AQ74 AG74 AG76 AQ76 AL76">
    <cfRule type="cellIs" dxfId="534" priority="16" operator="between">
      <formula>80</formula>
      <formula>120</formula>
    </cfRule>
  </conditionalFormatting>
  <conditionalFormatting sqref="AE75:AF75 AH75 AM75 AO75:AP75 AJ75:AK75">
    <cfRule type="cellIs" dxfId="533" priority="13" operator="greaterThan">
      <formula>20</formula>
    </cfRule>
  </conditionalFormatting>
  <conditionalFormatting sqref="AG75 AQ75 AL75">
    <cfRule type="cellIs" dxfId="532" priority="12" operator="between">
      <formula>80</formula>
      <formula>120</formula>
    </cfRule>
  </conditionalFormatting>
  <conditionalFormatting sqref="AM73 AH73 AE73:AF73 AJ73:AK73 AO73:AP73">
    <cfRule type="cellIs" dxfId="531" priority="15" operator="greaterThan">
      <formula>20</formula>
    </cfRule>
  </conditionalFormatting>
  <conditionalFormatting sqref="AL73 AQ73 AG73">
    <cfRule type="cellIs" dxfId="530" priority="14" operator="between">
      <formula>80</formula>
      <formula>120</formula>
    </cfRule>
  </conditionalFormatting>
  <conditionalFormatting sqref="AE71:AF71 AH71 AM71 AO71:AP71 AJ71:AK71">
    <cfRule type="cellIs" dxfId="529" priority="11" operator="greaterThan">
      <formula>20</formula>
    </cfRule>
  </conditionalFormatting>
  <conditionalFormatting sqref="AG71 AL71">
    <cfRule type="cellIs" dxfId="528" priority="10" operator="between">
      <formula>80</formula>
      <formula>120</formula>
    </cfRule>
  </conditionalFormatting>
  <conditionalFormatting sqref="AF66:AF68">
    <cfRule type="cellIs" dxfId="527" priority="9" operator="greaterThan">
      <formula>20</formula>
    </cfRule>
  </conditionalFormatting>
  <conditionalFormatting sqref="AG66:AG68">
    <cfRule type="cellIs" dxfId="526" priority="8" operator="between">
      <formula>80</formula>
      <formula>120</formula>
    </cfRule>
  </conditionalFormatting>
  <conditionalFormatting sqref="AK33">
    <cfRule type="cellIs" dxfId="525" priority="7" operator="greaterThan">
      <formula>20</formula>
    </cfRule>
  </conditionalFormatting>
  <conditionalFormatting sqref="AP33">
    <cfRule type="cellIs" dxfId="524" priority="6" operator="greaterThan">
      <formula>20</formula>
    </cfRule>
  </conditionalFormatting>
  <conditionalFormatting sqref="AG35">
    <cfRule type="cellIs" dxfId="523" priority="5" operator="between">
      <formula>80</formula>
      <formula>120</formula>
    </cfRule>
  </conditionalFormatting>
  <conditionalFormatting sqref="AL35">
    <cfRule type="cellIs" dxfId="522" priority="4" operator="between">
      <formula>80</formula>
      <formula>120</formula>
    </cfRule>
  </conditionalFormatting>
  <conditionalFormatting sqref="AL35">
    <cfRule type="cellIs" dxfId="521" priority="3" operator="between">
      <formula>80</formula>
      <formula>120</formula>
    </cfRule>
  </conditionalFormatting>
  <conditionalFormatting sqref="AQ35">
    <cfRule type="cellIs" dxfId="520" priority="2" operator="between">
      <formula>80</formula>
      <formula>120</formula>
    </cfRule>
  </conditionalFormatting>
  <conditionalFormatting sqref="AQ35">
    <cfRule type="cellIs" dxfId="519" priority="1" operator="between">
      <formula>80</formula>
      <formula>120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151"/>
  <sheetViews>
    <sheetView topLeftCell="AC28" zoomScaleNormal="100" workbookViewId="0">
      <selection activeCell="AN64" activeCellId="2" sqref="AD2:AD64 AI2:AI64 AN2:AN64"/>
    </sheetView>
  </sheetViews>
  <sheetFormatPr baseColWidth="10" defaultColWidth="8.83203125" defaultRowHeight="15"/>
  <cols>
    <col min="3" max="3" width="18.1640625" customWidth="1"/>
    <col min="4" max="4" width="15" customWidth="1"/>
    <col min="6" max="6" width="13.1640625" customWidth="1"/>
    <col min="24" max="24" width="10.33203125" customWidth="1"/>
    <col min="25" max="25" width="15.6640625" customWidth="1"/>
    <col min="26" max="26" width="13.5" customWidth="1"/>
    <col min="29" max="29" width="22.5" customWidth="1"/>
  </cols>
  <sheetData>
    <row r="1" spans="1:48" ht="17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6</v>
      </c>
      <c r="L1" t="s">
        <v>14</v>
      </c>
      <c r="M1" t="s">
        <v>15</v>
      </c>
      <c r="N1" t="s">
        <v>16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20</v>
      </c>
      <c r="U1" t="s">
        <v>9</v>
      </c>
      <c r="V1" t="s">
        <v>21</v>
      </c>
      <c r="W1" t="s">
        <v>22</v>
      </c>
      <c r="X1" t="s">
        <v>23</v>
      </c>
      <c r="Y1" t="s">
        <v>50</v>
      </c>
      <c r="Z1" t="s">
        <v>51</v>
      </c>
      <c r="AA1" s="1" t="s">
        <v>34</v>
      </c>
      <c r="AB1" s="1" t="s">
        <v>26</v>
      </c>
      <c r="AC1" s="1" t="s">
        <v>27</v>
      </c>
      <c r="AD1" s="1" t="s">
        <v>36</v>
      </c>
      <c r="AE1" s="1" t="s">
        <v>37</v>
      </c>
      <c r="AF1" s="1" t="s">
        <v>38</v>
      </c>
      <c r="AG1" s="1" t="s">
        <v>28</v>
      </c>
      <c r="AH1" s="1"/>
      <c r="AI1" s="1" t="s">
        <v>39</v>
      </c>
      <c r="AJ1" s="1" t="s">
        <v>40</v>
      </c>
      <c r="AK1" s="1" t="s">
        <v>41</v>
      </c>
      <c r="AL1" s="1" t="s">
        <v>33</v>
      </c>
      <c r="AM1" s="1"/>
      <c r="AN1" s="1" t="s">
        <v>42</v>
      </c>
      <c r="AO1" s="1" t="s">
        <v>43</v>
      </c>
      <c r="AP1" s="1" t="s">
        <v>44</v>
      </c>
      <c r="AQ1" s="1" t="s">
        <v>29</v>
      </c>
      <c r="AR1" s="1"/>
      <c r="AS1" s="1" t="s">
        <v>35</v>
      </c>
      <c r="AT1" s="1" t="s">
        <v>30</v>
      </c>
      <c r="AU1" s="1" t="s">
        <v>31</v>
      </c>
      <c r="AV1" s="1" t="s">
        <v>32</v>
      </c>
    </row>
    <row r="2" spans="1:48">
      <c r="A2">
        <v>1</v>
      </c>
      <c r="B2">
        <v>3</v>
      </c>
      <c r="C2" t="s">
        <v>49</v>
      </c>
      <c r="D2" t="s">
        <v>24</v>
      </c>
      <c r="E2" t="s">
        <v>52</v>
      </c>
      <c r="G2">
        <v>0.5</v>
      </c>
      <c r="H2">
        <v>0.5</v>
      </c>
      <c r="I2">
        <v>5665</v>
      </c>
      <c r="J2">
        <v>9509</v>
      </c>
      <c r="L2">
        <v>8259</v>
      </c>
      <c r="M2">
        <v>7.2050000000000001</v>
      </c>
      <c r="N2">
        <v>11.79</v>
      </c>
      <c r="O2">
        <v>4.585</v>
      </c>
      <c r="Q2">
        <v>1.093</v>
      </c>
      <c r="R2">
        <v>1</v>
      </c>
      <c r="S2">
        <v>0</v>
      </c>
      <c r="T2">
        <v>0</v>
      </c>
      <c r="V2">
        <v>0</v>
      </c>
      <c r="Y2" t="s">
        <v>101</v>
      </c>
      <c r="Z2" s="3">
        <v>0.42614583333333328</v>
      </c>
      <c r="AB2">
        <v>1</v>
      </c>
      <c r="AE2">
        <f>ABS(100*(M2-M3)/(AVERAGE(M2:M3)))</f>
        <v>36.981729735844787</v>
      </c>
      <c r="AJ2">
        <f>ABS(100*(O2-O3)/(AVERAGE(O2:O3)))</f>
        <v>112.48935082637588</v>
      </c>
      <c r="AO2">
        <f>ABS(100*(Q2-Q3)/(AVERAGE(Q2:Q3)))</f>
        <v>1.0013654984069296</v>
      </c>
      <c r="AS2">
        <f>AVERAGE(M2:M3)</f>
        <v>8.839500000000001</v>
      </c>
      <c r="AT2">
        <f>AVERAGE(N2:N3)</f>
        <v>11.773999999999999</v>
      </c>
      <c r="AU2">
        <f>AVERAGE(O2:O3)</f>
        <v>2.9344999999999999</v>
      </c>
      <c r="AV2">
        <f>AVERAGE(Q2:Q3)</f>
        <v>1.0985</v>
      </c>
    </row>
    <row r="3" spans="1:48">
      <c r="A3">
        <v>2</v>
      </c>
      <c r="B3">
        <v>3</v>
      </c>
      <c r="C3" t="s">
        <v>49</v>
      </c>
      <c r="D3" t="s">
        <v>24</v>
      </c>
      <c r="E3" t="s">
        <v>52</v>
      </c>
      <c r="G3">
        <v>0.5</v>
      </c>
      <c r="H3">
        <v>0.5</v>
      </c>
      <c r="I3">
        <v>8169</v>
      </c>
      <c r="J3">
        <v>9483</v>
      </c>
      <c r="L3">
        <v>8344</v>
      </c>
      <c r="M3">
        <v>10.474</v>
      </c>
      <c r="N3">
        <v>11.757999999999999</v>
      </c>
      <c r="O3">
        <v>1.284</v>
      </c>
      <c r="Q3">
        <v>1.1040000000000001</v>
      </c>
      <c r="R3">
        <v>1</v>
      </c>
      <c r="S3">
        <v>0</v>
      </c>
      <c r="T3">
        <v>0</v>
      </c>
      <c r="V3">
        <v>0</v>
      </c>
      <c r="Y3" t="s">
        <v>101</v>
      </c>
      <c r="Z3" s="3">
        <v>0.43233796296296295</v>
      </c>
      <c r="AB3">
        <v>1</v>
      </c>
    </row>
    <row r="4" spans="1:48">
      <c r="A4">
        <v>3</v>
      </c>
      <c r="B4">
        <v>1</v>
      </c>
      <c r="D4" t="s">
        <v>48</v>
      </c>
      <c r="Y4" t="s">
        <v>101</v>
      </c>
      <c r="Z4" s="3">
        <v>0.43649305555555556</v>
      </c>
      <c r="AB4">
        <v>1</v>
      </c>
    </row>
    <row r="5" spans="1:48">
      <c r="A5">
        <v>4</v>
      </c>
      <c r="B5">
        <v>2</v>
      </c>
      <c r="C5" t="s">
        <v>45</v>
      </c>
      <c r="D5" t="s">
        <v>24</v>
      </c>
      <c r="E5" t="s">
        <v>52</v>
      </c>
      <c r="G5">
        <v>0.5</v>
      </c>
      <c r="H5">
        <v>0.5</v>
      </c>
      <c r="I5">
        <v>15</v>
      </c>
      <c r="J5">
        <v>455</v>
      </c>
      <c r="L5">
        <v>158</v>
      </c>
      <c r="M5">
        <v>0</v>
      </c>
      <c r="N5">
        <v>0.33200000000000002</v>
      </c>
      <c r="O5">
        <v>0.33200000000000002</v>
      </c>
      <c r="Q5">
        <v>3.2000000000000001E-2</v>
      </c>
      <c r="R5">
        <v>1</v>
      </c>
      <c r="S5">
        <v>0</v>
      </c>
      <c r="T5">
        <v>0</v>
      </c>
      <c r="V5">
        <v>0</v>
      </c>
      <c r="Y5" t="s">
        <v>101</v>
      </c>
      <c r="Z5" s="3">
        <v>0.4460069444444445</v>
      </c>
      <c r="AB5">
        <v>1</v>
      </c>
      <c r="AE5" t="e">
        <f>ABS(100*(M5-M6)/(AVERAGE(M5:M6)))</f>
        <v>#DIV/0!</v>
      </c>
      <c r="AJ5">
        <f>ABS(100*(O5-O6)/(AVERAGE(O5:O6)))</f>
        <v>61.377870563674321</v>
      </c>
      <c r="AO5">
        <f>ABS(100*(Q5-Q6)/(AVERAGE(Q5:Q6)))</f>
        <v>41.97530864197531</v>
      </c>
      <c r="AS5">
        <f>AVERAGE(M5:M6)</f>
        <v>0</v>
      </c>
      <c r="AT5">
        <f>AVERAGE(N5:N6)</f>
        <v>0.47899999999999998</v>
      </c>
      <c r="AU5">
        <f>AVERAGE(O5:O6)</f>
        <v>0.47899999999999998</v>
      </c>
      <c r="AV5">
        <f>AVERAGE(Q5:Q6)</f>
        <v>4.0500000000000001E-2</v>
      </c>
    </row>
    <row r="6" spans="1:48">
      <c r="A6">
        <v>5</v>
      </c>
      <c r="B6">
        <v>2</v>
      </c>
      <c r="C6" t="s">
        <v>45</v>
      </c>
      <c r="D6" t="s">
        <v>24</v>
      </c>
      <c r="E6" t="s">
        <v>52</v>
      </c>
      <c r="G6">
        <v>0.5</v>
      </c>
      <c r="H6">
        <v>0.5</v>
      </c>
      <c r="I6">
        <v>126</v>
      </c>
      <c r="J6">
        <v>679</v>
      </c>
      <c r="L6">
        <v>281</v>
      </c>
      <c r="M6">
        <v>0</v>
      </c>
      <c r="N6">
        <v>0.626</v>
      </c>
      <c r="O6">
        <v>0.626</v>
      </c>
      <c r="Q6">
        <v>4.9000000000000002E-2</v>
      </c>
      <c r="R6">
        <v>1</v>
      </c>
      <c r="S6">
        <v>0</v>
      </c>
      <c r="T6">
        <v>0</v>
      </c>
      <c r="V6">
        <v>0</v>
      </c>
      <c r="Y6" t="s">
        <v>101</v>
      </c>
      <c r="Z6" s="3">
        <v>0.45146990740740739</v>
      </c>
      <c r="AB6">
        <v>1</v>
      </c>
    </row>
    <row r="7" spans="1:48">
      <c r="A7">
        <v>6</v>
      </c>
      <c r="B7">
        <v>4</v>
      </c>
      <c r="C7" t="s">
        <v>47</v>
      </c>
      <c r="D7" t="s">
        <v>24</v>
      </c>
      <c r="E7" t="s">
        <v>52</v>
      </c>
      <c r="G7">
        <v>0.5</v>
      </c>
      <c r="H7">
        <v>0.5</v>
      </c>
      <c r="I7">
        <v>890</v>
      </c>
      <c r="J7">
        <v>5388</v>
      </c>
      <c r="L7">
        <v>2186</v>
      </c>
      <c r="M7">
        <v>0.99</v>
      </c>
      <c r="N7">
        <v>6.6829999999999998</v>
      </c>
      <c r="O7">
        <v>5.6929999999999996</v>
      </c>
      <c r="Q7">
        <v>0.30199999999999999</v>
      </c>
      <c r="R7">
        <v>1</v>
      </c>
      <c r="S7">
        <v>0</v>
      </c>
      <c r="T7">
        <v>0</v>
      </c>
      <c r="V7">
        <v>0</v>
      </c>
      <c r="Y7" t="s">
        <v>101</v>
      </c>
      <c r="Z7" s="3">
        <v>0.46195601851851853</v>
      </c>
      <c r="AB7">
        <v>1</v>
      </c>
      <c r="AD7">
        <f>ABS(100*(AVERAGE(M7:M8)-3.24)/3.24)</f>
        <v>45.72530864197531</v>
      </c>
      <c r="AE7">
        <f>ABS(100*(M7-M8)/(AVERAGE(M7:M8)))</f>
        <v>87.404037531987484</v>
      </c>
      <c r="AI7">
        <f>ABS(100*(AVERAGE(O7:O8)-4.3)/4.3)</f>
        <v>11.976744186046506</v>
      </c>
      <c r="AJ7">
        <f>ABS(100*(O7-O8)/(AVERAGE(O7:O8)))</f>
        <v>36.469366562824504</v>
      </c>
      <c r="AN7">
        <f>ABS(100*(AVERAGE(Q7:Q8)-0.3)/0.3)</f>
        <v>2.0000000000000018</v>
      </c>
      <c r="AO7">
        <f>ABS(100*(Q7-Q8)/(AVERAGE(Q7:Q8)))</f>
        <v>2.6143790849673225</v>
      </c>
      <c r="AS7">
        <f>AVERAGE(M7:M8)</f>
        <v>1.7585000000000002</v>
      </c>
      <c r="AT7">
        <f>AVERAGE(N7:N8)</f>
        <v>6.5735000000000001</v>
      </c>
      <c r="AU7">
        <f>AVERAGE(O7:O8)</f>
        <v>4.8149999999999995</v>
      </c>
      <c r="AV7">
        <f>AVERAGE(Q7:Q8)</f>
        <v>0.30599999999999999</v>
      </c>
    </row>
    <row r="8" spans="1:48">
      <c r="A8">
        <v>7</v>
      </c>
      <c r="B8">
        <v>4</v>
      </c>
      <c r="C8" t="s">
        <v>47</v>
      </c>
      <c r="D8" t="s">
        <v>24</v>
      </c>
      <c r="E8" t="s">
        <v>52</v>
      </c>
      <c r="G8">
        <v>0.5</v>
      </c>
      <c r="H8">
        <v>0.5</v>
      </c>
      <c r="I8">
        <v>2073</v>
      </c>
      <c r="J8">
        <v>5214</v>
      </c>
      <c r="L8">
        <v>2252</v>
      </c>
      <c r="M8">
        <v>2.5270000000000001</v>
      </c>
      <c r="N8">
        <v>6.4640000000000004</v>
      </c>
      <c r="O8">
        <v>3.9369999999999998</v>
      </c>
      <c r="Q8">
        <v>0.31</v>
      </c>
      <c r="R8">
        <v>1</v>
      </c>
      <c r="S8">
        <v>0</v>
      </c>
      <c r="T8">
        <v>0</v>
      </c>
      <c r="V8">
        <v>0</v>
      </c>
      <c r="Y8" t="s">
        <v>101</v>
      </c>
      <c r="Z8" s="3">
        <v>0.46784722222222225</v>
      </c>
      <c r="AB8">
        <v>1</v>
      </c>
    </row>
    <row r="9" spans="1:48">
      <c r="A9">
        <v>8</v>
      </c>
      <c r="B9">
        <v>3</v>
      </c>
      <c r="C9" t="s">
        <v>46</v>
      </c>
      <c r="D9" t="s">
        <v>24</v>
      </c>
      <c r="E9" t="s">
        <v>52</v>
      </c>
      <c r="G9">
        <v>0.5</v>
      </c>
      <c r="H9">
        <v>0.5</v>
      </c>
      <c r="I9">
        <v>8175</v>
      </c>
      <c r="J9">
        <v>8958</v>
      </c>
      <c r="L9">
        <v>7008</v>
      </c>
      <c r="M9">
        <v>10.481999999999999</v>
      </c>
      <c r="N9">
        <v>11.118</v>
      </c>
      <c r="O9">
        <v>0.63600000000000001</v>
      </c>
      <c r="Q9">
        <v>0.93200000000000005</v>
      </c>
      <c r="R9">
        <v>1</v>
      </c>
      <c r="S9">
        <v>0</v>
      </c>
      <c r="T9">
        <v>0</v>
      </c>
      <c r="V9">
        <v>0</v>
      </c>
      <c r="Y9" t="s">
        <v>101</v>
      </c>
      <c r="Z9" s="3">
        <v>0.47855324074074074</v>
      </c>
      <c r="AB9">
        <v>1</v>
      </c>
      <c r="AE9">
        <f>ABS(100*(M9-M10)/(AVERAGE(M9:M10)))</f>
        <v>1.4123072488831097</v>
      </c>
      <c r="AJ9">
        <f>ABS(100*(O9-O10)/(AVERAGE(O9:O10)))</f>
        <v>75.538160469667304</v>
      </c>
      <c r="AO9">
        <f>ABS(100*(Q9-Q10)/(AVERAGE(Q9:Q10)))</f>
        <v>5.1228437009931973</v>
      </c>
      <c r="AS9">
        <f>AVERAGE(M9:M10)</f>
        <v>10.4085</v>
      </c>
      <c r="AT9">
        <f>AVERAGE(N9:N10)</f>
        <v>11.4305</v>
      </c>
      <c r="AU9">
        <f>AVERAGE(O9:O10)</f>
        <v>1.022</v>
      </c>
      <c r="AV9">
        <f>AVERAGE(Q9:Q10)</f>
        <v>0.95650000000000002</v>
      </c>
    </row>
    <row r="10" spans="1:48">
      <c r="A10">
        <v>9</v>
      </c>
      <c r="B10">
        <v>3</v>
      </c>
      <c r="C10" t="s">
        <v>46</v>
      </c>
      <c r="D10" t="s">
        <v>24</v>
      </c>
      <c r="E10" t="s">
        <v>52</v>
      </c>
      <c r="G10">
        <v>0.5</v>
      </c>
      <c r="H10">
        <v>0.5</v>
      </c>
      <c r="I10">
        <v>8062</v>
      </c>
      <c r="J10">
        <v>9470</v>
      </c>
      <c r="L10">
        <v>7388</v>
      </c>
      <c r="M10">
        <v>10.335000000000001</v>
      </c>
      <c r="N10">
        <v>11.743</v>
      </c>
      <c r="O10">
        <v>1.4079999999999999</v>
      </c>
      <c r="Q10">
        <v>0.98099999999999998</v>
      </c>
      <c r="R10">
        <v>1</v>
      </c>
      <c r="S10">
        <v>0</v>
      </c>
      <c r="T10">
        <v>0</v>
      </c>
      <c r="V10">
        <v>0</v>
      </c>
      <c r="Y10" t="s">
        <v>101</v>
      </c>
      <c r="Z10" s="3">
        <v>0.48478009259259264</v>
      </c>
      <c r="AB10">
        <v>1</v>
      </c>
    </row>
    <row r="11" spans="1:48">
      <c r="A11">
        <v>10</v>
      </c>
      <c r="B11">
        <v>7</v>
      </c>
      <c r="C11" t="s">
        <v>119</v>
      </c>
      <c r="D11" t="s">
        <v>24</v>
      </c>
      <c r="E11" t="s">
        <v>52</v>
      </c>
      <c r="G11">
        <v>0.5</v>
      </c>
      <c r="H11">
        <v>0.5</v>
      </c>
      <c r="I11">
        <v>2599</v>
      </c>
      <c r="J11">
        <v>4324</v>
      </c>
      <c r="L11">
        <v>1389</v>
      </c>
      <c r="M11">
        <v>3.2109999999999999</v>
      </c>
      <c r="N11">
        <v>5.335</v>
      </c>
      <c r="O11">
        <v>2.1240000000000001</v>
      </c>
      <c r="Q11">
        <v>0.19600000000000001</v>
      </c>
      <c r="R11">
        <v>1</v>
      </c>
      <c r="S11">
        <v>0</v>
      </c>
      <c r="T11">
        <v>0</v>
      </c>
      <c r="V11">
        <v>0</v>
      </c>
      <c r="Y11" t="s">
        <v>101</v>
      </c>
      <c r="Z11" s="3">
        <v>0.49532407407407408</v>
      </c>
      <c r="AB11">
        <v>1</v>
      </c>
      <c r="AE11">
        <f>ABS(100*(M11-M12)/(AVERAGE(M11:M12)))</f>
        <v>5.5118110236220463</v>
      </c>
      <c r="AJ11">
        <f>ABS(100*(O11-O12)/(AVERAGE(O11:O12)))</f>
        <v>10.714285714285724</v>
      </c>
      <c r="AO11">
        <f>ABS(100*(Q11-Q12)/(AVERAGE(Q11:Q12)))</f>
        <v>0</v>
      </c>
      <c r="AS11">
        <f>AVERAGE(M11:M12)</f>
        <v>3.3019999999999996</v>
      </c>
      <c r="AT11">
        <f>AVERAGE(N11:N12)</f>
        <v>5.3179999999999996</v>
      </c>
      <c r="AU11">
        <f>AVERAGE(O11:O12)</f>
        <v>2.016</v>
      </c>
      <c r="AV11">
        <f>AVERAGE(Q11:Q12)</f>
        <v>0.19600000000000001</v>
      </c>
    </row>
    <row r="12" spans="1:48">
      <c r="A12">
        <v>11</v>
      </c>
      <c r="B12">
        <v>7</v>
      </c>
      <c r="C12" t="s">
        <v>119</v>
      </c>
      <c r="D12" t="s">
        <v>24</v>
      </c>
      <c r="E12" t="s">
        <v>52</v>
      </c>
      <c r="G12">
        <v>0.5</v>
      </c>
      <c r="H12">
        <v>0.5</v>
      </c>
      <c r="I12">
        <v>2738</v>
      </c>
      <c r="J12">
        <v>4297</v>
      </c>
      <c r="L12">
        <v>1389</v>
      </c>
      <c r="M12">
        <v>3.3929999999999998</v>
      </c>
      <c r="N12">
        <v>5.3010000000000002</v>
      </c>
      <c r="O12">
        <v>1.9079999999999999</v>
      </c>
      <c r="Q12">
        <v>0.19600000000000001</v>
      </c>
      <c r="R12">
        <v>1</v>
      </c>
      <c r="S12">
        <v>0</v>
      </c>
      <c r="T12">
        <v>0</v>
      </c>
      <c r="V12">
        <v>0</v>
      </c>
      <c r="Y12" t="s">
        <v>101</v>
      </c>
      <c r="Z12" s="3">
        <v>0.5013657407407407</v>
      </c>
      <c r="AB12">
        <v>1</v>
      </c>
    </row>
    <row r="13" spans="1:48">
      <c r="A13">
        <v>12</v>
      </c>
      <c r="B13">
        <v>8</v>
      </c>
      <c r="C13" t="s">
        <v>120</v>
      </c>
      <c r="D13" t="s">
        <v>24</v>
      </c>
      <c r="E13" t="s">
        <v>52</v>
      </c>
      <c r="G13">
        <v>0.5</v>
      </c>
      <c r="H13">
        <v>0.5</v>
      </c>
      <c r="I13">
        <v>1994</v>
      </c>
      <c r="J13">
        <v>4544</v>
      </c>
      <c r="L13">
        <v>1079</v>
      </c>
      <c r="M13">
        <v>2.4239999999999999</v>
      </c>
      <c r="N13">
        <v>5.6159999999999997</v>
      </c>
      <c r="O13">
        <v>3.1920000000000002</v>
      </c>
      <c r="Q13">
        <v>0.155</v>
      </c>
      <c r="R13">
        <v>1</v>
      </c>
      <c r="S13">
        <v>0</v>
      </c>
      <c r="T13">
        <v>0</v>
      </c>
      <c r="V13">
        <v>0</v>
      </c>
      <c r="Y13" t="s">
        <v>101</v>
      </c>
      <c r="Z13" s="3">
        <v>0.5116666666666666</v>
      </c>
      <c r="AB13">
        <v>1</v>
      </c>
      <c r="AE13">
        <f>ABS(100*(M13-M14)/(AVERAGE(M13:M14)))</f>
        <v>10.920436817472709</v>
      </c>
      <c r="AJ13">
        <f>ABS(100*(O13-O14)/(AVERAGE(O13:O14)))</f>
        <v>10.276679841897241</v>
      </c>
      <c r="AO13">
        <f>ABS(100*(Q13-Q14)/(AVERAGE(Q13:Q14)))</f>
        <v>1.9543973941368096</v>
      </c>
      <c r="AS13">
        <f>AVERAGE(M13:M14)</f>
        <v>2.5640000000000001</v>
      </c>
      <c r="AT13">
        <f>AVERAGE(N13:N14)</f>
        <v>5.6</v>
      </c>
      <c r="AU13">
        <f>AVERAGE(O13:O14)</f>
        <v>3.036</v>
      </c>
      <c r="AV13">
        <f>AVERAGE(Q13:Q14)</f>
        <v>0.1535</v>
      </c>
    </row>
    <row r="14" spans="1:48">
      <c r="A14">
        <v>13</v>
      </c>
      <c r="B14">
        <v>8</v>
      </c>
      <c r="C14" t="s">
        <v>120</v>
      </c>
      <c r="D14" t="s">
        <v>24</v>
      </c>
      <c r="E14" t="s">
        <v>52</v>
      </c>
      <c r="G14">
        <v>0.5</v>
      </c>
      <c r="H14">
        <v>0.5</v>
      </c>
      <c r="I14">
        <v>2209</v>
      </c>
      <c r="J14">
        <v>4520</v>
      </c>
      <c r="L14">
        <v>1055</v>
      </c>
      <c r="M14">
        <v>2.7040000000000002</v>
      </c>
      <c r="N14">
        <v>5.5839999999999996</v>
      </c>
      <c r="O14">
        <v>2.88</v>
      </c>
      <c r="Q14">
        <v>0.152</v>
      </c>
      <c r="R14">
        <v>1</v>
      </c>
      <c r="S14">
        <v>0</v>
      </c>
      <c r="T14">
        <v>0</v>
      </c>
      <c r="V14">
        <v>0</v>
      </c>
      <c r="Y14" t="s">
        <v>101</v>
      </c>
      <c r="Z14" s="3">
        <v>0.51768518518518525</v>
      </c>
      <c r="AB14">
        <v>1</v>
      </c>
    </row>
    <row r="15" spans="1:48">
      <c r="A15">
        <v>14</v>
      </c>
      <c r="B15">
        <v>9</v>
      </c>
      <c r="C15" t="s">
        <v>121</v>
      </c>
      <c r="D15" t="s">
        <v>24</v>
      </c>
      <c r="E15" t="s">
        <v>52</v>
      </c>
      <c r="G15">
        <v>0.5</v>
      </c>
      <c r="H15">
        <v>0.5</v>
      </c>
      <c r="I15">
        <v>1346</v>
      </c>
      <c r="J15">
        <v>5023</v>
      </c>
      <c r="L15">
        <v>1107</v>
      </c>
      <c r="M15">
        <v>1.5820000000000001</v>
      </c>
      <c r="N15">
        <v>6.2229999999999999</v>
      </c>
      <c r="O15">
        <v>4.641</v>
      </c>
      <c r="Q15">
        <v>0.159</v>
      </c>
      <c r="R15">
        <v>1</v>
      </c>
      <c r="S15">
        <v>0</v>
      </c>
      <c r="T15">
        <v>0</v>
      </c>
      <c r="V15">
        <v>0</v>
      </c>
      <c r="Y15" t="s">
        <v>101</v>
      </c>
      <c r="Z15" s="3">
        <v>0.52798611111111116</v>
      </c>
      <c r="AB15">
        <v>1</v>
      </c>
      <c r="AE15">
        <f>ABS(100*(M15-M16)/(AVERAGE(M15:M16)))</f>
        <v>84.377854924173221</v>
      </c>
      <c r="AJ15">
        <f>ABS(100*(O15-O16)/(AVERAGE(O15:O16)))</f>
        <v>66.150537634408607</v>
      </c>
      <c r="AO15">
        <f>ABS(100*(Q15-Q16)/(AVERAGE(Q15:Q16)))</f>
        <v>1.8691588785046744</v>
      </c>
      <c r="AS15">
        <f>AVERAGE(M15:M16)</f>
        <v>2.7364999999999999</v>
      </c>
      <c r="AT15">
        <f>AVERAGE(N15:N16)</f>
        <v>6.2240000000000002</v>
      </c>
      <c r="AU15">
        <f>AVERAGE(O15:O16)</f>
        <v>3.4874999999999998</v>
      </c>
      <c r="AV15">
        <f>AVERAGE(Q15:Q16)</f>
        <v>0.1605</v>
      </c>
    </row>
    <row r="16" spans="1:48">
      <c r="A16">
        <v>15</v>
      </c>
      <c r="B16">
        <v>9</v>
      </c>
      <c r="C16" t="s">
        <v>121</v>
      </c>
      <c r="D16" t="s">
        <v>24</v>
      </c>
      <c r="E16" t="s">
        <v>52</v>
      </c>
      <c r="G16">
        <v>0.5</v>
      </c>
      <c r="H16">
        <v>0.5</v>
      </c>
      <c r="I16">
        <v>3121</v>
      </c>
      <c r="J16">
        <v>5025</v>
      </c>
      <c r="L16">
        <v>1132</v>
      </c>
      <c r="M16">
        <v>3.891</v>
      </c>
      <c r="N16">
        <v>6.2249999999999996</v>
      </c>
      <c r="O16">
        <v>2.3340000000000001</v>
      </c>
      <c r="Q16">
        <v>0.16200000000000001</v>
      </c>
      <c r="R16">
        <v>1</v>
      </c>
      <c r="S16">
        <v>0</v>
      </c>
      <c r="T16">
        <v>0</v>
      </c>
      <c r="V16">
        <v>0</v>
      </c>
      <c r="Y16" t="s">
        <v>101</v>
      </c>
      <c r="Z16" s="3">
        <v>0.53399305555555554</v>
      </c>
      <c r="AB16">
        <v>1</v>
      </c>
    </row>
    <row r="17" spans="1:48">
      <c r="A17">
        <v>16</v>
      </c>
      <c r="B17">
        <v>10</v>
      </c>
      <c r="C17" t="s">
        <v>122</v>
      </c>
      <c r="D17" t="s">
        <v>24</v>
      </c>
      <c r="E17" t="s">
        <v>52</v>
      </c>
      <c r="G17">
        <v>0.5</v>
      </c>
      <c r="H17">
        <v>0.5</v>
      </c>
      <c r="I17">
        <v>1699</v>
      </c>
      <c r="J17">
        <v>4696</v>
      </c>
      <c r="L17">
        <v>1301</v>
      </c>
      <c r="M17">
        <v>2.0409999999999999</v>
      </c>
      <c r="N17">
        <v>5.8079999999999998</v>
      </c>
      <c r="O17">
        <v>3.7669999999999999</v>
      </c>
      <c r="Q17">
        <v>0.184</v>
      </c>
      <c r="R17">
        <v>1</v>
      </c>
      <c r="S17">
        <v>0</v>
      </c>
      <c r="T17">
        <v>0</v>
      </c>
      <c r="V17">
        <v>0</v>
      </c>
      <c r="Y17" t="s">
        <v>101</v>
      </c>
      <c r="Z17" s="3">
        <v>0.54420138888888892</v>
      </c>
      <c r="AB17">
        <v>1</v>
      </c>
      <c r="AE17">
        <f>ABS(100*(M17-M18)/(AVERAGE(M17:M18)))</f>
        <v>28.017695386559932</v>
      </c>
      <c r="AJ17">
        <f>ABS(100*(O17-O18)/(AVERAGE(O17:O18)))</f>
        <v>21.42542248346804</v>
      </c>
      <c r="AO17">
        <f>ABS(100*(Q17-Q18)/(AVERAGE(Q17:Q18)))</f>
        <v>1.092896174863389</v>
      </c>
      <c r="AS17">
        <f>AVERAGE(M17:M18)</f>
        <v>2.3734999999999999</v>
      </c>
      <c r="AT17">
        <f>AVERAGE(N17:N18)</f>
        <v>5.7759999999999998</v>
      </c>
      <c r="AU17">
        <f>AVERAGE(O17:O18)</f>
        <v>3.4024999999999999</v>
      </c>
      <c r="AV17">
        <f>AVERAGE(Q17:Q18)</f>
        <v>0.183</v>
      </c>
    </row>
    <row r="18" spans="1:48">
      <c r="A18">
        <v>17</v>
      </c>
      <c r="B18">
        <v>10</v>
      </c>
      <c r="C18" t="s">
        <v>122</v>
      </c>
      <c r="D18" t="s">
        <v>24</v>
      </c>
      <c r="E18" t="s">
        <v>52</v>
      </c>
      <c r="G18">
        <v>0.5</v>
      </c>
      <c r="H18">
        <v>0.5</v>
      </c>
      <c r="I18">
        <v>2211</v>
      </c>
      <c r="J18">
        <v>4646</v>
      </c>
      <c r="L18">
        <v>1283</v>
      </c>
      <c r="M18">
        <v>2.706</v>
      </c>
      <c r="N18">
        <v>5.7439999999999998</v>
      </c>
      <c r="O18">
        <v>3.0379999999999998</v>
      </c>
      <c r="Q18">
        <v>0.182</v>
      </c>
      <c r="R18">
        <v>1</v>
      </c>
      <c r="S18">
        <v>0</v>
      </c>
      <c r="T18">
        <v>0</v>
      </c>
      <c r="V18">
        <v>0</v>
      </c>
      <c r="Y18" t="s">
        <v>101</v>
      </c>
      <c r="Z18" s="3">
        <v>0.55027777777777775</v>
      </c>
      <c r="AB18">
        <v>1</v>
      </c>
    </row>
    <row r="19" spans="1:48">
      <c r="A19">
        <v>18</v>
      </c>
      <c r="B19">
        <v>11</v>
      </c>
      <c r="C19" t="s">
        <v>123</v>
      </c>
      <c r="D19" t="s">
        <v>24</v>
      </c>
      <c r="E19" t="s">
        <v>52</v>
      </c>
      <c r="G19">
        <v>0.5</v>
      </c>
      <c r="H19">
        <v>0.5</v>
      </c>
      <c r="I19">
        <v>593</v>
      </c>
      <c r="J19">
        <v>4252</v>
      </c>
      <c r="L19">
        <v>959</v>
      </c>
      <c r="M19">
        <v>0.60299999999999998</v>
      </c>
      <c r="N19">
        <v>5.2439999999999998</v>
      </c>
      <c r="O19">
        <v>4.641</v>
      </c>
      <c r="Q19">
        <v>0.13900000000000001</v>
      </c>
      <c r="R19">
        <v>1</v>
      </c>
      <c r="S19">
        <v>0</v>
      </c>
      <c r="T19">
        <v>0</v>
      </c>
      <c r="V19">
        <v>0</v>
      </c>
      <c r="Y19" t="s">
        <v>101</v>
      </c>
      <c r="Z19" s="3">
        <v>0.56055555555555558</v>
      </c>
      <c r="AB19">
        <v>1</v>
      </c>
      <c r="AE19">
        <f>ABS(100*(M19-M20)/(AVERAGE(M19:M20)))</f>
        <v>122.81599999999999</v>
      </c>
      <c r="AJ19">
        <f>ABS(100*(O19-O20)/(AVERAGE(O19:O20)))</f>
        <v>49.683927370544716</v>
      </c>
      <c r="AO19">
        <f>ABS(100*(Q19-Q20)/(AVERAGE(Q19:Q20)))</f>
        <v>5.5944055944055791</v>
      </c>
      <c r="AS19">
        <f>AVERAGE(M19:M20)</f>
        <v>1.5625</v>
      </c>
      <c r="AT19">
        <f>AVERAGE(N19:N20)</f>
        <v>5.2799999999999994</v>
      </c>
      <c r="AU19">
        <f>AVERAGE(O19:O20)</f>
        <v>3.7175000000000002</v>
      </c>
      <c r="AV19">
        <f>AVERAGE(Q19:Q20)</f>
        <v>0.14300000000000002</v>
      </c>
    </row>
    <row r="20" spans="1:48">
      <c r="A20">
        <v>19</v>
      </c>
      <c r="B20">
        <v>11</v>
      </c>
      <c r="C20" t="s">
        <v>123</v>
      </c>
      <c r="D20" t="s">
        <v>24</v>
      </c>
      <c r="E20" t="s">
        <v>52</v>
      </c>
      <c r="G20">
        <v>0.5</v>
      </c>
      <c r="H20">
        <v>0.5</v>
      </c>
      <c r="I20">
        <v>2069</v>
      </c>
      <c r="J20">
        <v>4308</v>
      </c>
      <c r="L20">
        <v>1023</v>
      </c>
      <c r="M20">
        <v>2.5219999999999998</v>
      </c>
      <c r="N20">
        <v>5.3159999999999998</v>
      </c>
      <c r="O20">
        <v>2.794</v>
      </c>
      <c r="Q20">
        <v>0.14699999999999999</v>
      </c>
      <c r="R20">
        <v>1</v>
      </c>
      <c r="S20">
        <v>0</v>
      </c>
      <c r="T20">
        <v>0</v>
      </c>
      <c r="V20">
        <v>0</v>
      </c>
      <c r="Y20" t="s">
        <v>101</v>
      </c>
      <c r="Z20" s="3">
        <v>0.56664351851851846</v>
      </c>
      <c r="AB20">
        <v>1</v>
      </c>
    </row>
    <row r="21" spans="1:48">
      <c r="A21">
        <v>20</v>
      </c>
      <c r="B21">
        <v>12</v>
      </c>
      <c r="C21" t="s">
        <v>124</v>
      </c>
      <c r="D21" t="s">
        <v>24</v>
      </c>
      <c r="E21" t="s">
        <v>52</v>
      </c>
      <c r="G21">
        <v>0.5</v>
      </c>
      <c r="H21">
        <v>0.5</v>
      </c>
      <c r="I21">
        <v>5285</v>
      </c>
      <c r="J21">
        <v>7226</v>
      </c>
      <c r="L21">
        <v>1757</v>
      </c>
      <c r="M21">
        <v>6.71</v>
      </c>
      <c r="N21">
        <v>8.9830000000000005</v>
      </c>
      <c r="O21">
        <v>2.2730000000000001</v>
      </c>
      <c r="Q21">
        <v>0.245</v>
      </c>
      <c r="R21">
        <v>1</v>
      </c>
      <c r="S21">
        <v>0</v>
      </c>
      <c r="T21">
        <v>0</v>
      </c>
      <c r="V21">
        <v>0</v>
      </c>
      <c r="Y21" t="s">
        <v>101</v>
      </c>
      <c r="Z21" s="3">
        <v>0.57721064814814815</v>
      </c>
      <c r="AB21">
        <v>1</v>
      </c>
      <c r="AE21">
        <f>ABS(100*(M21-M22)/(AVERAGE(M21:M22)))</f>
        <v>4.4719385853769306E-2</v>
      </c>
      <c r="AJ21">
        <f>ABS(100*(O21-O22)/(AVERAGE(O21:O22)))</f>
        <v>3.9479587258860507</v>
      </c>
      <c r="AO21">
        <f>ABS(100*(Q21-Q22)/(AVERAGE(Q21:Q22)))</f>
        <v>0.40899795501022534</v>
      </c>
      <c r="AS21">
        <f>AVERAGE(M21:M22)</f>
        <v>6.7084999999999999</v>
      </c>
      <c r="AT21">
        <f>AVERAGE(N21:N22)</f>
        <v>8.9375</v>
      </c>
      <c r="AU21">
        <f>AVERAGE(O21:O22)</f>
        <v>2.2290000000000001</v>
      </c>
      <c r="AV21">
        <f>AVERAGE(Q21:Q22)</f>
        <v>0.2445</v>
      </c>
    </row>
    <row r="22" spans="1:48">
      <c r="A22">
        <v>21</v>
      </c>
      <c r="B22">
        <v>12</v>
      </c>
      <c r="C22" t="s">
        <v>124</v>
      </c>
      <c r="D22" t="s">
        <v>24</v>
      </c>
      <c r="E22" t="s">
        <v>52</v>
      </c>
      <c r="G22">
        <v>0.5</v>
      </c>
      <c r="H22">
        <v>0.5</v>
      </c>
      <c r="I22">
        <v>5283</v>
      </c>
      <c r="J22">
        <v>7152</v>
      </c>
      <c r="L22">
        <v>1751</v>
      </c>
      <c r="M22">
        <v>6.7069999999999999</v>
      </c>
      <c r="N22">
        <v>8.8919999999999995</v>
      </c>
      <c r="O22">
        <v>2.1850000000000001</v>
      </c>
      <c r="Q22">
        <v>0.24399999999999999</v>
      </c>
      <c r="R22">
        <v>1</v>
      </c>
      <c r="S22">
        <v>0</v>
      </c>
      <c r="T22">
        <v>0</v>
      </c>
      <c r="V22">
        <v>0</v>
      </c>
      <c r="Y22" t="s">
        <v>101</v>
      </c>
      <c r="Z22" s="3">
        <v>0.58337962962962964</v>
      </c>
      <c r="AB22">
        <v>1</v>
      </c>
    </row>
    <row r="23" spans="1:48">
      <c r="A23">
        <v>22</v>
      </c>
      <c r="B23">
        <v>13</v>
      </c>
      <c r="C23" t="s">
        <v>125</v>
      </c>
      <c r="D23" t="s">
        <v>24</v>
      </c>
      <c r="E23" t="s">
        <v>52</v>
      </c>
      <c r="G23">
        <v>0.5</v>
      </c>
      <c r="H23">
        <v>0.5</v>
      </c>
      <c r="I23">
        <v>1926</v>
      </c>
      <c r="J23">
        <v>4204</v>
      </c>
      <c r="L23">
        <v>1173</v>
      </c>
      <c r="M23">
        <v>2.335</v>
      </c>
      <c r="N23">
        <v>5.1829999999999998</v>
      </c>
      <c r="O23">
        <v>2.847</v>
      </c>
      <c r="Q23">
        <v>0.16700000000000001</v>
      </c>
      <c r="R23">
        <v>1</v>
      </c>
      <c r="S23">
        <v>0</v>
      </c>
      <c r="T23">
        <v>0</v>
      </c>
      <c r="V23">
        <v>0</v>
      </c>
      <c r="Y23" t="s">
        <v>101</v>
      </c>
      <c r="Z23" s="3">
        <v>0.59359953703703705</v>
      </c>
      <c r="AB23">
        <v>1</v>
      </c>
      <c r="AE23">
        <f>ABS(100*(M23-M24)/(AVERAGE(M23:M24)))</f>
        <v>24.204780726519864</v>
      </c>
      <c r="AJ23">
        <f>ABS(100*(O23-O24)/(AVERAGE(O23:O24)))</f>
        <v>28.628789399718936</v>
      </c>
      <c r="AO23">
        <f>ABS(100*(Q23-Q24)/(AVERAGE(Q23:Q24)))</f>
        <v>6.1728395061728447</v>
      </c>
      <c r="AS23">
        <f>AVERAGE(M23:M24)</f>
        <v>2.6565000000000003</v>
      </c>
      <c r="AT23">
        <f>AVERAGE(N23:N24)</f>
        <v>5.1475</v>
      </c>
      <c r="AU23">
        <f>AVERAGE(O23:O24)</f>
        <v>2.4904999999999999</v>
      </c>
      <c r="AV23">
        <f>AVERAGE(Q23:Q24)</f>
        <v>0.16200000000000001</v>
      </c>
    </row>
    <row r="24" spans="1:48">
      <c r="A24">
        <v>23</v>
      </c>
      <c r="B24">
        <v>13</v>
      </c>
      <c r="C24" t="s">
        <v>125</v>
      </c>
      <c r="D24" t="s">
        <v>24</v>
      </c>
      <c r="E24" t="s">
        <v>52</v>
      </c>
      <c r="G24">
        <v>0.5</v>
      </c>
      <c r="H24">
        <v>0.5</v>
      </c>
      <c r="I24">
        <v>2419</v>
      </c>
      <c r="J24">
        <v>4148</v>
      </c>
      <c r="L24">
        <v>1098</v>
      </c>
      <c r="M24">
        <v>2.9780000000000002</v>
      </c>
      <c r="N24">
        <v>5.1120000000000001</v>
      </c>
      <c r="O24">
        <v>2.1339999999999999</v>
      </c>
      <c r="Q24">
        <v>0.157</v>
      </c>
      <c r="R24">
        <v>1</v>
      </c>
      <c r="S24">
        <v>0</v>
      </c>
      <c r="T24">
        <v>0</v>
      </c>
      <c r="V24">
        <v>0</v>
      </c>
      <c r="Y24" t="s">
        <v>101</v>
      </c>
      <c r="Z24" s="3">
        <v>0.5995949074074074</v>
      </c>
      <c r="AB24">
        <v>1</v>
      </c>
    </row>
    <row r="25" spans="1:48">
      <c r="A25">
        <v>24</v>
      </c>
      <c r="B25">
        <v>14</v>
      </c>
      <c r="C25" t="s">
        <v>126</v>
      </c>
      <c r="D25" t="s">
        <v>24</v>
      </c>
      <c r="E25" t="s">
        <v>52</v>
      </c>
      <c r="G25">
        <v>0.5</v>
      </c>
      <c r="H25">
        <v>0.5</v>
      </c>
      <c r="I25">
        <v>2225</v>
      </c>
      <c r="J25">
        <v>4034</v>
      </c>
      <c r="L25">
        <v>1120</v>
      </c>
      <c r="M25">
        <v>2.7250000000000001</v>
      </c>
      <c r="N25">
        <v>4.9660000000000002</v>
      </c>
      <c r="O25">
        <v>2.2400000000000002</v>
      </c>
      <c r="Q25">
        <v>0.16</v>
      </c>
      <c r="R25">
        <v>1</v>
      </c>
      <c r="S25">
        <v>0</v>
      </c>
      <c r="T25">
        <v>0</v>
      </c>
      <c r="V25">
        <v>0</v>
      </c>
      <c r="Y25" t="s">
        <v>101</v>
      </c>
      <c r="Z25" s="3">
        <v>0.60996527777777776</v>
      </c>
      <c r="AB25">
        <v>1</v>
      </c>
      <c r="AE25">
        <f>ABS(100*(M25-M26)/(AVERAGE(M25:M26)))</f>
        <v>1.7100236492632239</v>
      </c>
      <c r="AJ25">
        <f>ABS(100*(O25-O26)/(AVERAGE(O25:O26)))</f>
        <v>9.541627689429383</v>
      </c>
      <c r="AO25">
        <f>ABS(100*(Q25-Q26)/(AVERAGE(Q25:Q26)))</f>
        <v>4.4728434504792371</v>
      </c>
      <c r="AS25">
        <f>AVERAGE(M25:M26)</f>
        <v>2.7484999999999999</v>
      </c>
      <c r="AT25">
        <f>AVERAGE(N25:N26)</f>
        <v>4.8870000000000005</v>
      </c>
      <c r="AU25">
        <f>AVERAGE(O25:O26)</f>
        <v>2.1379999999999999</v>
      </c>
      <c r="AV25">
        <f>AVERAGE(Q25:Q26)</f>
        <v>0.1565</v>
      </c>
    </row>
    <row r="26" spans="1:48">
      <c r="A26">
        <v>25</v>
      </c>
      <c r="B26">
        <v>14</v>
      </c>
      <c r="C26" t="s">
        <v>126</v>
      </c>
      <c r="D26" t="s">
        <v>24</v>
      </c>
      <c r="E26" t="s">
        <v>52</v>
      </c>
      <c r="G26">
        <v>0.5</v>
      </c>
      <c r="H26">
        <v>0.5</v>
      </c>
      <c r="I26">
        <v>2261</v>
      </c>
      <c r="J26">
        <v>3910</v>
      </c>
      <c r="L26">
        <v>1067</v>
      </c>
      <c r="M26">
        <v>2.7719999999999998</v>
      </c>
      <c r="N26">
        <v>4.8079999999999998</v>
      </c>
      <c r="O26">
        <v>2.036</v>
      </c>
      <c r="Q26">
        <v>0.153</v>
      </c>
      <c r="R26">
        <v>1</v>
      </c>
      <c r="S26">
        <v>0</v>
      </c>
      <c r="T26">
        <v>0</v>
      </c>
      <c r="V26">
        <v>0</v>
      </c>
      <c r="Y26" t="s">
        <v>101</v>
      </c>
      <c r="Z26" s="3">
        <v>0.61600694444444437</v>
      </c>
      <c r="AB26">
        <v>1</v>
      </c>
    </row>
    <row r="27" spans="1:48">
      <c r="A27">
        <v>26</v>
      </c>
      <c r="B27">
        <v>15</v>
      </c>
      <c r="C27" t="s">
        <v>127</v>
      </c>
      <c r="D27" t="s">
        <v>24</v>
      </c>
      <c r="E27" t="s">
        <v>52</v>
      </c>
      <c r="G27">
        <v>0.5</v>
      </c>
      <c r="H27">
        <v>0.5</v>
      </c>
      <c r="I27">
        <v>2024</v>
      </c>
      <c r="J27">
        <v>5610</v>
      </c>
      <c r="L27">
        <v>1249</v>
      </c>
      <c r="M27">
        <v>2.4630000000000001</v>
      </c>
      <c r="N27">
        <v>6.9630000000000001</v>
      </c>
      <c r="O27">
        <v>4.4989999999999997</v>
      </c>
      <c r="Q27">
        <v>0.17799999999999999</v>
      </c>
      <c r="R27">
        <v>1</v>
      </c>
      <c r="S27">
        <v>0</v>
      </c>
      <c r="T27">
        <v>0</v>
      </c>
      <c r="V27">
        <v>0</v>
      </c>
      <c r="Y27" t="s">
        <v>101</v>
      </c>
      <c r="Z27" s="3">
        <v>0.62646990740740738</v>
      </c>
      <c r="AB27">
        <v>1</v>
      </c>
      <c r="AE27">
        <f>ABS(100*(M27-M28)/(AVERAGE(M27:M28)))</f>
        <v>41.887337506018291</v>
      </c>
      <c r="AJ27">
        <f>ABS(100*(O27-O28)/(AVERAGE(O27:O28)))</f>
        <v>27.710995824370485</v>
      </c>
      <c r="AO27">
        <f>ABS(100*(Q27-Q28)/(AVERAGE(Q27:Q28)))</f>
        <v>1.6997167138810214</v>
      </c>
      <c r="AS27">
        <f>AVERAGE(M27:M28)</f>
        <v>3.1154999999999999</v>
      </c>
      <c r="AT27">
        <f>AVERAGE(N27:N28)</f>
        <v>7.0674999999999999</v>
      </c>
      <c r="AU27">
        <f>AVERAGE(O27:O28)</f>
        <v>3.9514999999999998</v>
      </c>
      <c r="AV27">
        <f>AVERAGE(Q27:Q28)</f>
        <v>0.17649999999999999</v>
      </c>
    </row>
    <row r="28" spans="1:48">
      <c r="A28">
        <v>27</v>
      </c>
      <c r="B28">
        <v>15</v>
      </c>
      <c r="C28" t="s">
        <v>127</v>
      </c>
      <c r="D28" t="s">
        <v>24</v>
      </c>
      <c r="E28" t="s">
        <v>52</v>
      </c>
      <c r="G28">
        <v>0.5</v>
      </c>
      <c r="H28">
        <v>0.5</v>
      </c>
      <c r="I28">
        <v>3027</v>
      </c>
      <c r="J28">
        <v>5776</v>
      </c>
      <c r="L28">
        <v>1228</v>
      </c>
      <c r="M28">
        <v>3.7679999999999998</v>
      </c>
      <c r="N28">
        <v>7.1719999999999997</v>
      </c>
      <c r="O28">
        <v>3.4039999999999999</v>
      </c>
      <c r="Q28">
        <v>0.17499999999999999</v>
      </c>
      <c r="R28">
        <v>1</v>
      </c>
      <c r="S28">
        <v>0</v>
      </c>
      <c r="T28">
        <v>0</v>
      </c>
      <c r="V28">
        <v>0</v>
      </c>
      <c r="Y28" t="s">
        <v>101</v>
      </c>
      <c r="Z28" s="3">
        <v>0.63267361111111109</v>
      </c>
      <c r="AB28">
        <v>1</v>
      </c>
    </row>
    <row r="29" spans="1:48">
      <c r="A29">
        <v>28</v>
      </c>
      <c r="B29">
        <v>16</v>
      </c>
      <c r="C29" t="s">
        <v>128</v>
      </c>
      <c r="D29" t="s">
        <v>24</v>
      </c>
      <c r="E29" t="s">
        <v>52</v>
      </c>
      <c r="G29">
        <v>0.5</v>
      </c>
      <c r="H29">
        <v>0.5</v>
      </c>
      <c r="I29">
        <v>5009</v>
      </c>
      <c r="J29">
        <v>7862</v>
      </c>
      <c r="L29">
        <v>6506</v>
      </c>
      <c r="M29">
        <v>6.35</v>
      </c>
      <c r="N29">
        <v>9.7710000000000008</v>
      </c>
      <c r="O29">
        <v>3.4209999999999998</v>
      </c>
      <c r="Q29">
        <v>0.86699999999999999</v>
      </c>
      <c r="R29">
        <v>1</v>
      </c>
      <c r="S29">
        <v>0</v>
      </c>
      <c r="T29">
        <v>0</v>
      </c>
      <c r="V29">
        <v>0</v>
      </c>
      <c r="Y29" t="s">
        <v>101</v>
      </c>
      <c r="Z29" s="3">
        <v>0.64325231481481482</v>
      </c>
      <c r="AB29">
        <v>1</v>
      </c>
      <c r="AE29">
        <f>ABS(100*(M29-M30)/(AVERAGE(M29:M30)))</f>
        <v>1.4383989993746173</v>
      </c>
      <c r="AJ29">
        <f>ABS(100*(O29-O30)/(AVERAGE(O29:O30)))</f>
        <v>3.9822375017905811</v>
      </c>
      <c r="AO29">
        <f>ABS(100*(Q29-Q30)/(AVERAGE(Q29:Q30)))</f>
        <v>2.8425241614553749</v>
      </c>
      <c r="AS29">
        <f>AVERAGE(M29:M30)</f>
        <v>6.3959999999999999</v>
      </c>
      <c r="AT29">
        <f>AVERAGE(N29:N30)</f>
        <v>9.8870000000000005</v>
      </c>
      <c r="AU29">
        <f>AVERAGE(O29:O30)</f>
        <v>3.4904999999999999</v>
      </c>
      <c r="AV29">
        <f>AVERAGE(Q29:Q30)</f>
        <v>0.87949999999999995</v>
      </c>
    </row>
    <row r="30" spans="1:48">
      <c r="A30">
        <v>29</v>
      </c>
      <c r="B30">
        <v>16</v>
      </c>
      <c r="C30" t="s">
        <v>128</v>
      </c>
      <c r="D30" t="s">
        <v>24</v>
      </c>
      <c r="E30" t="s">
        <v>52</v>
      </c>
      <c r="G30">
        <v>0.5</v>
      </c>
      <c r="H30">
        <v>0.5</v>
      </c>
      <c r="I30">
        <v>5080</v>
      </c>
      <c r="J30">
        <v>8050</v>
      </c>
      <c r="L30">
        <v>6696</v>
      </c>
      <c r="M30">
        <v>6.4420000000000002</v>
      </c>
      <c r="N30">
        <v>10.003</v>
      </c>
      <c r="O30">
        <v>3.56</v>
      </c>
      <c r="Q30">
        <v>0.89200000000000002</v>
      </c>
      <c r="R30">
        <v>1</v>
      </c>
      <c r="S30">
        <v>0</v>
      </c>
      <c r="T30">
        <v>0</v>
      </c>
      <c r="V30">
        <v>0</v>
      </c>
      <c r="Y30" t="s">
        <v>101</v>
      </c>
      <c r="Z30" s="3">
        <v>0.64956018518518521</v>
      </c>
      <c r="AB30">
        <v>1</v>
      </c>
    </row>
    <row r="31" spans="1:48">
      <c r="A31">
        <v>30</v>
      </c>
      <c r="B31">
        <v>17</v>
      </c>
      <c r="C31" t="s">
        <v>129</v>
      </c>
      <c r="D31" t="s">
        <v>24</v>
      </c>
      <c r="E31" t="s">
        <v>52</v>
      </c>
      <c r="G31">
        <v>0.5</v>
      </c>
      <c r="H31">
        <v>0.5</v>
      </c>
      <c r="I31">
        <v>1075</v>
      </c>
      <c r="J31">
        <v>4444</v>
      </c>
      <c r="L31">
        <v>1480</v>
      </c>
      <c r="M31">
        <v>1.23</v>
      </c>
      <c r="N31">
        <v>5.4889999999999999</v>
      </c>
      <c r="O31">
        <v>4.258</v>
      </c>
      <c r="Q31">
        <v>0.20799999999999999</v>
      </c>
      <c r="R31">
        <v>1</v>
      </c>
      <c r="S31">
        <v>0</v>
      </c>
      <c r="T31">
        <v>0</v>
      </c>
      <c r="V31">
        <v>0</v>
      </c>
      <c r="Y31" t="s">
        <v>101</v>
      </c>
      <c r="Z31" s="3">
        <v>0.65986111111111112</v>
      </c>
      <c r="AB31">
        <v>1</v>
      </c>
      <c r="AE31">
        <f>ABS(100*(M31-M32)/(AVERAGE(M31:M32)))</f>
        <v>87.901572112098435</v>
      </c>
      <c r="AJ31">
        <f>ABS(100*(O31-O32)/(AVERAGE(O31:O32)))</f>
        <v>58.727024153121668</v>
      </c>
      <c r="AO31">
        <f>ABS(100*(Q31-Q32)/(AVERAGE(Q31:Q32)))</f>
        <v>5.1522248243559767</v>
      </c>
      <c r="AS31">
        <f>AVERAGE(M31:M32)</f>
        <v>2.1944999999999997</v>
      </c>
      <c r="AT31">
        <f>AVERAGE(N31:N32)</f>
        <v>5.4864999999999995</v>
      </c>
      <c r="AU31">
        <f>AVERAGE(O31:O32)</f>
        <v>3.2915000000000001</v>
      </c>
      <c r="AV31">
        <f>AVERAGE(Q31:Q32)</f>
        <v>0.2135</v>
      </c>
    </row>
    <row r="32" spans="1:48">
      <c r="A32">
        <v>31</v>
      </c>
      <c r="B32">
        <v>17</v>
      </c>
      <c r="C32" t="s">
        <v>129</v>
      </c>
      <c r="D32" t="s">
        <v>24</v>
      </c>
      <c r="E32" t="s">
        <v>52</v>
      </c>
      <c r="G32">
        <v>0.5</v>
      </c>
      <c r="H32">
        <v>0.5</v>
      </c>
      <c r="I32">
        <v>2558</v>
      </c>
      <c r="J32">
        <v>4441</v>
      </c>
      <c r="L32">
        <v>1565</v>
      </c>
      <c r="M32">
        <v>3.1589999999999998</v>
      </c>
      <c r="N32">
        <v>5.484</v>
      </c>
      <c r="O32">
        <v>2.3250000000000002</v>
      </c>
      <c r="Q32">
        <v>0.219</v>
      </c>
      <c r="R32">
        <v>1</v>
      </c>
      <c r="S32">
        <v>0</v>
      </c>
      <c r="T32">
        <v>0</v>
      </c>
      <c r="V32">
        <v>0</v>
      </c>
      <c r="Y32" t="s">
        <v>101</v>
      </c>
      <c r="Z32" s="3">
        <v>0.6658680555555555</v>
      </c>
      <c r="AB32">
        <v>1</v>
      </c>
    </row>
    <row r="33" spans="1:48">
      <c r="A33">
        <v>32</v>
      </c>
      <c r="B33">
        <v>18</v>
      </c>
      <c r="C33" t="s">
        <v>130</v>
      </c>
      <c r="D33" t="s">
        <v>24</v>
      </c>
      <c r="E33" t="s">
        <v>52</v>
      </c>
      <c r="G33">
        <v>0.5</v>
      </c>
      <c r="H33">
        <v>0.5</v>
      </c>
      <c r="I33">
        <v>1491</v>
      </c>
      <c r="J33">
        <v>4328</v>
      </c>
      <c r="L33">
        <v>1037</v>
      </c>
      <c r="M33">
        <v>1.7709999999999999</v>
      </c>
      <c r="N33">
        <v>5.34</v>
      </c>
      <c r="O33">
        <v>3.57</v>
      </c>
      <c r="Q33">
        <v>0.14899999999999999</v>
      </c>
      <c r="R33">
        <v>1</v>
      </c>
      <c r="S33">
        <v>0</v>
      </c>
      <c r="T33">
        <v>0</v>
      </c>
      <c r="V33">
        <v>0</v>
      </c>
      <c r="Y33" t="s">
        <v>101</v>
      </c>
      <c r="Z33" s="3">
        <v>0.67622685185185183</v>
      </c>
      <c r="AB33">
        <v>1</v>
      </c>
      <c r="AE33">
        <f>ABS(100*(M33-M34)/(AVERAGE(M33:M34)))</f>
        <v>35.408921933085502</v>
      </c>
      <c r="AF33">
        <f>ABS(100*((AVERAGE(M33:M34)-AVERAGE(M19:M20))/(AVERAGE(M19:M20,M33:M34))))</f>
        <v>31.740476510970527</v>
      </c>
      <c r="AJ33">
        <f>ABS(100*(O33-O34)/(AVERAGE(O33:O34)))</f>
        <v>23.229638893231197</v>
      </c>
      <c r="AK33">
        <f>ABS(100*((AVERAGE(O33:O34)-AVERAGE(O19:O20))/(AVERAGE(O19:O20,O33:O34))))</f>
        <v>15.008675534991328</v>
      </c>
      <c r="AO33">
        <f>ABS(100*(Q33-Q34)/(AVERAGE(Q33:Q34)))</f>
        <v>0.673400673400674</v>
      </c>
      <c r="AP33">
        <f>ABS(100*((AVERAGE(Q33:Q34)-AVERAGE(Q19:Q20))/(AVERAGE(Q19:Q20,Q33:Q34))))</f>
        <v>3.7735849056603614</v>
      </c>
      <c r="AS33">
        <f>AVERAGE(M33:M34)</f>
        <v>2.1520000000000001</v>
      </c>
      <c r="AT33">
        <f>AVERAGE(N33:N34)</f>
        <v>5.35</v>
      </c>
      <c r="AU33">
        <f>AVERAGE(O33:O34)</f>
        <v>3.1985000000000001</v>
      </c>
      <c r="AV33">
        <f>AVERAGE(Q33:Q34)</f>
        <v>0.14849999999999999</v>
      </c>
    </row>
    <row r="34" spans="1:48">
      <c r="A34">
        <v>33</v>
      </c>
      <c r="B34">
        <v>18</v>
      </c>
      <c r="C34" t="s">
        <v>130</v>
      </c>
      <c r="D34" t="s">
        <v>24</v>
      </c>
      <c r="E34" t="s">
        <v>52</v>
      </c>
      <c r="G34">
        <v>0.5</v>
      </c>
      <c r="H34">
        <v>0.5</v>
      </c>
      <c r="I34">
        <v>2078</v>
      </c>
      <c r="J34">
        <v>4343</v>
      </c>
      <c r="L34">
        <v>1025</v>
      </c>
      <c r="M34">
        <v>2.5329999999999999</v>
      </c>
      <c r="N34">
        <v>5.36</v>
      </c>
      <c r="O34">
        <v>2.827</v>
      </c>
      <c r="Q34">
        <v>0.14799999999999999</v>
      </c>
      <c r="R34">
        <v>1</v>
      </c>
      <c r="S34">
        <v>0</v>
      </c>
      <c r="T34">
        <v>0</v>
      </c>
      <c r="V34">
        <v>0</v>
      </c>
      <c r="Y34" t="s">
        <v>101</v>
      </c>
      <c r="Z34" s="3">
        <v>0.68221064814814814</v>
      </c>
      <c r="AB34">
        <v>1</v>
      </c>
    </row>
    <row r="35" spans="1:48">
      <c r="A35">
        <v>34</v>
      </c>
      <c r="B35">
        <v>19</v>
      </c>
      <c r="C35" t="s">
        <v>131</v>
      </c>
      <c r="D35" t="s">
        <v>24</v>
      </c>
      <c r="E35" t="s">
        <v>52</v>
      </c>
      <c r="G35">
        <v>0.5</v>
      </c>
      <c r="H35">
        <v>0.5</v>
      </c>
      <c r="I35">
        <v>5626</v>
      </c>
      <c r="J35">
        <v>12235</v>
      </c>
      <c r="L35">
        <v>9596</v>
      </c>
      <c r="M35">
        <v>7.1550000000000002</v>
      </c>
      <c r="N35">
        <v>15.068</v>
      </c>
      <c r="O35">
        <v>7.9130000000000003</v>
      </c>
      <c r="Q35">
        <v>1.264</v>
      </c>
      <c r="R35">
        <v>1</v>
      </c>
      <c r="S35">
        <v>0</v>
      </c>
      <c r="T35">
        <v>0</v>
      </c>
      <c r="V35">
        <v>0</v>
      </c>
      <c r="Y35" t="s">
        <v>101</v>
      </c>
      <c r="Z35" s="3">
        <v>0.69336805555555558</v>
      </c>
      <c r="AB35">
        <v>1</v>
      </c>
      <c r="AE35">
        <f>ABS(100*(M35-M36)/(AVERAGE(M35:M36)))</f>
        <v>10.28768394537982</v>
      </c>
      <c r="AG35">
        <f>100*((AVERAGE(M35:M36)*50)-(AVERAGE(M29:M30)*50))/(1000*0.15)</f>
        <v>38.233333333333348</v>
      </c>
      <c r="AJ35">
        <f>ABS(100*(O35-O36)/(AVERAGE(O35:O36)))</f>
        <v>14.038409521233437</v>
      </c>
      <c r="AL35">
        <f>100*((AVERAGE(O35:O36)*50)-(AVERAGE(O29:O30)*50))/(1000*0.15)</f>
        <v>130.11666666666667</v>
      </c>
      <c r="AO35">
        <f>ABS(100*(Q35-Q36)/(AVERAGE(Q35:Q36)))</f>
        <v>1.3540422142572603</v>
      </c>
      <c r="AQ35">
        <f>100*((AVERAGE(Q35:Q36)*50)-(AVERAGE(Q29:Q30)*50))/(100*0.15)</f>
        <v>125.33333333333341</v>
      </c>
      <c r="AS35">
        <f>AVERAGE(M35:M36)</f>
        <v>7.5430000000000001</v>
      </c>
      <c r="AT35">
        <f>AVERAGE(N35:N36)</f>
        <v>14.936999999999999</v>
      </c>
      <c r="AU35">
        <f>AVERAGE(O35:O36)</f>
        <v>7.3940000000000001</v>
      </c>
      <c r="AV35">
        <f>AVERAGE(Q35:Q36)</f>
        <v>1.2555000000000001</v>
      </c>
    </row>
    <row r="36" spans="1:48">
      <c r="A36">
        <v>35</v>
      </c>
      <c r="B36">
        <v>19</v>
      </c>
      <c r="C36" t="s">
        <v>131</v>
      </c>
      <c r="D36" t="s">
        <v>24</v>
      </c>
      <c r="E36" t="s">
        <v>52</v>
      </c>
      <c r="G36">
        <v>0.5</v>
      </c>
      <c r="H36">
        <v>0.5</v>
      </c>
      <c r="I36">
        <v>6221</v>
      </c>
      <c r="J36">
        <v>12015</v>
      </c>
      <c r="L36">
        <v>9462</v>
      </c>
      <c r="M36">
        <v>7.931</v>
      </c>
      <c r="N36">
        <v>14.805999999999999</v>
      </c>
      <c r="O36">
        <v>6.875</v>
      </c>
      <c r="Q36">
        <v>1.2470000000000001</v>
      </c>
      <c r="R36">
        <v>1</v>
      </c>
      <c r="S36">
        <v>0</v>
      </c>
      <c r="T36">
        <v>0</v>
      </c>
      <c r="V36">
        <v>0</v>
      </c>
      <c r="Y36" t="s">
        <v>101</v>
      </c>
      <c r="Z36" s="3">
        <v>0.69982638888888893</v>
      </c>
      <c r="AB36">
        <v>1</v>
      </c>
    </row>
    <row r="37" spans="1:48">
      <c r="A37">
        <v>36</v>
      </c>
      <c r="B37">
        <v>1</v>
      </c>
      <c r="D37" t="s">
        <v>48</v>
      </c>
      <c r="Y37" t="s">
        <v>101</v>
      </c>
      <c r="Z37" s="3">
        <v>0.70412037037037034</v>
      </c>
    </row>
    <row r="38" spans="1:48">
      <c r="A38">
        <v>37</v>
      </c>
      <c r="B38">
        <v>2</v>
      </c>
      <c r="C38" t="s">
        <v>45</v>
      </c>
      <c r="D38" t="s">
        <v>24</v>
      </c>
      <c r="E38" t="s">
        <v>52</v>
      </c>
      <c r="G38">
        <v>0.5</v>
      </c>
      <c r="H38">
        <v>0.5</v>
      </c>
      <c r="I38">
        <v>69</v>
      </c>
      <c r="J38">
        <v>532</v>
      </c>
      <c r="L38">
        <v>155</v>
      </c>
      <c r="M38">
        <v>0</v>
      </c>
      <c r="N38">
        <v>0.432</v>
      </c>
      <c r="O38">
        <v>0.432</v>
      </c>
      <c r="Q38">
        <v>3.2000000000000001E-2</v>
      </c>
      <c r="R38">
        <v>1</v>
      </c>
      <c r="S38">
        <v>0</v>
      </c>
      <c r="T38">
        <v>0</v>
      </c>
      <c r="V38">
        <v>0</v>
      </c>
      <c r="Y38" t="s">
        <v>101</v>
      </c>
      <c r="Z38" s="3">
        <v>0.71383101851851849</v>
      </c>
      <c r="AB38">
        <v>1</v>
      </c>
      <c r="AE38" t="e">
        <f>ABS(100*(M38-M39)/(AVERAGE(M38:M39)))</f>
        <v>#DIV/0!</v>
      </c>
      <c r="AJ38">
        <f>ABS(100*(O38-O39)/(AVERAGE(O38:O39)))</f>
        <v>1.1641443538998846</v>
      </c>
      <c r="AO38">
        <f>ABS(100*(Q38-Q39)/(AVERAGE(Q38:Q39)))</f>
        <v>6.0606060606060659</v>
      </c>
      <c r="AR38" s="2"/>
      <c r="AS38">
        <f>AVERAGE(M38:M39)</f>
        <v>0</v>
      </c>
      <c r="AT38">
        <f>AVERAGE(N38:N39)</f>
        <v>0.42949999999999999</v>
      </c>
      <c r="AU38">
        <f>AVERAGE(O38:O39)</f>
        <v>0.42949999999999999</v>
      </c>
      <c r="AV38">
        <f>AVERAGE(Q38:Q39)</f>
        <v>3.3000000000000002E-2</v>
      </c>
    </row>
    <row r="39" spans="1:48">
      <c r="A39">
        <v>38</v>
      </c>
      <c r="B39">
        <v>2</v>
      </c>
      <c r="C39" t="s">
        <v>45</v>
      </c>
      <c r="D39" t="s">
        <v>24</v>
      </c>
      <c r="E39" t="s">
        <v>52</v>
      </c>
      <c r="G39">
        <v>0.5</v>
      </c>
      <c r="H39">
        <v>0.5</v>
      </c>
      <c r="I39">
        <v>78</v>
      </c>
      <c r="J39">
        <v>528</v>
      </c>
      <c r="L39">
        <v>173</v>
      </c>
      <c r="M39">
        <v>0</v>
      </c>
      <c r="N39">
        <v>0.42699999999999999</v>
      </c>
      <c r="O39">
        <v>0.42699999999999999</v>
      </c>
      <c r="Q39">
        <v>3.4000000000000002E-2</v>
      </c>
      <c r="R39">
        <v>1</v>
      </c>
      <c r="S39">
        <v>0</v>
      </c>
      <c r="T39">
        <v>0</v>
      </c>
      <c r="V39">
        <v>0</v>
      </c>
      <c r="Y39" t="s">
        <v>101</v>
      </c>
      <c r="Z39" s="3">
        <v>0.71855324074074067</v>
      </c>
      <c r="AB39">
        <v>1</v>
      </c>
    </row>
    <row r="40" spans="1:48">
      <c r="A40">
        <v>39</v>
      </c>
      <c r="B40">
        <v>5</v>
      </c>
      <c r="C40" t="s">
        <v>47</v>
      </c>
      <c r="D40" t="s">
        <v>24</v>
      </c>
      <c r="E40" t="s">
        <v>52</v>
      </c>
      <c r="G40">
        <v>0.5</v>
      </c>
      <c r="H40">
        <v>0.5</v>
      </c>
      <c r="I40">
        <v>2385</v>
      </c>
      <c r="J40">
        <v>5596</v>
      </c>
      <c r="L40">
        <v>2179</v>
      </c>
      <c r="M40">
        <v>2.9329999999999998</v>
      </c>
      <c r="N40">
        <v>6.9450000000000003</v>
      </c>
      <c r="O40">
        <v>4.0119999999999996</v>
      </c>
      <c r="Q40">
        <v>0.30099999999999999</v>
      </c>
      <c r="R40">
        <v>1</v>
      </c>
      <c r="S40">
        <v>0</v>
      </c>
      <c r="T40">
        <v>0</v>
      </c>
      <c r="V40">
        <v>0</v>
      </c>
      <c r="Y40" t="s">
        <v>101</v>
      </c>
      <c r="Z40" s="3">
        <v>0.72915509259259259</v>
      </c>
      <c r="AB40">
        <v>1</v>
      </c>
      <c r="AD40">
        <f>ABS(100*(AVERAGE(M40:M41)-3.24)/3.24)</f>
        <v>8.8580246913580361</v>
      </c>
      <c r="AE40">
        <f>ABS(100*(M40-M41)/(AVERAGE(M40:M41)))</f>
        <v>1.3545546901456158</v>
      </c>
      <c r="AI40">
        <f>ABS(100*(AVERAGE(O40:O41)-4.3)/4.3)</f>
        <v>4.906976744186033</v>
      </c>
      <c r="AJ40">
        <f>ABS(100*(O40-O41)/(AVERAGE(O40:O41)))</f>
        <v>3.766202005380308</v>
      </c>
      <c r="AN40">
        <f>ABS(100*(AVERAGE(Q40:Q41)-0.3)/0.3)</f>
        <v>2.6666666666666692</v>
      </c>
      <c r="AO40">
        <f>ABS(100*(Q40-Q41)/(AVERAGE(Q40:Q41)))</f>
        <v>4.5454545454545494</v>
      </c>
      <c r="AS40">
        <f>AVERAGE(M40:M41)</f>
        <v>2.9529999999999998</v>
      </c>
      <c r="AT40">
        <f>AVERAGE(N40:N41)</f>
        <v>7.0419999999999998</v>
      </c>
      <c r="AU40">
        <f>AVERAGE(O40:O41)</f>
        <v>4.0890000000000004</v>
      </c>
      <c r="AV40">
        <f>AVERAGE(Q40:Q41)</f>
        <v>0.308</v>
      </c>
    </row>
    <row r="41" spans="1:48">
      <c r="A41">
        <v>40</v>
      </c>
      <c r="B41">
        <v>5</v>
      </c>
      <c r="C41" t="s">
        <v>47</v>
      </c>
      <c r="D41" t="s">
        <v>24</v>
      </c>
      <c r="E41" t="s">
        <v>52</v>
      </c>
      <c r="G41">
        <v>0.5</v>
      </c>
      <c r="H41">
        <v>0.5</v>
      </c>
      <c r="I41">
        <v>2416</v>
      </c>
      <c r="J41">
        <v>5750</v>
      </c>
      <c r="L41">
        <v>2291</v>
      </c>
      <c r="M41">
        <v>2.9729999999999999</v>
      </c>
      <c r="N41">
        <v>7.1390000000000002</v>
      </c>
      <c r="O41">
        <v>4.1660000000000004</v>
      </c>
      <c r="Q41">
        <v>0.315</v>
      </c>
      <c r="R41">
        <v>1</v>
      </c>
      <c r="S41">
        <v>0</v>
      </c>
      <c r="T41">
        <v>0</v>
      </c>
      <c r="V41">
        <v>0</v>
      </c>
      <c r="Y41" t="s">
        <v>101</v>
      </c>
      <c r="Z41" s="3">
        <v>0.73517361111111112</v>
      </c>
      <c r="AB41">
        <v>1</v>
      </c>
    </row>
    <row r="42" spans="1:48">
      <c r="A42">
        <v>41</v>
      </c>
      <c r="B42">
        <v>3</v>
      </c>
      <c r="C42" t="s">
        <v>46</v>
      </c>
      <c r="D42" t="s">
        <v>24</v>
      </c>
      <c r="E42" t="s">
        <v>52</v>
      </c>
      <c r="G42">
        <v>0.5</v>
      </c>
      <c r="H42">
        <v>0.5</v>
      </c>
      <c r="I42">
        <v>7592</v>
      </c>
      <c r="J42">
        <v>9409</v>
      </c>
      <c r="L42">
        <v>8616</v>
      </c>
      <c r="M42">
        <v>9.7210000000000001</v>
      </c>
      <c r="N42">
        <v>11.667999999999999</v>
      </c>
      <c r="O42">
        <v>1.9470000000000001</v>
      </c>
      <c r="Q42">
        <v>1.139</v>
      </c>
      <c r="R42">
        <v>1</v>
      </c>
      <c r="S42">
        <v>0</v>
      </c>
      <c r="T42">
        <v>0</v>
      </c>
      <c r="V42">
        <v>0</v>
      </c>
      <c r="Y42" t="s">
        <v>101</v>
      </c>
      <c r="Z42" s="3">
        <v>0.74609953703703702</v>
      </c>
      <c r="AB42">
        <v>1</v>
      </c>
      <c r="AE42">
        <f>ABS(100*(M42-M43)/(AVERAGE(M42:M43)))</f>
        <v>6.2387881203906668</v>
      </c>
      <c r="AJ42">
        <f>ABS(100*(O42-O43)/(AVERAGE(O42:O43)))</f>
        <v>57.795431976166832</v>
      </c>
      <c r="AO42">
        <f>ABS(100*(Q42-Q43)/(AVERAGE(Q42:Q43)))</f>
        <v>1.5037593984962321</v>
      </c>
      <c r="AS42">
        <f>AVERAGE(M42:M43)</f>
        <v>10.033999999999999</v>
      </c>
      <c r="AT42">
        <f>AVERAGE(N42:N43)</f>
        <v>11.544</v>
      </c>
      <c r="AU42">
        <f>AVERAGE(O42:O43)</f>
        <v>1.5105</v>
      </c>
      <c r="AV42">
        <f>AVERAGE(Q42:Q43)</f>
        <v>1.1305000000000001</v>
      </c>
    </row>
    <row r="43" spans="1:48">
      <c r="A43">
        <v>42</v>
      </c>
      <c r="B43">
        <v>3</v>
      </c>
      <c r="C43" t="s">
        <v>46</v>
      </c>
      <c r="D43" t="s">
        <v>24</v>
      </c>
      <c r="E43" t="s">
        <v>52</v>
      </c>
      <c r="G43">
        <v>0.5</v>
      </c>
      <c r="H43">
        <v>0.5</v>
      </c>
      <c r="I43">
        <v>8071</v>
      </c>
      <c r="J43">
        <v>9205</v>
      </c>
      <c r="L43">
        <v>8483</v>
      </c>
      <c r="M43">
        <v>10.347</v>
      </c>
      <c r="N43">
        <v>11.42</v>
      </c>
      <c r="O43">
        <v>1.0740000000000001</v>
      </c>
      <c r="Q43">
        <v>1.1220000000000001</v>
      </c>
      <c r="R43">
        <v>1</v>
      </c>
      <c r="S43">
        <v>0</v>
      </c>
      <c r="T43">
        <v>0</v>
      </c>
      <c r="V43">
        <v>0</v>
      </c>
      <c r="Y43" t="s">
        <v>101</v>
      </c>
      <c r="Z43" s="3">
        <v>0.75238425925925922</v>
      </c>
      <c r="AB43">
        <v>1</v>
      </c>
    </row>
    <row r="44" spans="1:48">
      <c r="A44">
        <v>43</v>
      </c>
      <c r="B44">
        <v>20</v>
      </c>
      <c r="C44" t="s">
        <v>132</v>
      </c>
      <c r="D44" t="s">
        <v>24</v>
      </c>
      <c r="E44" t="s">
        <v>52</v>
      </c>
      <c r="G44">
        <v>0.5</v>
      </c>
      <c r="H44">
        <v>0.5</v>
      </c>
      <c r="I44">
        <v>3127</v>
      </c>
      <c r="J44">
        <v>5950</v>
      </c>
      <c r="L44">
        <v>5352</v>
      </c>
      <c r="M44">
        <v>3.8980000000000001</v>
      </c>
      <c r="N44">
        <v>7.39</v>
      </c>
      <c r="O44">
        <v>3.492</v>
      </c>
      <c r="Q44">
        <v>0.71699999999999997</v>
      </c>
      <c r="R44">
        <v>1</v>
      </c>
      <c r="S44">
        <v>0</v>
      </c>
      <c r="T44">
        <v>0</v>
      </c>
      <c r="V44">
        <v>0</v>
      </c>
      <c r="Y44" t="s">
        <v>101</v>
      </c>
      <c r="Z44" s="3">
        <v>0.7628125</v>
      </c>
      <c r="AB44">
        <v>1</v>
      </c>
      <c r="AE44">
        <f>ABS(100*(M44-M45)/(AVERAGE(M44:M45)))</f>
        <v>6.3105590062111796</v>
      </c>
      <c r="AJ44">
        <f>ABS(100*(O44-O45)/(AVERAGE(O44:O45)))</f>
        <v>2.7118644067796636</v>
      </c>
      <c r="AO44">
        <f>ABS(100*(Q44-Q45)/(AVERAGE(Q44:Q45)))</f>
        <v>7.1284465366509799</v>
      </c>
      <c r="AS44">
        <f>AVERAGE(M44:M45)</f>
        <v>4.0250000000000004</v>
      </c>
      <c r="AT44">
        <f>AVERAGE(N44:N45)</f>
        <v>7.5649999999999995</v>
      </c>
      <c r="AU44">
        <f>AVERAGE(O44:O45)</f>
        <v>3.54</v>
      </c>
      <c r="AV44">
        <f>AVERAGE(Q44:Q45)</f>
        <v>0.74350000000000005</v>
      </c>
    </row>
    <row r="45" spans="1:48">
      <c r="A45">
        <v>44</v>
      </c>
      <c r="B45">
        <v>20</v>
      </c>
      <c r="C45" t="s">
        <v>132</v>
      </c>
      <c r="D45" t="s">
        <v>24</v>
      </c>
      <c r="E45" t="s">
        <v>52</v>
      </c>
      <c r="G45">
        <v>0.5</v>
      </c>
      <c r="H45">
        <v>0.5</v>
      </c>
      <c r="I45">
        <v>3322</v>
      </c>
      <c r="J45">
        <v>6229</v>
      </c>
      <c r="L45">
        <v>5763</v>
      </c>
      <c r="M45">
        <v>4.1520000000000001</v>
      </c>
      <c r="N45">
        <v>7.74</v>
      </c>
      <c r="O45">
        <v>3.5880000000000001</v>
      </c>
      <c r="Q45">
        <v>0.77</v>
      </c>
      <c r="R45">
        <v>1</v>
      </c>
      <c r="S45">
        <v>0</v>
      </c>
      <c r="T45">
        <v>0</v>
      </c>
      <c r="V45">
        <v>0</v>
      </c>
      <c r="Y45" t="s">
        <v>101</v>
      </c>
      <c r="Z45" s="3">
        <v>0.76896990740740734</v>
      </c>
      <c r="AB45">
        <v>1</v>
      </c>
    </row>
    <row r="46" spans="1:48">
      <c r="A46">
        <v>45</v>
      </c>
      <c r="B46">
        <v>21</v>
      </c>
      <c r="C46" t="s">
        <v>133</v>
      </c>
      <c r="D46" t="s">
        <v>24</v>
      </c>
      <c r="E46" t="s">
        <v>52</v>
      </c>
      <c r="G46">
        <v>0.5</v>
      </c>
      <c r="H46">
        <v>0.5</v>
      </c>
      <c r="I46">
        <v>979</v>
      </c>
      <c r="J46">
        <v>4395</v>
      </c>
      <c r="L46">
        <v>1242</v>
      </c>
      <c r="M46">
        <v>1.105</v>
      </c>
      <c r="N46">
        <v>5.4260000000000002</v>
      </c>
      <c r="O46">
        <v>4.3209999999999997</v>
      </c>
      <c r="Q46">
        <v>0.17699999999999999</v>
      </c>
      <c r="R46">
        <v>1</v>
      </c>
      <c r="S46">
        <v>0</v>
      </c>
      <c r="T46">
        <v>0</v>
      </c>
      <c r="V46">
        <v>0</v>
      </c>
      <c r="Y46" t="s">
        <v>101</v>
      </c>
      <c r="Z46" s="3">
        <v>0.77921296296296294</v>
      </c>
      <c r="AB46">
        <v>1</v>
      </c>
      <c r="AE46">
        <f>ABS(100*(M46-M47)/(AVERAGE(M46:M47)))</f>
        <v>83.469549169522807</v>
      </c>
      <c r="AJ46">
        <f>ABS(100*(O46-O47)/(AVERAGE(O46:O47)))</f>
        <v>41.093597433393775</v>
      </c>
      <c r="AO46">
        <f>ABS(100*(Q46-Q47)/(AVERAGE(Q46:Q47)))</f>
        <v>2.7855153203342646</v>
      </c>
      <c r="AS46">
        <f>AVERAGE(M46:M47)</f>
        <v>1.8965000000000001</v>
      </c>
      <c r="AT46">
        <f>AVERAGE(N46:N47)</f>
        <v>5.4809999999999999</v>
      </c>
      <c r="AU46">
        <f>AVERAGE(O46:O47)</f>
        <v>3.5844999999999998</v>
      </c>
      <c r="AV46">
        <f>AVERAGE(Q46:Q47)</f>
        <v>0.17949999999999999</v>
      </c>
    </row>
    <row r="47" spans="1:48">
      <c r="A47">
        <v>46</v>
      </c>
      <c r="B47">
        <v>21</v>
      </c>
      <c r="C47" t="s">
        <v>133</v>
      </c>
      <c r="D47" t="s">
        <v>24</v>
      </c>
      <c r="E47" t="s">
        <v>52</v>
      </c>
      <c r="G47">
        <v>0.5</v>
      </c>
      <c r="H47">
        <v>0.5</v>
      </c>
      <c r="I47">
        <v>2197</v>
      </c>
      <c r="J47">
        <v>4482</v>
      </c>
      <c r="L47">
        <v>1284</v>
      </c>
      <c r="M47">
        <v>2.6880000000000002</v>
      </c>
      <c r="N47">
        <v>5.5359999999999996</v>
      </c>
      <c r="O47">
        <v>2.8479999999999999</v>
      </c>
      <c r="Q47">
        <v>0.182</v>
      </c>
      <c r="R47">
        <v>1</v>
      </c>
      <c r="S47">
        <v>0</v>
      </c>
      <c r="T47">
        <v>0</v>
      </c>
      <c r="V47">
        <v>0</v>
      </c>
      <c r="Y47" t="s">
        <v>101</v>
      </c>
      <c r="Z47" s="3">
        <v>0.78525462962962955</v>
      </c>
      <c r="AB47">
        <v>1</v>
      </c>
    </row>
    <row r="48" spans="1:48">
      <c r="A48">
        <v>47</v>
      </c>
      <c r="B48">
        <v>22</v>
      </c>
      <c r="C48" t="s">
        <v>134</v>
      </c>
      <c r="D48" t="s">
        <v>24</v>
      </c>
      <c r="E48" t="s">
        <v>52</v>
      </c>
      <c r="G48">
        <v>0.5</v>
      </c>
      <c r="H48">
        <v>0.5</v>
      </c>
      <c r="I48">
        <v>3540</v>
      </c>
      <c r="J48">
        <v>5544</v>
      </c>
      <c r="L48">
        <v>1588</v>
      </c>
      <c r="M48">
        <v>4.4359999999999999</v>
      </c>
      <c r="N48">
        <v>6.88</v>
      </c>
      <c r="O48">
        <v>2.4430000000000001</v>
      </c>
      <c r="Q48">
        <v>0.222</v>
      </c>
      <c r="R48">
        <v>1</v>
      </c>
      <c r="S48">
        <v>0</v>
      </c>
      <c r="T48">
        <v>0</v>
      </c>
      <c r="V48">
        <v>0</v>
      </c>
      <c r="Y48" t="s">
        <v>101</v>
      </c>
      <c r="Z48" s="3">
        <v>0.79568287037037033</v>
      </c>
      <c r="AB48">
        <v>1</v>
      </c>
      <c r="AE48">
        <f>ABS(100*(M48-M49)/(AVERAGE(M48:M49)))</f>
        <v>6.6891818280858564</v>
      </c>
      <c r="AJ48">
        <f>ABS(100*(O48-O49)/(AVERAGE(O48:O49)))</f>
        <v>17.881828316610939</v>
      </c>
      <c r="AO48">
        <f>ABS(100*(Q48-Q49)/(AVERAGE(Q48:Q49)))</f>
        <v>5.0808314087759863</v>
      </c>
      <c r="AS48">
        <f>AVERAGE(M48:M49)</f>
        <v>4.5895000000000001</v>
      </c>
      <c r="AT48">
        <f>AVERAGE(N48:N49)</f>
        <v>6.8324999999999996</v>
      </c>
      <c r="AU48">
        <f>AVERAGE(O48:O49)</f>
        <v>2.2424999999999997</v>
      </c>
      <c r="AV48">
        <f>AVERAGE(Q48:Q49)</f>
        <v>0.2165</v>
      </c>
    </row>
    <row r="49" spans="1:48">
      <c r="A49">
        <v>48</v>
      </c>
      <c r="B49">
        <v>22</v>
      </c>
      <c r="C49" t="s">
        <v>134</v>
      </c>
      <c r="D49" t="s">
        <v>24</v>
      </c>
      <c r="E49" t="s">
        <v>52</v>
      </c>
      <c r="G49">
        <v>0.5</v>
      </c>
      <c r="H49">
        <v>0.5</v>
      </c>
      <c r="I49">
        <v>3776</v>
      </c>
      <c r="J49">
        <v>5469</v>
      </c>
      <c r="L49">
        <v>1500</v>
      </c>
      <c r="M49">
        <v>4.7430000000000003</v>
      </c>
      <c r="N49">
        <v>6.7850000000000001</v>
      </c>
      <c r="O49">
        <v>2.0419999999999998</v>
      </c>
      <c r="Q49">
        <v>0.21099999999999999</v>
      </c>
      <c r="R49">
        <v>1</v>
      </c>
      <c r="S49">
        <v>0</v>
      </c>
      <c r="T49">
        <v>0</v>
      </c>
      <c r="V49">
        <v>0</v>
      </c>
      <c r="Y49" t="s">
        <v>101</v>
      </c>
      <c r="Z49" s="3">
        <v>0.80184027777777789</v>
      </c>
      <c r="AB49">
        <v>1</v>
      </c>
    </row>
    <row r="50" spans="1:48">
      <c r="A50">
        <v>49</v>
      </c>
      <c r="B50">
        <v>23</v>
      </c>
      <c r="C50" t="s">
        <v>135</v>
      </c>
      <c r="D50" t="s">
        <v>24</v>
      </c>
      <c r="E50" t="s">
        <v>52</v>
      </c>
      <c r="G50">
        <v>0.5</v>
      </c>
      <c r="H50">
        <v>0.5</v>
      </c>
      <c r="I50">
        <v>2059</v>
      </c>
      <c r="J50">
        <v>4355</v>
      </c>
      <c r="L50">
        <v>1628</v>
      </c>
      <c r="M50">
        <v>2.5089999999999999</v>
      </c>
      <c r="N50">
        <v>5.375</v>
      </c>
      <c r="O50">
        <v>2.8660000000000001</v>
      </c>
      <c r="Q50">
        <v>0.22800000000000001</v>
      </c>
      <c r="R50">
        <v>1</v>
      </c>
      <c r="S50">
        <v>0</v>
      </c>
      <c r="T50">
        <v>0</v>
      </c>
      <c r="V50">
        <v>0</v>
      </c>
      <c r="Y50" t="s">
        <v>101</v>
      </c>
      <c r="Z50" s="3">
        <v>0.81215277777777783</v>
      </c>
      <c r="AB50">
        <v>1</v>
      </c>
      <c r="AE50">
        <f>ABS(100*(M50-M51)/(AVERAGE(M50:M51)))</f>
        <v>22.873279209318746</v>
      </c>
      <c r="AJ50">
        <f>ABS(100*(O50-O51)/(AVERAGE(O50:O51)))</f>
        <v>28.321051583349941</v>
      </c>
      <c r="AO50">
        <f>ABS(100*(Q50-Q51)/(AVERAGE(Q50:Q51)))</f>
        <v>4.4843049327354301</v>
      </c>
      <c r="AS50">
        <f>AVERAGE(M50:M51)</f>
        <v>2.8330000000000002</v>
      </c>
      <c r="AT50">
        <f>AVERAGE(N50:N51)</f>
        <v>5.3435000000000006</v>
      </c>
      <c r="AU50">
        <f>AVERAGE(O50:O51)</f>
        <v>2.5105</v>
      </c>
      <c r="AV50">
        <f>AVERAGE(Q50:Q51)</f>
        <v>0.223</v>
      </c>
    </row>
    <row r="51" spans="1:48">
      <c r="A51">
        <v>50</v>
      </c>
      <c r="B51">
        <v>23</v>
      </c>
      <c r="C51" t="s">
        <v>135</v>
      </c>
      <c r="D51" t="s">
        <v>24</v>
      </c>
      <c r="E51" t="s">
        <v>52</v>
      </c>
      <c r="G51">
        <v>0.5</v>
      </c>
      <c r="H51">
        <v>0.5</v>
      </c>
      <c r="I51">
        <v>2557</v>
      </c>
      <c r="J51">
        <v>4305</v>
      </c>
      <c r="L51">
        <v>1552</v>
      </c>
      <c r="M51">
        <v>3.157</v>
      </c>
      <c r="N51">
        <v>5.3120000000000003</v>
      </c>
      <c r="O51">
        <v>2.1549999999999998</v>
      </c>
      <c r="Q51">
        <v>0.218</v>
      </c>
      <c r="R51">
        <v>1</v>
      </c>
      <c r="S51">
        <v>0</v>
      </c>
      <c r="T51">
        <v>0</v>
      </c>
      <c r="V51">
        <v>0</v>
      </c>
      <c r="Y51" t="s">
        <v>101</v>
      </c>
      <c r="Z51" s="3">
        <v>0.81817129629629637</v>
      </c>
      <c r="AB51">
        <v>1</v>
      </c>
    </row>
    <row r="52" spans="1:48">
      <c r="A52">
        <v>51</v>
      </c>
      <c r="B52">
        <v>24</v>
      </c>
      <c r="C52" t="s">
        <v>136</v>
      </c>
      <c r="D52" t="s">
        <v>24</v>
      </c>
      <c r="E52" t="s">
        <v>52</v>
      </c>
      <c r="G52">
        <v>0.5</v>
      </c>
      <c r="H52">
        <v>0.5</v>
      </c>
      <c r="I52">
        <v>3014</v>
      </c>
      <c r="J52">
        <v>4601</v>
      </c>
      <c r="L52">
        <v>1614</v>
      </c>
      <c r="M52">
        <v>3.7509999999999999</v>
      </c>
      <c r="N52">
        <v>5.6870000000000003</v>
      </c>
      <c r="O52">
        <v>1.9359999999999999</v>
      </c>
      <c r="Q52">
        <v>0.22600000000000001</v>
      </c>
      <c r="R52">
        <v>1</v>
      </c>
      <c r="S52">
        <v>0</v>
      </c>
      <c r="T52">
        <v>0</v>
      </c>
      <c r="V52">
        <v>0</v>
      </c>
      <c r="Y52" t="s">
        <v>101</v>
      </c>
      <c r="Z52" s="3">
        <v>0.82844907407407409</v>
      </c>
      <c r="AB52">
        <v>1</v>
      </c>
      <c r="AE52">
        <f>ABS(100*(M52-M53)/(AVERAGE(M52:M53)))</f>
        <v>3.5611416601204535</v>
      </c>
      <c r="AJ52">
        <f>ABS(100*(O52-O53)/(AVERAGE(O52:O53)))</f>
        <v>8.5645030972259644</v>
      </c>
      <c r="AO52">
        <f>ABS(100*(Q52-Q53)/(AVERAGE(Q52:Q53)))</f>
        <v>4.063205417607227</v>
      </c>
      <c r="AS52">
        <f>AVERAGE(M52:M53)</f>
        <v>3.819</v>
      </c>
      <c r="AT52">
        <f>AVERAGE(N52:N53)</f>
        <v>5.6754999999999995</v>
      </c>
      <c r="AU52">
        <f>AVERAGE(O52:O53)</f>
        <v>1.8565</v>
      </c>
      <c r="AV52">
        <f>AVERAGE(Q52:Q53)</f>
        <v>0.2215</v>
      </c>
    </row>
    <row r="53" spans="1:48">
      <c r="A53">
        <v>52</v>
      </c>
      <c r="B53">
        <v>24</v>
      </c>
      <c r="C53" t="s">
        <v>136</v>
      </c>
      <c r="D53" t="s">
        <v>24</v>
      </c>
      <c r="E53" t="s">
        <v>52</v>
      </c>
      <c r="G53">
        <v>0.5</v>
      </c>
      <c r="H53">
        <v>0.5</v>
      </c>
      <c r="I53">
        <v>3118</v>
      </c>
      <c r="J53">
        <v>4583</v>
      </c>
      <c r="L53">
        <v>1544</v>
      </c>
      <c r="M53">
        <v>3.887</v>
      </c>
      <c r="N53">
        <v>5.6639999999999997</v>
      </c>
      <c r="O53">
        <v>1.7769999999999999</v>
      </c>
      <c r="Q53">
        <v>0.217</v>
      </c>
      <c r="R53">
        <v>1</v>
      </c>
      <c r="S53">
        <v>0</v>
      </c>
      <c r="T53">
        <v>0</v>
      </c>
      <c r="V53">
        <v>0</v>
      </c>
      <c r="Y53" t="s">
        <v>101</v>
      </c>
      <c r="Z53" s="3">
        <v>0.83447916666666666</v>
      </c>
      <c r="AB53">
        <v>1</v>
      </c>
    </row>
    <row r="54" spans="1:48">
      <c r="A54">
        <v>53</v>
      </c>
      <c r="B54">
        <v>31</v>
      </c>
      <c r="C54" t="s">
        <v>137</v>
      </c>
      <c r="D54" t="s">
        <v>24</v>
      </c>
      <c r="E54" t="s">
        <v>52</v>
      </c>
      <c r="G54">
        <v>0.5</v>
      </c>
      <c r="H54">
        <v>0.5</v>
      </c>
      <c r="I54">
        <v>1850</v>
      </c>
      <c r="J54">
        <v>4097</v>
      </c>
      <c r="L54">
        <v>1432</v>
      </c>
      <c r="M54">
        <v>2.2370000000000001</v>
      </c>
      <c r="N54">
        <v>5.0460000000000003</v>
      </c>
      <c r="O54">
        <v>2.8090000000000002</v>
      </c>
      <c r="Q54">
        <v>0.20200000000000001</v>
      </c>
      <c r="R54">
        <v>1</v>
      </c>
      <c r="S54">
        <v>0</v>
      </c>
      <c r="T54">
        <v>0</v>
      </c>
      <c r="V54">
        <v>0</v>
      </c>
      <c r="Y54" t="s">
        <v>101</v>
      </c>
      <c r="Z54" s="3">
        <v>0.84478009259259268</v>
      </c>
      <c r="AB54">
        <v>1</v>
      </c>
      <c r="AE54">
        <f>ABS(100*(M54-M55)/(AVERAGE(M54:M55)))</f>
        <v>31.169811320754715</v>
      </c>
      <c r="AF54">
        <f>ABS(100*((AVERAGE(M54:M55)-AVERAGE(M50:M51))/(AVERAGE(M50:M51,M54:M55))))</f>
        <v>6.6751778223600153</v>
      </c>
      <c r="AJ54">
        <f>ABS(100*(O54-O55)/(AVERAGE(O54:O55)))</f>
        <v>35.951280974380509</v>
      </c>
      <c r="AK54">
        <f>ABS(100*((AVERAGE(O54:O55)-AVERAGE(O50:O51))/(AVERAGE(O50:O51,O54:O55))))</f>
        <v>5.2948993151384949</v>
      </c>
      <c r="AO54">
        <f>ABS(100*(Q54-Q55)/(AVERAGE(Q54:Q55)))</f>
        <v>3.526448362720406</v>
      </c>
      <c r="AP54">
        <f>ABS(100*((AVERAGE(Q54:Q55)-AVERAGE(Q50:Q51))/(AVERAGE(Q50:Q51,Q54:Q55))))</f>
        <v>11.625148279952548</v>
      </c>
      <c r="AS54">
        <f>AVERAGE(M54:M55)</f>
        <v>2.6500000000000004</v>
      </c>
      <c r="AT54">
        <f>AVERAGE(N54:N55)</f>
        <v>5.0315000000000003</v>
      </c>
      <c r="AU54">
        <f>AVERAGE(O54:O55)</f>
        <v>2.3810000000000002</v>
      </c>
      <c r="AV54">
        <f>AVERAGE(Q54:Q55)</f>
        <v>0.19850000000000001</v>
      </c>
    </row>
    <row r="55" spans="1:48">
      <c r="A55">
        <v>54</v>
      </c>
      <c r="B55">
        <v>31</v>
      </c>
      <c r="C55" t="s">
        <v>137</v>
      </c>
      <c r="D55" t="s">
        <v>24</v>
      </c>
      <c r="E55" t="s">
        <v>52</v>
      </c>
      <c r="G55">
        <v>0.5</v>
      </c>
      <c r="H55">
        <v>0.5</v>
      </c>
      <c r="I55">
        <v>2485</v>
      </c>
      <c r="J55">
        <v>4074</v>
      </c>
      <c r="L55">
        <v>1378</v>
      </c>
      <c r="M55">
        <v>3.0630000000000002</v>
      </c>
      <c r="N55">
        <v>5.0170000000000003</v>
      </c>
      <c r="O55">
        <v>1.9530000000000001</v>
      </c>
      <c r="Q55">
        <v>0.19500000000000001</v>
      </c>
      <c r="R55">
        <v>1</v>
      </c>
      <c r="S55">
        <v>0</v>
      </c>
      <c r="T55">
        <v>0</v>
      </c>
      <c r="V55">
        <v>0</v>
      </c>
      <c r="Y55" t="s">
        <v>101</v>
      </c>
      <c r="Z55" s="3">
        <v>0.8507407407407408</v>
      </c>
      <c r="AB55">
        <v>1</v>
      </c>
    </row>
    <row r="56" spans="1:48">
      <c r="A56">
        <v>55</v>
      </c>
      <c r="B56">
        <v>32</v>
      </c>
      <c r="C56" t="s">
        <v>138</v>
      </c>
      <c r="D56" t="s">
        <v>24</v>
      </c>
      <c r="E56" t="s">
        <v>52</v>
      </c>
      <c r="G56">
        <v>0.5</v>
      </c>
      <c r="H56">
        <v>0.5</v>
      </c>
      <c r="I56">
        <v>5370</v>
      </c>
      <c r="J56">
        <v>9735</v>
      </c>
      <c r="L56">
        <v>3851</v>
      </c>
      <c r="M56">
        <v>6.82</v>
      </c>
      <c r="N56">
        <v>12.065</v>
      </c>
      <c r="O56">
        <v>5.2450000000000001</v>
      </c>
      <c r="Q56">
        <v>0.52100000000000002</v>
      </c>
      <c r="R56">
        <v>1</v>
      </c>
      <c r="S56">
        <v>0</v>
      </c>
      <c r="T56">
        <v>0</v>
      </c>
      <c r="V56">
        <v>0</v>
      </c>
      <c r="Y56" t="s">
        <v>101</v>
      </c>
      <c r="Z56" s="3">
        <v>0.86149305555555555</v>
      </c>
      <c r="AB56">
        <v>1</v>
      </c>
      <c r="AE56">
        <f>ABS(100*(M56-M57)/(AVERAGE(M56:M57)))</f>
        <v>1.7585931254995939</v>
      </c>
      <c r="AG56">
        <f>100*((AVERAGE(M56:M57)*50)-(AVERAGE(M52:M53)*50))/(1000*0.15)</f>
        <v>102.04999999999998</v>
      </c>
      <c r="AJ56">
        <f>ABS(100*(O56-O57)/(AVERAGE(O56:O57)))</f>
        <v>2.2992838296268352</v>
      </c>
      <c r="AL56">
        <f>100*((AVERAGE(O56:O57)*50)-(AVERAGE(O52:O53)*50))/(1000*0.15)</f>
        <v>114.98333333333336</v>
      </c>
      <c r="AO56">
        <f>ABS(100*(Q56-Q57)/(AVERAGE(Q56:Q57)))</f>
        <v>4.1353383458646649</v>
      </c>
      <c r="AQ56">
        <f>100*((AVERAGE(Q56:Q57)*50)-(AVERAGE(Q52:Q53)*50))/(100*0.15)</f>
        <v>103.50000000000001</v>
      </c>
      <c r="AS56">
        <f>AVERAGE(M56:M57)</f>
        <v>6.8804999999999996</v>
      </c>
      <c r="AT56">
        <f>AVERAGE(N56:N57)</f>
        <v>12.186499999999999</v>
      </c>
      <c r="AU56">
        <f>AVERAGE(O56:O57)</f>
        <v>5.306</v>
      </c>
      <c r="AV56">
        <f>AVERAGE(Q56:Q57)</f>
        <v>0.53200000000000003</v>
      </c>
    </row>
    <row r="57" spans="1:48">
      <c r="A57">
        <v>56</v>
      </c>
      <c r="B57">
        <v>32</v>
      </c>
      <c r="C57" t="s">
        <v>138</v>
      </c>
      <c r="D57" t="s">
        <v>24</v>
      </c>
      <c r="E57" t="s">
        <v>52</v>
      </c>
      <c r="G57">
        <v>0.5</v>
      </c>
      <c r="H57">
        <v>0.5</v>
      </c>
      <c r="I57">
        <v>5462</v>
      </c>
      <c r="J57">
        <v>9935</v>
      </c>
      <c r="L57">
        <v>4019</v>
      </c>
      <c r="M57">
        <v>6.9409999999999998</v>
      </c>
      <c r="N57">
        <v>12.308</v>
      </c>
      <c r="O57">
        <v>5.367</v>
      </c>
      <c r="Q57">
        <v>0.54300000000000004</v>
      </c>
      <c r="R57">
        <v>1</v>
      </c>
      <c r="S57">
        <v>0</v>
      </c>
      <c r="T57">
        <v>0</v>
      </c>
      <c r="V57">
        <v>0</v>
      </c>
      <c r="Y57" t="s">
        <v>101</v>
      </c>
      <c r="Z57" s="3">
        <v>0.8678703703703704</v>
      </c>
      <c r="AB57">
        <v>1</v>
      </c>
    </row>
    <row r="58" spans="1:48">
      <c r="A58">
        <v>57</v>
      </c>
      <c r="B58">
        <v>1</v>
      </c>
      <c r="D58" t="s">
        <v>48</v>
      </c>
      <c r="Y58" t="s">
        <v>101</v>
      </c>
      <c r="Z58" s="3">
        <v>0.87211805555555555</v>
      </c>
      <c r="AB58">
        <v>1</v>
      </c>
    </row>
    <row r="59" spans="1:48">
      <c r="A59">
        <v>58</v>
      </c>
      <c r="B59">
        <v>2</v>
      </c>
      <c r="C59" t="s">
        <v>45</v>
      </c>
      <c r="D59" t="s">
        <v>24</v>
      </c>
      <c r="E59" t="s">
        <v>52</v>
      </c>
      <c r="G59">
        <v>0.5</v>
      </c>
      <c r="H59">
        <v>0.5</v>
      </c>
      <c r="I59">
        <v>70</v>
      </c>
      <c r="J59">
        <v>642</v>
      </c>
      <c r="L59">
        <v>291</v>
      </c>
      <c r="M59">
        <v>0</v>
      </c>
      <c r="N59">
        <v>0.57799999999999996</v>
      </c>
      <c r="O59">
        <v>0.57799999999999996</v>
      </c>
      <c r="Q59">
        <v>0.05</v>
      </c>
      <c r="R59">
        <v>1</v>
      </c>
      <c r="S59">
        <v>0</v>
      </c>
      <c r="T59">
        <v>0</v>
      </c>
      <c r="V59">
        <v>0</v>
      </c>
      <c r="Y59" t="s">
        <v>101</v>
      </c>
      <c r="Z59" s="3">
        <v>0.88179398148148147</v>
      </c>
      <c r="AB59">
        <v>1</v>
      </c>
      <c r="AE59" t="e">
        <f>ABS(100*(M59-M60)/(AVERAGE(M59:M60)))</f>
        <v>#DIV/0!</v>
      </c>
      <c r="AJ59">
        <f>ABS(100*(O59-O60)/(AVERAGE(O59:O60)))</f>
        <v>42.857142857142847</v>
      </c>
      <c r="AO59">
        <f>ABS(100*(Q59-Q60)/(AVERAGE(Q59:Q60)))</f>
        <v>22.222222222222229</v>
      </c>
      <c r="AS59">
        <f>AVERAGE(M59:M60)</f>
        <v>0</v>
      </c>
      <c r="AT59">
        <f>AVERAGE(N59:N60)</f>
        <v>0.47599999999999998</v>
      </c>
      <c r="AU59">
        <f>AVERAGE(O59:O60)</f>
        <v>0.47599999999999998</v>
      </c>
      <c r="AV59">
        <f>AVERAGE(Q59:Q60)</f>
        <v>4.4999999999999998E-2</v>
      </c>
    </row>
    <row r="60" spans="1:48">
      <c r="A60">
        <v>59</v>
      </c>
      <c r="B60">
        <v>2</v>
      </c>
      <c r="C60" t="s">
        <v>45</v>
      </c>
      <c r="D60" t="s">
        <v>24</v>
      </c>
      <c r="E60" t="s">
        <v>52</v>
      </c>
      <c r="G60">
        <v>0.5</v>
      </c>
      <c r="H60">
        <v>0.5</v>
      </c>
      <c r="I60">
        <v>85</v>
      </c>
      <c r="J60">
        <v>487</v>
      </c>
      <c r="L60">
        <v>213</v>
      </c>
      <c r="M60">
        <v>0</v>
      </c>
      <c r="N60">
        <v>0.374</v>
      </c>
      <c r="O60">
        <v>0.374</v>
      </c>
      <c r="Q60">
        <v>0.04</v>
      </c>
      <c r="R60">
        <v>1</v>
      </c>
      <c r="S60">
        <v>0</v>
      </c>
      <c r="T60">
        <v>0</v>
      </c>
      <c r="V60">
        <v>0</v>
      </c>
      <c r="Y60" t="s">
        <v>101</v>
      </c>
      <c r="Z60" s="3">
        <v>0.88724537037037043</v>
      </c>
      <c r="AB60">
        <v>1</v>
      </c>
    </row>
    <row r="61" spans="1:48">
      <c r="A61">
        <v>60</v>
      </c>
      <c r="B61">
        <v>6</v>
      </c>
      <c r="C61" t="s">
        <v>47</v>
      </c>
      <c r="D61" t="s">
        <v>24</v>
      </c>
      <c r="E61" t="s">
        <v>52</v>
      </c>
      <c r="G61">
        <v>0.5</v>
      </c>
      <c r="H61">
        <v>0.5</v>
      </c>
      <c r="I61">
        <v>1309</v>
      </c>
      <c r="J61">
        <v>5304</v>
      </c>
      <c r="L61">
        <v>1945</v>
      </c>
      <c r="M61">
        <v>1.5329999999999999</v>
      </c>
      <c r="N61">
        <v>6.5780000000000003</v>
      </c>
      <c r="O61">
        <v>5.0439999999999996</v>
      </c>
      <c r="Q61">
        <v>0.27</v>
      </c>
      <c r="R61">
        <v>1</v>
      </c>
      <c r="S61">
        <v>0</v>
      </c>
      <c r="T61">
        <v>0</v>
      </c>
      <c r="V61">
        <v>0</v>
      </c>
      <c r="Y61" t="s">
        <v>101</v>
      </c>
      <c r="Z61" s="3">
        <v>0.89770833333333344</v>
      </c>
      <c r="AB61">
        <v>1</v>
      </c>
      <c r="AD61">
        <f>ABS(100*(AVERAGE(M61:M62)-3.24)/3.24)</f>
        <v>31.512345679012356</v>
      </c>
      <c r="AE61">
        <f>ABS(100*(M61-M62)/(AVERAGE(M61:M62)))</f>
        <v>61.829652996845425</v>
      </c>
      <c r="AI61">
        <f>ABS(100*(AVERAGE(O61:O62)-4.3)/4.3)</f>
        <v>4.7325581395348841</v>
      </c>
      <c r="AJ61">
        <f>ABS(100*(O61-O62)/(AVERAGE(O61:O62)))</f>
        <v>24.003552792272668</v>
      </c>
      <c r="AN61">
        <f>ABS(100*(AVERAGE(Q61:Q62)-0.3)/0.3)</f>
        <v>8.3333333333333215</v>
      </c>
      <c r="AO61">
        <f>ABS(100*(Q61-Q62)/(AVERAGE(Q61:Q62)))</f>
        <v>3.6363636363636394</v>
      </c>
      <c r="AR61" s="2"/>
      <c r="AS61">
        <f>AVERAGE(M61:M62)</f>
        <v>2.2189999999999999</v>
      </c>
      <c r="AT61">
        <f>AVERAGE(N61:N62)</f>
        <v>6.7230000000000008</v>
      </c>
      <c r="AU61">
        <f>AVERAGE(O61:O62)</f>
        <v>4.5034999999999998</v>
      </c>
      <c r="AV61">
        <f>AVERAGE(Q61:Q62)</f>
        <v>0.27500000000000002</v>
      </c>
    </row>
    <row r="62" spans="1:48">
      <c r="A62">
        <v>61</v>
      </c>
      <c r="B62">
        <v>6</v>
      </c>
      <c r="C62" t="s">
        <v>47</v>
      </c>
      <c r="D62" t="s">
        <v>24</v>
      </c>
      <c r="E62" t="s">
        <v>52</v>
      </c>
      <c r="G62">
        <v>0.5</v>
      </c>
      <c r="H62">
        <v>0.5</v>
      </c>
      <c r="I62">
        <v>2363</v>
      </c>
      <c r="J62">
        <v>5534</v>
      </c>
      <c r="L62">
        <v>2026</v>
      </c>
      <c r="M62">
        <v>2.9049999999999998</v>
      </c>
      <c r="N62">
        <v>6.8680000000000003</v>
      </c>
      <c r="O62">
        <v>3.9630000000000001</v>
      </c>
      <c r="Q62">
        <v>0.28000000000000003</v>
      </c>
      <c r="R62">
        <v>1</v>
      </c>
      <c r="S62">
        <v>0</v>
      </c>
      <c r="T62">
        <v>0</v>
      </c>
      <c r="V62">
        <v>0</v>
      </c>
      <c r="Y62" t="s">
        <v>101</v>
      </c>
      <c r="Z62" s="3">
        <v>0.9037384259259259</v>
      </c>
      <c r="AB62">
        <v>1</v>
      </c>
    </row>
    <row r="63" spans="1:48">
      <c r="A63">
        <v>62</v>
      </c>
      <c r="B63">
        <v>3</v>
      </c>
      <c r="C63" t="s">
        <v>46</v>
      </c>
      <c r="D63" t="s">
        <v>24</v>
      </c>
      <c r="E63" t="s">
        <v>52</v>
      </c>
      <c r="G63">
        <v>0.5</v>
      </c>
      <c r="H63">
        <v>0.5</v>
      </c>
      <c r="I63">
        <v>7885</v>
      </c>
      <c r="J63">
        <v>9382</v>
      </c>
      <c r="L63">
        <v>8568</v>
      </c>
      <c r="M63">
        <v>10.103999999999999</v>
      </c>
      <c r="N63">
        <v>11.635999999999999</v>
      </c>
      <c r="O63">
        <v>1.532</v>
      </c>
      <c r="Q63">
        <v>1.133</v>
      </c>
      <c r="R63">
        <v>1</v>
      </c>
      <c r="S63">
        <v>0</v>
      </c>
      <c r="T63">
        <v>0</v>
      </c>
      <c r="V63">
        <v>0</v>
      </c>
      <c r="Y63" t="s">
        <v>101</v>
      </c>
      <c r="Z63" s="3">
        <v>0.91461805555555553</v>
      </c>
      <c r="AB63">
        <v>1</v>
      </c>
      <c r="AE63">
        <f>ABS(100*(M63-M64)/(AVERAGE(M63:M64)))</f>
        <v>3.0793217696355555</v>
      </c>
      <c r="AJ63">
        <f>ABS(100*(O63-O64)/(AVERAGE(O63:O64)))</f>
        <v>24.468864468864474</v>
      </c>
      <c r="AO63">
        <f>ABS(100*(Q63-Q64)/(AVERAGE(Q63:Q64)))</f>
        <v>1.402278702892201</v>
      </c>
      <c r="AS63">
        <f>AVERAGE(M63:M64)</f>
        <v>10.262</v>
      </c>
      <c r="AT63">
        <f>AVERAGE(N63:N64)</f>
        <v>11.626999999999999</v>
      </c>
      <c r="AU63">
        <f>AVERAGE(O63:O64)</f>
        <v>1.365</v>
      </c>
      <c r="AV63">
        <f>AVERAGE(Q63:Q64)</f>
        <v>1.141</v>
      </c>
    </row>
    <row r="64" spans="1:48">
      <c r="A64">
        <v>63</v>
      </c>
      <c r="B64">
        <v>3</v>
      </c>
      <c r="C64" t="s">
        <v>46</v>
      </c>
      <c r="D64" t="s">
        <v>24</v>
      </c>
      <c r="E64" t="s">
        <v>52</v>
      </c>
      <c r="G64">
        <v>0.5</v>
      </c>
      <c r="H64">
        <v>0.5</v>
      </c>
      <c r="I64">
        <v>8127</v>
      </c>
      <c r="J64">
        <v>9368</v>
      </c>
      <c r="L64">
        <v>8694</v>
      </c>
      <c r="M64">
        <v>10.42</v>
      </c>
      <c r="N64">
        <v>11.618</v>
      </c>
      <c r="O64">
        <v>1.198</v>
      </c>
      <c r="Q64">
        <v>1.149</v>
      </c>
      <c r="R64">
        <v>1</v>
      </c>
      <c r="S64">
        <v>0</v>
      </c>
      <c r="T64">
        <v>0</v>
      </c>
      <c r="V64">
        <v>0</v>
      </c>
      <c r="Y64" t="s">
        <v>101</v>
      </c>
      <c r="Z64" s="3">
        <v>0.92093749999999996</v>
      </c>
      <c r="AB64">
        <v>1</v>
      </c>
    </row>
    <row r="65" spans="1:26">
      <c r="A65">
        <v>76</v>
      </c>
      <c r="B65">
        <v>1</v>
      </c>
      <c r="D65" t="s">
        <v>48</v>
      </c>
      <c r="Y65" t="s">
        <v>65</v>
      </c>
      <c r="Z65" s="3">
        <v>0.51804398148148145</v>
      </c>
    </row>
    <row r="66" spans="1:26">
      <c r="Z66" s="3"/>
    </row>
    <row r="67" spans="1:26">
      <c r="Z67" s="3"/>
    </row>
    <row r="68" spans="1:26">
      <c r="Z68" s="3"/>
    </row>
    <row r="69" spans="1:26">
      <c r="Z69" s="3"/>
    </row>
    <row r="71" spans="1:26">
      <c r="Z71" s="3"/>
    </row>
    <row r="72" spans="1:26">
      <c r="Z72" s="3"/>
    </row>
    <row r="73" spans="1:26">
      <c r="Z73" s="3"/>
    </row>
    <row r="74" spans="1:26">
      <c r="Z74" s="3"/>
    </row>
    <row r="75" spans="1:26">
      <c r="Z75" s="3"/>
    </row>
    <row r="76" spans="1:26">
      <c r="Z76" s="3"/>
    </row>
    <row r="77" spans="1:26">
      <c r="Z77" s="3"/>
    </row>
    <row r="78" spans="1:26">
      <c r="Z78" s="3"/>
    </row>
    <row r="79" spans="1:26">
      <c r="Z79" s="3"/>
    </row>
    <row r="80" spans="1:26">
      <c r="Z80" s="3"/>
    </row>
    <row r="81" spans="26:26">
      <c r="Z81" s="3"/>
    </row>
    <row r="82" spans="26:26">
      <c r="Z82" s="3"/>
    </row>
    <row r="83" spans="26:26">
      <c r="Z83" s="3"/>
    </row>
    <row r="84" spans="26:26">
      <c r="Z84" s="3"/>
    </row>
    <row r="85" spans="26:26">
      <c r="Z85" s="3"/>
    </row>
    <row r="86" spans="26:26">
      <c r="Z86" s="3"/>
    </row>
    <row r="87" spans="26:26">
      <c r="Z87" s="3"/>
    </row>
    <row r="88" spans="26:26">
      <c r="Z88" s="3"/>
    </row>
    <row r="89" spans="26:26">
      <c r="Z89" s="3"/>
    </row>
    <row r="90" spans="26:26">
      <c r="Z90" s="3"/>
    </row>
    <row r="91" spans="26:26">
      <c r="Z91" s="3"/>
    </row>
    <row r="92" spans="26:26">
      <c r="Z92" s="3"/>
    </row>
    <row r="93" spans="26:26">
      <c r="Z93" s="3"/>
    </row>
    <row r="94" spans="26:26">
      <c r="Z94" s="3"/>
    </row>
    <row r="95" spans="26:26">
      <c r="Z95" s="3"/>
    </row>
    <row r="96" spans="26:26">
      <c r="Z96" s="3"/>
    </row>
    <row r="97" spans="26:26">
      <c r="Z97" s="3"/>
    </row>
    <row r="98" spans="26:26">
      <c r="Z98" s="3"/>
    </row>
    <row r="99" spans="26:26">
      <c r="Z99" s="3"/>
    </row>
    <row r="100" spans="26:26">
      <c r="Z100" s="3"/>
    </row>
    <row r="101" spans="26:26">
      <c r="Z101" s="3"/>
    </row>
    <row r="102" spans="26:26">
      <c r="Z102" s="3"/>
    </row>
    <row r="103" spans="26:26">
      <c r="Z103" s="3"/>
    </row>
    <row r="104" spans="26:26">
      <c r="Z104" s="3"/>
    </row>
    <row r="105" spans="26:26">
      <c r="Z105" s="3"/>
    </row>
    <row r="106" spans="26:26">
      <c r="Z106" s="3"/>
    </row>
    <row r="107" spans="26:26">
      <c r="Z107" s="3"/>
    </row>
    <row r="108" spans="26:26">
      <c r="Z108" s="3"/>
    </row>
    <row r="109" spans="26:26">
      <c r="Z109" s="3"/>
    </row>
    <row r="110" spans="26:26">
      <c r="Z110" s="3"/>
    </row>
    <row r="111" spans="26:26">
      <c r="Z111" s="3"/>
    </row>
    <row r="112" spans="26:26">
      <c r="Z112" s="3"/>
    </row>
    <row r="113" spans="26:26">
      <c r="Z113" s="3"/>
    </row>
    <row r="114" spans="26:26">
      <c r="Z114" s="3"/>
    </row>
    <row r="115" spans="26:26">
      <c r="Z115" s="3"/>
    </row>
    <row r="116" spans="26:26">
      <c r="Z116" s="3"/>
    </row>
    <row r="117" spans="26:26">
      <c r="Z117" s="3"/>
    </row>
    <row r="118" spans="26:26">
      <c r="Z118" s="3"/>
    </row>
    <row r="119" spans="26:26">
      <c r="Z119" s="3"/>
    </row>
    <row r="120" spans="26:26">
      <c r="Z120" s="3"/>
    </row>
    <row r="121" spans="26:26">
      <c r="Z121" s="3"/>
    </row>
    <row r="122" spans="26:26">
      <c r="Z122" s="3"/>
    </row>
    <row r="123" spans="26:26">
      <c r="Z123" s="3"/>
    </row>
    <row r="124" spans="26:26">
      <c r="Z124" s="3"/>
    </row>
    <row r="125" spans="26:26">
      <c r="Z125" s="3"/>
    </row>
    <row r="126" spans="26:26">
      <c r="Z126" s="3"/>
    </row>
    <row r="127" spans="26:26">
      <c r="Z127" s="3"/>
    </row>
    <row r="128" spans="26:26">
      <c r="Z128" s="3"/>
    </row>
    <row r="129" spans="26:44">
      <c r="Z129" s="3"/>
    </row>
    <row r="130" spans="26:44">
      <c r="Z130" s="3"/>
    </row>
    <row r="131" spans="26:44">
      <c r="Z131" s="3"/>
    </row>
    <row r="132" spans="26:44">
      <c r="Z132" s="3"/>
    </row>
    <row r="133" spans="26:44">
      <c r="Z133" s="3"/>
    </row>
    <row r="134" spans="26:44">
      <c r="Z134" s="3"/>
    </row>
    <row r="135" spans="26:44">
      <c r="Z135" s="3"/>
    </row>
    <row r="136" spans="26:44">
      <c r="Z136" s="3"/>
    </row>
    <row r="137" spans="26:44">
      <c r="Z137" s="3"/>
    </row>
    <row r="138" spans="26:44">
      <c r="Z138" s="3"/>
    </row>
    <row r="139" spans="26:44">
      <c r="Z139" s="3"/>
    </row>
    <row r="140" spans="26:44">
      <c r="Z140" s="3"/>
    </row>
    <row r="141" spans="26:44">
      <c r="Z141" s="3"/>
    </row>
    <row r="142" spans="26:44">
      <c r="Z142" s="3"/>
    </row>
    <row r="143" spans="26:44">
      <c r="Z143" s="3"/>
      <c r="AR143" s="2"/>
    </row>
    <row r="144" spans="26:44">
      <c r="Z144" s="3"/>
    </row>
    <row r="145" spans="26:26">
      <c r="Z145" s="3"/>
    </row>
    <row r="146" spans="26:26">
      <c r="Z146" s="3"/>
    </row>
    <row r="147" spans="26:26">
      <c r="Z147" s="3"/>
    </row>
    <row r="148" spans="26:26">
      <c r="Z148" s="3"/>
    </row>
    <row r="149" spans="26:26">
      <c r="Z149" s="3"/>
    </row>
    <row r="150" spans="26:26">
      <c r="Z150" s="3"/>
    </row>
    <row r="151" spans="26:26">
      <c r="Z151" s="3"/>
    </row>
  </sheetData>
  <conditionalFormatting sqref="AE2:AF6 AH2:AH6 AM2:AM6 AM8 AH8 AE8:AF8 AM39 AH39 AE10:AF37 AD65:AF69 AM65:AP69 AH65:AK69 AH10:AH37 AM10:AM37 AO33 AO34:AP37 AO10:AP32 AO39:AP39 AO8:AP8 AO2:AP6 AJ33 AJ34:AK37 AJ10:AK32 AJ39:AK39 AJ8:AK8 AJ2:AK6">
    <cfRule type="cellIs" dxfId="518" priority="180" operator="greaterThan">
      <formula>20</formula>
    </cfRule>
  </conditionalFormatting>
  <conditionalFormatting sqref="AG2:AG6 AQ2:AQ6 AL2:AL6 AL8 AQ8 AG8 AL39 AQ39 AG10:AG34 AG65:AG69 AQ10:AQ34 AL10:AL34 AL65:AL69 AQ65:AQ69 AG36:AG37 AL36:AL37 AQ36:AQ37">
    <cfRule type="cellIs" dxfId="517" priority="179" operator="between">
      <formula>80</formula>
      <formula>120</formula>
    </cfRule>
  </conditionalFormatting>
  <conditionalFormatting sqref="AL70 AQ70">
    <cfRule type="cellIs" dxfId="516" priority="178" operator="between">
      <formula>80</formula>
      <formula>120</formula>
    </cfRule>
  </conditionalFormatting>
  <conditionalFormatting sqref="AM70:AP70 AH70:AK70 AD70:AF70">
    <cfRule type="cellIs" dxfId="515" priority="177" operator="greaterThan">
      <formula>20</formula>
    </cfRule>
  </conditionalFormatting>
  <conditionalFormatting sqref="AG70">
    <cfRule type="cellIs" dxfId="514" priority="176" operator="between">
      <formula>80</formula>
      <formula>120</formula>
    </cfRule>
  </conditionalFormatting>
  <conditionalFormatting sqref="AL70">
    <cfRule type="cellIs" dxfId="513" priority="175" operator="between">
      <formula>80</formula>
      <formula>120</formula>
    </cfRule>
  </conditionalFormatting>
  <conditionalFormatting sqref="AQ70">
    <cfRule type="cellIs" dxfId="512" priority="174" operator="between">
      <formula>80</formula>
      <formula>120</formula>
    </cfRule>
  </conditionalFormatting>
  <conditionalFormatting sqref="AD66:AF66 AH66:AK66 AM66:AP66">
    <cfRule type="cellIs" dxfId="511" priority="173" operator="greaterThan">
      <formula>20</formula>
    </cfRule>
  </conditionalFormatting>
  <conditionalFormatting sqref="AG66 AL66 AQ66">
    <cfRule type="cellIs" dxfId="510" priority="172" operator="between">
      <formula>80</formula>
      <formula>120</formula>
    </cfRule>
  </conditionalFormatting>
  <conditionalFormatting sqref="AD68:AF68 AH68:AK68 AM68:AP68">
    <cfRule type="cellIs" dxfId="509" priority="171" operator="greaterThan">
      <formula>20</formula>
    </cfRule>
  </conditionalFormatting>
  <conditionalFormatting sqref="AG68 AL68 AQ68">
    <cfRule type="cellIs" dxfId="508" priority="170" operator="between">
      <formula>80</formula>
      <formula>120</formula>
    </cfRule>
  </conditionalFormatting>
  <conditionalFormatting sqref="AD72:AF72 AH72:AK72 AM72:AP72">
    <cfRule type="cellIs" dxfId="507" priority="169" operator="greaterThan">
      <formula>20</formula>
    </cfRule>
  </conditionalFormatting>
  <conditionalFormatting sqref="AG72 AL72 AQ72">
    <cfRule type="cellIs" dxfId="506" priority="168" operator="between">
      <formula>80</formula>
      <formula>120</formula>
    </cfRule>
  </conditionalFormatting>
  <conditionalFormatting sqref="AM149:AP149 AH149:AK149 AD149:AF149 AD74:AF147 AH74:AK147 AM74:AP147">
    <cfRule type="cellIs" dxfId="505" priority="167" operator="greaterThan">
      <formula>20</formula>
    </cfRule>
  </conditionalFormatting>
  <conditionalFormatting sqref="AG149 AQ149 AL149 AG74:AG147 AL74:AL147 AQ74:AQ147">
    <cfRule type="cellIs" dxfId="504" priority="166" operator="between">
      <formula>80</formula>
      <formula>120</formula>
    </cfRule>
  </conditionalFormatting>
  <conditionalFormatting sqref="AD150:AF150 AH150:AK150 AM150:AP150">
    <cfRule type="cellIs" dxfId="503" priority="165" operator="greaterThan">
      <formula>20</formula>
    </cfRule>
  </conditionalFormatting>
  <conditionalFormatting sqref="AG150 AL150 AQ150">
    <cfRule type="cellIs" dxfId="502" priority="164" operator="between">
      <formula>80</formula>
      <formula>120</formula>
    </cfRule>
  </conditionalFormatting>
  <conditionalFormatting sqref="AD148:AF148 AH148:AK148 AM148:AP148">
    <cfRule type="cellIs" dxfId="501" priority="163" operator="greaterThan">
      <formula>20</formula>
    </cfRule>
  </conditionalFormatting>
  <conditionalFormatting sqref="AG148 AL148 AQ148">
    <cfRule type="cellIs" dxfId="500" priority="162" operator="between">
      <formula>80</formula>
      <formula>120</formula>
    </cfRule>
  </conditionalFormatting>
  <conditionalFormatting sqref="AD67:AF67 AH67:AK67 AM67:AP67">
    <cfRule type="cellIs" dxfId="499" priority="161" operator="greaterThan">
      <formula>20</formula>
    </cfRule>
  </conditionalFormatting>
  <conditionalFormatting sqref="AG67 AL67 AQ67">
    <cfRule type="cellIs" dxfId="498" priority="160" operator="between">
      <formula>80</formula>
      <formula>120</formula>
    </cfRule>
  </conditionalFormatting>
  <conditionalFormatting sqref="AD69:AF69 AH69:AK69 AM69:AP69">
    <cfRule type="cellIs" dxfId="497" priority="159" operator="greaterThan">
      <formula>20</formula>
    </cfRule>
  </conditionalFormatting>
  <conditionalFormatting sqref="AG69 AL69 AQ69">
    <cfRule type="cellIs" dxfId="496" priority="158" operator="between">
      <formula>80</formula>
      <formula>120</formula>
    </cfRule>
  </conditionalFormatting>
  <conditionalFormatting sqref="AL71 AQ71">
    <cfRule type="cellIs" dxfId="495" priority="157" operator="between">
      <formula>80</formula>
      <formula>120</formula>
    </cfRule>
  </conditionalFormatting>
  <conditionalFormatting sqref="AM71:AP71 AH71:AK71 AD71:AF71">
    <cfRule type="cellIs" dxfId="494" priority="156" operator="greaterThan">
      <formula>20</formula>
    </cfRule>
  </conditionalFormatting>
  <conditionalFormatting sqref="AG71">
    <cfRule type="cellIs" dxfId="493" priority="155" operator="between">
      <formula>80</formula>
      <formula>120</formula>
    </cfRule>
  </conditionalFormatting>
  <conditionalFormatting sqref="AL71">
    <cfRule type="cellIs" dxfId="492" priority="154" operator="between">
      <formula>80</formula>
      <formula>120</formula>
    </cfRule>
  </conditionalFormatting>
  <conditionalFormatting sqref="AQ71">
    <cfRule type="cellIs" dxfId="491" priority="153" operator="between">
      <formula>80</formula>
      <formula>120</formula>
    </cfRule>
  </conditionalFormatting>
  <conditionalFormatting sqref="AD70:AF70 AH70:AK70 AM70:AP70">
    <cfRule type="cellIs" dxfId="490" priority="142" operator="greaterThan">
      <formula>20</formula>
    </cfRule>
  </conditionalFormatting>
  <conditionalFormatting sqref="AG70 AL70 AQ70">
    <cfRule type="cellIs" dxfId="489" priority="141" operator="between">
      <formula>80</formula>
      <formula>120</formula>
    </cfRule>
  </conditionalFormatting>
  <conditionalFormatting sqref="AD67:AF67 AH67:AK67 AM67:AP67">
    <cfRule type="cellIs" dxfId="488" priority="152" operator="greaterThan">
      <formula>20</formula>
    </cfRule>
  </conditionalFormatting>
  <conditionalFormatting sqref="AG67 AL67 AQ67">
    <cfRule type="cellIs" dxfId="487" priority="151" operator="between">
      <formula>80</formula>
      <formula>120</formula>
    </cfRule>
  </conditionalFormatting>
  <conditionalFormatting sqref="AD69:AF69 AH69:AK69 AM69:AP69">
    <cfRule type="cellIs" dxfId="486" priority="150" operator="greaterThan">
      <formula>20</formula>
    </cfRule>
  </conditionalFormatting>
  <conditionalFormatting sqref="AG69 AL69 AQ69">
    <cfRule type="cellIs" dxfId="485" priority="149" operator="between">
      <formula>80</formula>
      <formula>120</formula>
    </cfRule>
  </conditionalFormatting>
  <conditionalFormatting sqref="AD73:AF73 AH73:AK73 AM73:AP73">
    <cfRule type="cellIs" dxfId="484" priority="148" operator="greaterThan">
      <formula>20</formula>
    </cfRule>
  </conditionalFormatting>
  <conditionalFormatting sqref="AG73 AL73 AQ73">
    <cfRule type="cellIs" dxfId="483" priority="147" operator="between">
      <formula>80</formula>
      <formula>120</formula>
    </cfRule>
  </conditionalFormatting>
  <conditionalFormatting sqref="AD66:AF66 AH66:AK66 AM66:AP66">
    <cfRule type="cellIs" dxfId="482" priority="146" operator="greaterThan">
      <formula>20</formula>
    </cfRule>
  </conditionalFormatting>
  <conditionalFormatting sqref="AG66 AL66 AQ66">
    <cfRule type="cellIs" dxfId="481" priority="145" operator="between">
      <formula>80</formula>
      <formula>120</formula>
    </cfRule>
  </conditionalFormatting>
  <conditionalFormatting sqref="AD68:AF68 AH68:AK68 AM68:AP68">
    <cfRule type="cellIs" dxfId="480" priority="144" operator="greaterThan">
      <formula>20</formula>
    </cfRule>
  </conditionalFormatting>
  <conditionalFormatting sqref="AG68 AL68 AQ68">
    <cfRule type="cellIs" dxfId="479" priority="143" operator="between">
      <formula>80</formula>
      <formula>120</formula>
    </cfRule>
  </conditionalFormatting>
  <conditionalFormatting sqref="AL71 AQ71">
    <cfRule type="cellIs" dxfId="478" priority="140" operator="between">
      <formula>80</formula>
      <formula>120</formula>
    </cfRule>
  </conditionalFormatting>
  <conditionalFormatting sqref="AM71:AP71 AH71:AK71 AD71:AF71">
    <cfRule type="cellIs" dxfId="477" priority="139" operator="greaterThan">
      <formula>20</formula>
    </cfRule>
  </conditionalFormatting>
  <conditionalFormatting sqref="AG71">
    <cfRule type="cellIs" dxfId="476" priority="138" operator="between">
      <formula>80</formula>
      <formula>120</formula>
    </cfRule>
  </conditionalFormatting>
  <conditionalFormatting sqref="AL71">
    <cfRule type="cellIs" dxfId="475" priority="137" operator="between">
      <formula>80</formula>
      <formula>120</formula>
    </cfRule>
  </conditionalFormatting>
  <conditionalFormatting sqref="AQ71">
    <cfRule type="cellIs" dxfId="474" priority="136" operator="between">
      <formula>80</formula>
      <formula>120</formula>
    </cfRule>
  </conditionalFormatting>
  <conditionalFormatting sqref="AD66:AF66 AH66:AK66 AM66:AP66">
    <cfRule type="cellIs" dxfId="473" priority="125" operator="greaterThan">
      <formula>20</formula>
    </cfRule>
  </conditionalFormatting>
  <conditionalFormatting sqref="AG66 AL66 AQ66">
    <cfRule type="cellIs" dxfId="472" priority="124" operator="between">
      <formula>80</formula>
      <formula>120</formula>
    </cfRule>
  </conditionalFormatting>
  <conditionalFormatting sqref="AD67:AF67 AH67:AK67 AM67:AP67">
    <cfRule type="cellIs" dxfId="471" priority="135" operator="greaterThan">
      <formula>20</formula>
    </cfRule>
  </conditionalFormatting>
  <conditionalFormatting sqref="AG67 AL67 AQ67">
    <cfRule type="cellIs" dxfId="470" priority="134" operator="between">
      <formula>80</formula>
      <formula>120</formula>
    </cfRule>
  </conditionalFormatting>
  <conditionalFormatting sqref="AD69:AF69 AH69:AK69 AM69:AP69">
    <cfRule type="cellIs" dxfId="469" priority="133" operator="greaterThan">
      <formula>20</formula>
    </cfRule>
  </conditionalFormatting>
  <conditionalFormatting sqref="AG69 AL69 AQ69">
    <cfRule type="cellIs" dxfId="468" priority="132" operator="between">
      <formula>80</formula>
      <formula>120</formula>
    </cfRule>
  </conditionalFormatting>
  <conditionalFormatting sqref="AD66:AF66 AH66:AK66 AM66:AP66">
    <cfRule type="cellIs" dxfId="467" priority="131" operator="greaterThan">
      <formula>20</formula>
    </cfRule>
  </conditionalFormatting>
  <conditionalFormatting sqref="AG66 AL66 AQ66">
    <cfRule type="cellIs" dxfId="466" priority="130" operator="between">
      <formula>80</formula>
      <formula>120</formula>
    </cfRule>
  </conditionalFormatting>
  <conditionalFormatting sqref="AD68:AF68 AH68:AK68 AM68:AP68">
    <cfRule type="cellIs" dxfId="465" priority="129" operator="greaterThan">
      <formula>20</formula>
    </cfRule>
  </conditionalFormatting>
  <conditionalFormatting sqref="AG68 AL68 AQ68">
    <cfRule type="cellIs" dxfId="464" priority="128" operator="between">
      <formula>80</formula>
      <formula>120</formula>
    </cfRule>
  </conditionalFormatting>
  <conditionalFormatting sqref="AD70:AF70 AH70:AK70 AM70:AP70">
    <cfRule type="cellIs" dxfId="463" priority="127" operator="greaterThan">
      <formula>20</formula>
    </cfRule>
  </conditionalFormatting>
  <conditionalFormatting sqref="AG70 AL70 AQ70">
    <cfRule type="cellIs" dxfId="462" priority="126" operator="between">
      <formula>80</formula>
      <formula>120</formula>
    </cfRule>
  </conditionalFormatting>
  <conditionalFormatting sqref="AD68:AF68 AH68:AK68 AM68:AP68">
    <cfRule type="cellIs" dxfId="461" priority="123" operator="greaterThan">
      <formula>20</formula>
    </cfRule>
  </conditionalFormatting>
  <conditionalFormatting sqref="AG68 AL68 AQ68">
    <cfRule type="cellIs" dxfId="460" priority="122" operator="between">
      <formula>80</formula>
      <formula>120</formula>
    </cfRule>
  </conditionalFormatting>
  <conditionalFormatting sqref="AD70:AF70 AH70:AK70 AM70:AP70">
    <cfRule type="cellIs" dxfId="459" priority="121" operator="greaterThan">
      <formula>20</formula>
    </cfRule>
  </conditionalFormatting>
  <conditionalFormatting sqref="AG70 AL70 AQ70">
    <cfRule type="cellIs" dxfId="458" priority="120" operator="between">
      <formula>80</formula>
      <formula>120</formula>
    </cfRule>
  </conditionalFormatting>
  <conditionalFormatting sqref="AD67:AF67 AH67:AK67 AM67:AP67">
    <cfRule type="cellIs" dxfId="457" priority="119" operator="greaterThan">
      <formula>20</formula>
    </cfRule>
  </conditionalFormatting>
  <conditionalFormatting sqref="AG67 AL67 AQ67">
    <cfRule type="cellIs" dxfId="456" priority="118" operator="between">
      <formula>80</formula>
      <formula>120</formula>
    </cfRule>
  </conditionalFormatting>
  <conditionalFormatting sqref="AD69:AF69 AH69:AK69 AM69:AP69">
    <cfRule type="cellIs" dxfId="455" priority="117" operator="greaterThan">
      <formula>20</formula>
    </cfRule>
  </conditionalFormatting>
  <conditionalFormatting sqref="AG69 AL69 AQ69">
    <cfRule type="cellIs" dxfId="454" priority="116" operator="between">
      <formula>80</formula>
      <formula>120</formula>
    </cfRule>
  </conditionalFormatting>
  <conditionalFormatting sqref="AD71:AF71 AH71:AK71 AM71:AP71">
    <cfRule type="cellIs" dxfId="453" priority="115" operator="greaterThan">
      <formula>20</formula>
    </cfRule>
  </conditionalFormatting>
  <conditionalFormatting sqref="AG71 AL71 AQ71">
    <cfRule type="cellIs" dxfId="452" priority="114" operator="between">
      <formula>80</formula>
      <formula>120</formula>
    </cfRule>
  </conditionalFormatting>
  <conditionalFormatting sqref="AE9:AF9 AH9 AM9 AO9:AP9 AJ9:AK9">
    <cfRule type="cellIs" dxfId="451" priority="109" operator="greaterThan">
      <formula>20</formula>
    </cfRule>
  </conditionalFormatting>
  <conditionalFormatting sqref="AG9 AQ9 AL9">
    <cfRule type="cellIs" dxfId="450" priority="108" operator="between">
      <formula>80</formula>
      <formula>120</formula>
    </cfRule>
  </conditionalFormatting>
  <conditionalFormatting sqref="AM65:AP65 AH65:AK65 AD65:AF65">
    <cfRule type="cellIs" dxfId="449" priority="113" operator="greaterThan">
      <formula>20</formula>
    </cfRule>
  </conditionalFormatting>
  <conditionalFormatting sqref="AL65 AQ65 AG65">
    <cfRule type="cellIs" dxfId="448" priority="112" operator="between">
      <formula>80</formula>
      <formula>120</formula>
    </cfRule>
  </conditionalFormatting>
  <conditionalFormatting sqref="AM7 AH7 AE7:AF7 AJ7:AK7 AO7:AP7">
    <cfRule type="cellIs" dxfId="447" priority="111" operator="greaterThan">
      <formula>20</formula>
    </cfRule>
  </conditionalFormatting>
  <conditionalFormatting sqref="AL7 AQ7 AG7">
    <cfRule type="cellIs" dxfId="446" priority="110" operator="between">
      <formula>80</formula>
      <formula>120</formula>
    </cfRule>
  </conditionalFormatting>
  <conditionalFormatting sqref="AL71 AQ71">
    <cfRule type="cellIs" dxfId="445" priority="107" operator="between">
      <formula>80</formula>
      <formula>120</formula>
    </cfRule>
  </conditionalFormatting>
  <conditionalFormatting sqref="AM71:AP71 AH71:AK71 AD71:AF71">
    <cfRule type="cellIs" dxfId="444" priority="106" operator="greaterThan">
      <formula>20</formula>
    </cfRule>
  </conditionalFormatting>
  <conditionalFormatting sqref="AG71">
    <cfRule type="cellIs" dxfId="443" priority="105" operator="between">
      <formula>80</formula>
      <formula>120</formula>
    </cfRule>
  </conditionalFormatting>
  <conditionalFormatting sqref="AL71">
    <cfRule type="cellIs" dxfId="442" priority="104" operator="between">
      <formula>80</formula>
      <formula>120</formula>
    </cfRule>
  </conditionalFormatting>
  <conditionalFormatting sqref="AQ71">
    <cfRule type="cellIs" dxfId="441" priority="103" operator="between">
      <formula>80</formula>
      <formula>120</formula>
    </cfRule>
  </conditionalFormatting>
  <conditionalFormatting sqref="AD65:AF65 AH65:AK65 AM65:AP65">
    <cfRule type="cellIs" dxfId="440" priority="102" operator="greaterThan">
      <formula>20</formula>
    </cfRule>
  </conditionalFormatting>
  <conditionalFormatting sqref="AG65 AL65 AQ65">
    <cfRule type="cellIs" dxfId="439" priority="101" operator="between">
      <formula>80</formula>
      <formula>120</formula>
    </cfRule>
  </conditionalFormatting>
  <conditionalFormatting sqref="AD67:AF67 AH67:AK67 AM67:AP67">
    <cfRule type="cellIs" dxfId="438" priority="100" operator="greaterThan">
      <formula>20</formula>
    </cfRule>
  </conditionalFormatting>
  <conditionalFormatting sqref="AG67 AL67 AQ67">
    <cfRule type="cellIs" dxfId="437" priority="99" operator="between">
      <formula>80</formula>
      <formula>120</formula>
    </cfRule>
  </conditionalFormatting>
  <conditionalFormatting sqref="AD69:AF69 AH69:AK69 AM69:AP69">
    <cfRule type="cellIs" dxfId="436" priority="98" operator="greaterThan">
      <formula>20</formula>
    </cfRule>
  </conditionalFormatting>
  <conditionalFormatting sqref="AG69 AL69 AQ69">
    <cfRule type="cellIs" dxfId="435" priority="97" operator="between">
      <formula>80</formula>
      <formula>120</formula>
    </cfRule>
  </conditionalFormatting>
  <conditionalFormatting sqref="AD68:AF68 AH68:AK68 AM68:AP68">
    <cfRule type="cellIs" dxfId="434" priority="96" operator="greaterThan">
      <formula>20</formula>
    </cfRule>
  </conditionalFormatting>
  <conditionalFormatting sqref="AG68 AL68 AQ68">
    <cfRule type="cellIs" dxfId="433" priority="95" operator="between">
      <formula>80</formula>
      <formula>120</formula>
    </cfRule>
  </conditionalFormatting>
  <conditionalFormatting sqref="AD70:AF70 AH70:AK70 AM70:AP70">
    <cfRule type="cellIs" dxfId="432" priority="94" operator="greaterThan">
      <formula>20</formula>
    </cfRule>
  </conditionalFormatting>
  <conditionalFormatting sqref="AG70 AL70 AQ70">
    <cfRule type="cellIs" dxfId="431" priority="93" operator="between">
      <formula>80</formula>
      <formula>120</formula>
    </cfRule>
  </conditionalFormatting>
  <conditionalFormatting sqref="AL72 AQ72">
    <cfRule type="cellIs" dxfId="430" priority="92" operator="between">
      <formula>80</formula>
      <formula>120</formula>
    </cfRule>
  </conditionalFormatting>
  <conditionalFormatting sqref="AM72:AP72 AH72:AK72 AD72:AF72">
    <cfRule type="cellIs" dxfId="429" priority="91" operator="greaterThan">
      <formula>20</formula>
    </cfRule>
  </conditionalFormatting>
  <conditionalFormatting sqref="AG72">
    <cfRule type="cellIs" dxfId="428" priority="90" operator="between">
      <formula>80</formula>
      <formula>120</formula>
    </cfRule>
  </conditionalFormatting>
  <conditionalFormatting sqref="AL72">
    <cfRule type="cellIs" dxfId="427" priority="89" operator="between">
      <formula>80</formula>
      <formula>120</formula>
    </cfRule>
  </conditionalFormatting>
  <conditionalFormatting sqref="AQ72">
    <cfRule type="cellIs" dxfId="426" priority="88" operator="between">
      <formula>80</formula>
      <formula>120</formula>
    </cfRule>
  </conditionalFormatting>
  <conditionalFormatting sqref="AD71:AF71 AH71:AK71 AM71:AP71">
    <cfRule type="cellIs" dxfId="425" priority="79" operator="greaterThan">
      <formula>20</formula>
    </cfRule>
  </conditionalFormatting>
  <conditionalFormatting sqref="AG71 AL71 AQ71">
    <cfRule type="cellIs" dxfId="424" priority="78" operator="between">
      <formula>80</formula>
      <formula>120</formula>
    </cfRule>
  </conditionalFormatting>
  <conditionalFormatting sqref="AD68:AF68 AH68:AK68 AM68:AP68">
    <cfRule type="cellIs" dxfId="423" priority="87" operator="greaterThan">
      <formula>20</formula>
    </cfRule>
  </conditionalFormatting>
  <conditionalFormatting sqref="AG68 AL68 AQ68">
    <cfRule type="cellIs" dxfId="422" priority="86" operator="between">
      <formula>80</formula>
      <formula>120</formula>
    </cfRule>
  </conditionalFormatting>
  <conditionalFormatting sqref="AD70:AF70 AH70:AK70 AM70:AP70">
    <cfRule type="cellIs" dxfId="421" priority="85" operator="greaterThan">
      <formula>20</formula>
    </cfRule>
  </conditionalFormatting>
  <conditionalFormatting sqref="AG70 AL70 AQ70">
    <cfRule type="cellIs" dxfId="420" priority="84" operator="between">
      <formula>80</formula>
      <formula>120</formula>
    </cfRule>
  </conditionalFormatting>
  <conditionalFormatting sqref="AD67:AF67 AH67:AK67 AM67:AP67">
    <cfRule type="cellIs" dxfId="419" priority="83" operator="greaterThan">
      <formula>20</formula>
    </cfRule>
  </conditionalFormatting>
  <conditionalFormatting sqref="AG67 AL67 AQ67">
    <cfRule type="cellIs" dxfId="418" priority="82" operator="between">
      <formula>80</formula>
      <formula>120</formula>
    </cfRule>
  </conditionalFormatting>
  <conditionalFormatting sqref="AD69:AF69 AH69:AK69 AM69:AP69">
    <cfRule type="cellIs" dxfId="417" priority="81" operator="greaterThan">
      <formula>20</formula>
    </cfRule>
  </conditionalFormatting>
  <conditionalFormatting sqref="AG69 AL69 AQ69">
    <cfRule type="cellIs" dxfId="416" priority="80" operator="between">
      <formula>80</formula>
      <formula>120</formula>
    </cfRule>
  </conditionalFormatting>
  <conditionalFormatting sqref="AL72 AQ72">
    <cfRule type="cellIs" dxfId="415" priority="77" operator="between">
      <formula>80</formula>
      <formula>120</formula>
    </cfRule>
  </conditionalFormatting>
  <conditionalFormatting sqref="AM72:AP72 AH72:AK72 AD72:AF72">
    <cfRule type="cellIs" dxfId="414" priority="76" operator="greaterThan">
      <formula>20</formula>
    </cfRule>
  </conditionalFormatting>
  <conditionalFormatting sqref="AG72">
    <cfRule type="cellIs" dxfId="413" priority="75" operator="between">
      <formula>80</formula>
      <formula>120</formula>
    </cfRule>
  </conditionalFormatting>
  <conditionalFormatting sqref="AL72">
    <cfRule type="cellIs" dxfId="412" priority="74" operator="between">
      <formula>80</formula>
      <formula>120</formula>
    </cfRule>
  </conditionalFormatting>
  <conditionalFormatting sqref="AQ72">
    <cfRule type="cellIs" dxfId="411" priority="73" operator="between">
      <formula>80</formula>
      <formula>120</formula>
    </cfRule>
  </conditionalFormatting>
  <conditionalFormatting sqref="AD67:AF67 AH67:AK67 AM67:AP67">
    <cfRule type="cellIs" dxfId="410" priority="62" operator="greaterThan">
      <formula>20</formula>
    </cfRule>
  </conditionalFormatting>
  <conditionalFormatting sqref="AG67 AL67 AQ67">
    <cfRule type="cellIs" dxfId="409" priority="61" operator="between">
      <formula>80</formula>
      <formula>120</formula>
    </cfRule>
  </conditionalFormatting>
  <conditionalFormatting sqref="AD68:AF68 AH68:AK68 AM68:AP68">
    <cfRule type="cellIs" dxfId="408" priority="72" operator="greaterThan">
      <formula>20</formula>
    </cfRule>
  </conditionalFormatting>
  <conditionalFormatting sqref="AG68 AL68 AQ68">
    <cfRule type="cellIs" dxfId="407" priority="71" operator="between">
      <formula>80</formula>
      <formula>120</formula>
    </cfRule>
  </conditionalFormatting>
  <conditionalFormatting sqref="AD70:AF70 AH70:AK70 AM70:AP70">
    <cfRule type="cellIs" dxfId="406" priority="70" operator="greaterThan">
      <formula>20</formula>
    </cfRule>
  </conditionalFormatting>
  <conditionalFormatting sqref="AG70 AL70 AQ70">
    <cfRule type="cellIs" dxfId="405" priority="69" operator="between">
      <formula>80</formula>
      <formula>120</formula>
    </cfRule>
  </conditionalFormatting>
  <conditionalFormatting sqref="AD67:AF67 AH67:AK67 AM67:AP67">
    <cfRule type="cellIs" dxfId="404" priority="68" operator="greaterThan">
      <formula>20</formula>
    </cfRule>
  </conditionalFormatting>
  <conditionalFormatting sqref="AG67 AL67 AQ67">
    <cfRule type="cellIs" dxfId="403" priority="67" operator="between">
      <formula>80</formula>
      <formula>120</formula>
    </cfRule>
  </conditionalFormatting>
  <conditionalFormatting sqref="AD69:AF69 AH69:AK69 AM69:AP69">
    <cfRule type="cellIs" dxfId="402" priority="66" operator="greaterThan">
      <formula>20</formula>
    </cfRule>
  </conditionalFormatting>
  <conditionalFormatting sqref="AG69 AL69 AQ69">
    <cfRule type="cellIs" dxfId="401" priority="65" operator="between">
      <formula>80</formula>
      <formula>120</formula>
    </cfRule>
  </conditionalFormatting>
  <conditionalFormatting sqref="AD71:AF71 AH71:AK71 AM71:AP71">
    <cfRule type="cellIs" dxfId="400" priority="64" operator="greaterThan">
      <formula>20</formula>
    </cfRule>
  </conditionalFormatting>
  <conditionalFormatting sqref="AG71 AL71 AQ71">
    <cfRule type="cellIs" dxfId="399" priority="63" operator="between">
      <formula>80</formula>
      <formula>120</formula>
    </cfRule>
  </conditionalFormatting>
  <conditionalFormatting sqref="AD69:AF69 AH69:AK69 AM69:AP69">
    <cfRule type="cellIs" dxfId="398" priority="60" operator="greaterThan">
      <formula>20</formula>
    </cfRule>
  </conditionalFormatting>
  <conditionalFormatting sqref="AG69 AL69 AQ69">
    <cfRule type="cellIs" dxfId="397" priority="59" operator="between">
      <formula>80</formula>
      <formula>120</formula>
    </cfRule>
  </conditionalFormatting>
  <conditionalFormatting sqref="AD71:AF71 AH71:AK71 AM71:AP71">
    <cfRule type="cellIs" dxfId="396" priority="58" operator="greaterThan">
      <formula>20</formula>
    </cfRule>
  </conditionalFormatting>
  <conditionalFormatting sqref="AG71 AL71 AQ71">
    <cfRule type="cellIs" dxfId="395" priority="57" operator="between">
      <formula>80</formula>
      <formula>120</formula>
    </cfRule>
  </conditionalFormatting>
  <conditionalFormatting sqref="AD68:AF68 AH68:AK68 AM68:AP68">
    <cfRule type="cellIs" dxfId="394" priority="56" operator="greaterThan">
      <formula>20</formula>
    </cfRule>
  </conditionalFormatting>
  <conditionalFormatting sqref="AG68 AL68 AQ68">
    <cfRule type="cellIs" dxfId="393" priority="55" operator="between">
      <formula>80</formula>
      <formula>120</formula>
    </cfRule>
  </conditionalFormatting>
  <conditionalFormatting sqref="AD70:AF70 AH70:AK70 AM70:AP70">
    <cfRule type="cellIs" dxfId="392" priority="54" operator="greaterThan">
      <formula>20</formula>
    </cfRule>
  </conditionalFormatting>
  <conditionalFormatting sqref="AG70 AL70 AQ70">
    <cfRule type="cellIs" dxfId="391" priority="53" operator="between">
      <formula>80</formula>
      <formula>120</formula>
    </cfRule>
  </conditionalFormatting>
  <conditionalFormatting sqref="AD72:AF72 AH72:AK72 AM72:AP72">
    <cfRule type="cellIs" dxfId="390" priority="52" operator="greaterThan">
      <formula>20</formula>
    </cfRule>
  </conditionalFormatting>
  <conditionalFormatting sqref="AG72 AL72 AQ72">
    <cfRule type="cellIs" dxfId="389" priority="51" operator="between">
      <formula>80</formula>
      <formula>120</formula>
    </cfRule>
  </conditionalFormatting>
  <conditionalFormatting sqref="AM66:AP66 AH66:AK66 AD66:AF66">
    <cfRule type="cellIs" dxfId="388" priority="50" operator="greaterThan">
      <formula>20</formula>
    </cfRule>
  </conditionalFormatting>
  <conditionalFormatting sqref="AL66 AQ66 AG66">
    <cfRule type="cellIs" dxfId="387" priority="49" operator="between">
      <formula>80</formula>
      <formula>120</formula>
    </cfRule>
  </conditionalFormatting>
  <conditionalFormatting sqref="AQ38">
    <cfRule type="cellIs" dxfId="386" priority="48" operator="between">
      <formula>80</formula>
      <formula>120</formula>
    </cfRule>
  </conditionalFormatting>
  <conditionalFormatting sqref="AE37:AF37">
    <cfRule type="cellIs" dxfId="385" priority="47" operator="greaterThan">
      <formula>20</formula>
    </cfRule>
  </conditionalFormatting>
  <conditionalFormatting sqref="AG37">
    <cfRule type="cellIs" dxfId="384" priority="46" operator="between">
      <formula>80</formula>
      <formula>120</formula>
    </cfRule>
  </conditionalFormatting>
  <conditionalFormatting sqref="AE39:AF39">
    <cfRule type="cellIs" dxfId="383" priority="45" operator="greaterThan">
      <formula>20</formula>
    </cfRule>
  </conditionalFormatting>
  <conditionalFormatting sqref="AG39">
    <cfRule type="cellIs" dxfId="382" priority="44" operator="between">
      <formula>80</formula>
      <formula>120</formula>
    </cfRule>
  </conditionalFormatting>
  <conditionalFormatting sqref="AM35 AJ35:AK35 AO35:AP35">
    <cfRule type="cellIs" dxfId="381" priority="43" operator="greaterThan">
      <formula>20</formula>
    </cfRule>
  </conditionalFormatting>
  <conditionalFormatting sqref="AM41 AH41 AE41:AF41 AE43:AF53 AH43:AH53 AM43:AM53 AM58 AH58 AE58:AF58 AO58:AP58 AO43:AP53 AO41:AP41 AJ58:AK58 AJ43:AK53 AJ41:AK41">
    <cfRule type="cellIs" dxfId="380" priority="42" operator="greaterThan">
      <formula>20</formula>
    </cfRule>
  </conditionalFormatting>
  <conditionalFormatting sqref="AL41 AQ41 AG41 AG43:AG53 AQ43:AQ53 AL43:AL53 AL58 AQ58 AG58">
    <cfRule type="cellIs" dxfId="379" priority="41" operator="between">
      <formula>80</formula>
      <formula>120</formula>
    </cfRule>
  </conditionalFormatting>
  <conditionalFormatting sqref="AE42:AF42 AH42 AM42 AO42:AP42 AJ42:AK42">
    <cfRule type="cellIs" dxfId="378" priority="38" operator="greaterThan">
      <formula>20</formula>
    </cfRule>
  </conditionalFormatting>
  <conditionalFormatting sqref="AG42 AQ42 AL42">
    <cfRule type="cellIs" dxfId="377" priority="37" operator="between">
      <formula>80</formula>
      <formula>120</formula>
    </cfRule>
  </conditionalFormatting>
  <conditionalFormatting sqref="AM40 AH40 AE40:AF40 AJ40:AK40 AO40:AP40">
    <cfRule type="cellIs" dxfId="376" priority="40" operator="greaterThan">
      <formula>20</formula>
    </cfRule>
  </conditionalFormatting>
  <conditionalFormatting sqref="AL40 AQ40 AG40">
    <cfRule type="cellIs" dxfId="375" priority="39" operator="between">
      <formula>80</formula>
      <formula>120</formula>
    </cfRule>
  </conditionalFormatting>
  <conditionalFormatting sqref="AE38:AF38 AH38 AM38 AO38:AP38 AJ38:AK38">
    <cfRule type="cellIs" dxfId="374" priority="34" operator="greaterThan">
      <formula>20</formula>
    </cfRule>
  </conditionalFormatting>
  <conditionalFormatting sqref="AG38 AL38">
    <cfRule type="cellIs" dxfId="373" priority="33" operator="between">
      <formula>80</formula>
      <formula>120</formula>
    </cfRule>
  </conditionalFormatting>
  <conditionalFormatting sqref="AM60 AH60 AO60:AP60 AJ60:AK60">
    <cfRule type="cellIs" dxfId="372" priority="32" operator="greaterThan">
      <formula>20</formula>
    </cfRule>
  </conditionalFormatting>
  <conditionalFormatting sqref="AL60 AQ60">
    <cfRule type="cellIs" dxfId="371" priority="31" operator="between">
      <formula>80</formula>
      <formula>120</formula>
    </cfRule>
  </conditionalFormatting>
  <conditionalFormatting sqref="AQ59">
    <cfRule type="cellIs" dxfId="370" priority="30" operator="between">
      <formula>80</formula>
      <formula>120</formula>
    </cfRule>
  </conditionalFormatting>
  <conditionalFormatting sqref="AE60:AF60">
    <cfRule type="cellIs" dxfId="369" priority="29" operator="greaterThan">
      <formula>20</formula>
    </cfRule>
  </conditionalFormatting>
  <conditionalFormatting sqref="AG60">
    <cfRule type="cellIs" dxfId="368" priority="28" operator="between">
      <formula>80</formula>
      <formula>120</formula>
    </cfRule>
  </conditionalFormatting>
  <conditionalFormatting sqref="AM62 AH62 AE62:AF62 AE64:AF64 AH64 AM64 AO64:AP64 AO62:AP62 AJ64:AK64 AJ62:AK62">
    <cfRule type="cellIs" dxfId="367" priority="27" operator="greaterThan">
      <formula>20</formula>
    </cfRule>
  </conditionalFormatting>
  <conditionalFormatting sqref="AL62 AQ62 AG62 AG64 AQ64 AL64">
    <cfRule type="cellIs" dxfId="366" priority="26" operator="between">
      <formula>80</formula>
      <formula>120</formula>
    </cfRule>
  </conditionalFormatting>
  <conditionalFormatting sqref="AE63:AF63 AH63 AM63 AO63:AP63 AJ63:AK63">
    <cfRule type="cellIs" dxfId="365" priority="23" operator="greaterThan">
      <formula>20</formula>
    </cfRule>
  </conditionalFormatting>
  <conditionalFormatting sqref="AG63 AQ63 AL63">
    <cfRule type="cellIs" dxfId="364" priority="22" operator="between">
      <formula>80</formula>
      <formula>120</formula>
    </cfRule>
  </conditionalFormatting>
  <conditionalFormatting sqref="AM61 AH61 AE61:AF61 AJ61:AK61 AO61:AP61">
    <cfRule type="cellIs" dxfId="363" priority="25" operator="greaterThan">
      <formula>20</formula>
    </cfRule>
  </conditionalFormatting>
  <conditionalFormatting sqref="AL61 AQ61 AG61">
    <cfRule type="cellIs" dxfId="362" priority="24" operator="between">
      <formula>80</formula>
      <formula>120</formula>
    </cfRule>
  </conditionalFormatting>
  <conditionalFormatting sqref="AE59:AF59 AH59 AM59 AO59:AP59 AJ59:AK59">
    <cfRule type="cellIs" dxfId="361" priority="21" operator="greaterThan">
      <formula>20</formula>
    </cfRule>
  </conditionalFormatting>
  <conditionalFormatting sqref="AG59 AL59">
    <cfRule type="cellIs" dxfId="360" priority="20" operator="between">
      <formula>80</formula>
      <formula>120</formula>
    </cfRule>
  </conditionalFormatting>
  <conditionalFormatting sqref="AK33">
    <cfRule type="cellIs" dxfId="359" priority="17" operator="greaterThan">
      <formula>20</formula>
    </cfRule>
  </conditionalFormatting>
  <conditionalFormatting sqref="AP33">
    <cfRule type="cellIs" dxfId="358" priority="16" operator="greaterThan">
      <formula>20</formula>
    </cfRule>
  </conditionalFormatting>
  <conditionalFormatting sqref="AG35">
    <cfRule type="cellIs" dxfId="357" priority="15" operator="between">
      <formula>80</formula>
      <formula>120</formula>
    </cfRule>
  </conditionalFormatting>
  <conditionalFormatting sqref="AL35">
    <cfRule type="cellIs" dxfId="356" priority="14" operator="between">
      <formula>80</formula>
      <formula>120</formula>
    </cfRule>
  </conditionalFormatting>
  <conditionalFormatting sqref="AL35">
    <cfRule type="cellIs" dxfId="355" priority="13" operator="between">
      <formula>80</formula>
      <formula>120</formula>
    </cfRule>
  </conditionalFormatting>
  <conditionalFormatting sqref="AQ35">
    <cfRule type="cellIs" dxfId="354" priority="12" operator="between">
      <formula>80</formula>
      <formula>120</formula>
    </cfRule>
  </conditionalFormatting>
  <conditionalFormatting sqref="AQ35">
    <cfRule type="cellIs" dxfId="353" priority="11" operator="between">
      <formula>80</formula>
      <formula>120</formula>
    </cfRule>
  </conditionalFormatting>
  <conditionalFormatting sqref="AE54:AF57 AH54:AH57 AM54:AM57 AO54 AO55:AP57 AJ54 AJ55:AK57">
    <cfRule type="cellIs" dxfId="352" priority="10" operator="greaterThan">
      <formula>20</formula>
    </cfRule>
  </conditionalFormatting>
  <conditionalFormatting sqref="AG54:AG55 AQ54:AQ55 AL54:AL55 AG57 AL57 AQ57">
    <cfRule type="cellIs" dxfId="351" priority="9" operator="between">
      <formula>80</formula>
      <formula>120</formula>
    </cfRule>
  </conditionalFormatting>
  <conditionalFormatting sqref="AM56 AJ56:AK56 AO56:AP56">
    <cfRule type="cellIs" dxfId="350" priority="8" operator="greaterThan">
      <formula>20</formula>
    </cfRule>
  </conditionalFormatting>
  <conditionalFormatting sqref="AK54">
    <cfRule type="cellIs" dxfId="349" priority="7" operator="greaterThan">
      <formula>20</formula>
    </cfRule>
  </conditionalFormatting>
  <conditionalFormatting sqref="AP54">
    <cfRule type="cellIs" dxfId="348" priority="6" operator="greaterThan">
      <formula>20</formula>
    </cfRule>
  </conditionalFormatting>
  <conditionalFormatting sqref="AG56">
    <cfRule type="cellIs" dxfId="347" priority="5" operator="between">
      <formula>80</formula>
      <formula>120</formula>
    </cfRule>
  </conditionalFormatting>
  <conditionalFormatting sqref="AL56">
    <cfRule type="cellIs" dxfId="346" priority="4" operator="between">
      <formula>80</formula>
      <formula>120</formula>
    </cfRule>
  </conditionalFormatting>
  <conditionalFormatting sqref="AL56">
    <cfRule type="cellIs" dxfId="345" priority="3" operator="between">
      <formula>80</formula>
      <formula>120</formula>
    </cfRule>
  </conditionalFormatting>
  <conditionalFormatting sqref="AQ56">
    <cfRule type="cellIs" dxfId="344" priority="2" operator="between">
      <formula>80</formula>
      <formula>120</formula>
    </cfRule>
  </conditionalFormatting>
  <conditionalFormatting sqref="AQ56">
    <cfRule type="cellIs" dxfId="343" priority="1" operator="between">
      <formula>80</formula>
      <formula>120</formula>
    </cfRule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127"/>
  <sheetViews>
    <sheetView topLeftCell="T1" zoomScaleNormal="100" workbookViewId="0">
      <selection activeCell="AP36" sqref="AP36"/>
    </sheetView>
  </sheetViews>
  <sheetFormatPr baseColWidth="10" defaultColWidth="8.83203125" defaultRowHeight="15"/>
  <cols>
    <col min="3" max="3" width="18.1640625" customWidth="1"/>
    <col min="4" max="4" width="15" customWidth="1"/>
    <col min="6" max="6" width="13.1640625" customWidth="1"/>
    <col min="24" max="24" width="10.33203125" customWidth="1"/>
    <col min="25" max="25" width="15.6640625" customWidth="1"/>
    <col min="26" max="26" width="13.5" customWidth="1"/>
    <col min="29" max="29" width="22.5" customWidth="1"/>
  </cols>
  <sheetData>
    <row r="1" spans="1:48" ht="17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6</v>
      </c>
      <c r="L1" t="s">
        <v>14</v>
      </c>
      <c r="M1" t="s">
        <v>15</v>
      </c>
      <c r="N1" t="s">
        <v>16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20</v>
      </c>
      <c r="U1" t="s">
        <v>9</v>
      </c>
      <c r="V1" t="s">
        <v>21</v>
      </c>
      <c r="W1" t="s">
        <v>22</v>
      </c>
      <c r="X1" t="s">
        <v>23</v>
      </c>
      <c r="Y1" t="s">
        <v>50</v>
      </c>
      <c r="Z1" t="s">
        <v>51</v>
      </c>
      <c r="AA1" s="1" t="s">
        <v>34</v>
      </c>
      <c r="AB1" s="1" t="s">
        <v>117</v>
      </c>
      <c r="AC1" s="1" t="s">
        <v>116</v>
      </c>
      <c r="AD1" s="1" t="s">
        <v>36</v>
      </c>
      <c r="AE1" s="1" t="s">
        <v>37</v>
      </c>
      <c r="AF1" s="1" t="s">
        <v>38</v>
      </c>
      <c r="AG1" s="1" t="s">
        <v>28</v>
      </c>
      <c r="AH1" s="1"/>
      <c r="AI1" s="1" t="s">
        <v>39</v>
      </c>
      <c r="AJ1" s="1" t="s">
        <v>40</v>
      </c>
      <c r="AK1" s="1" t="s">
        <v>41</v>
      </c>
      <c r="AL1" s="1" t="s">
        <v>33</v>
      </c>
      <c r="AM1" s="1"/>
      <c r="AN1" s="1" t="s">
        <v>42</v>
      </c>
      <c r="AO1" s="1" t="s">
        <v>43</v>
      </c>
      <c r="AP1" s="1" t="s">
        <v>44</v>
      </c>
      <c r="AQ1" s="1" t="s">
        <v>29</v>
      </c>
      <c r="AR1" s="1"/>
      <c r="AS1" s="1"/>
      <c r="AT1" s="1"/>
      <c r="AU1" s="1"/>
      <c r="AV1" s="1"/>
    </row>
    <row r="2" spans="1:48">
      <c r="A2">
        <v>2</v>
      </c>
      <c r="B2">
        <v>3</v>
      </c>
      <c r="C2" t="s">
        <v>49</v>
      </c>
      <c r="D2" t="s">
        <v>24</v>
      </c>
      <c r="E2" t="s">
        <v>52</v>
      </c>
      <c r="G2">
        <v>0.5</v>
      </c>
      <c r="H2">
        <v>0.5</v>
      </c>
      <c r="I2">
        <v>5779</v>
      </c>
      <c r="J2">
        <v>8429</v>
      </c>
      <c r="L2">
        <v>7836</v>
      </c>
      <c r="M2">
        <v>7.3540000000000001</v>
      </c>
      <c r="N2">
        <v>10.468999999999999</v>
      </c>
      <c r="O2">
        <v>3.1150000000000002</v>
      </c>
      <c r="Q2">
        <v>1.0389999999999999</v>
      </c>
      <c r="R2">
        <v>1</v>
      </c>
      <c r="S2">
        <v>0</v>
      </c>
      <c r="T2">
        <v>0</v>
      </c>
      <c r="V2">
        <v>0</v>
      </c>
      <c r="Y2" t="s">
        <v>65</v>
      </c>
      <c r="Z2" s="3">
        <v>0.57738425925925929</v>
      </c>
      <c r="AB2">
        <v>1</v>
      </c>
    </row>
    <row r="3" spans="1:48">
      <c r="A3">
        <v>3</v>
      </c>
      <c r="B3">
        <v>1</v>
      </c>
      <c r="D3" t="s">
        <v>48</v>
      </c>
      <c r="Y3" t="s">
        <v>65</v>
      </c>
      <c r="Z3" s="3">
        <v>0.58166666666666667</v>
      </c>
      <c r="AB3">
        <v>1</v>
      </c>
    </row>
    <row r="4" spans="1:48">
      <c r="A4">
        <v>5</v>
      </c>
      <c r="B4">
        <v>2</v>
      </c>
      <c r="C4" t="s">
        <v>45</v>
      </c>
      <c r="D4" t="s">
        <v>24</v>
      </c>
      <c r="E4" t="s">
        <v>52</v>
      </c>
      <c r="G4">
        <v>0.5</v>
      </c>
      <c r="H4">
        <v>0.5</v>
      </c>
      <c r="I4">
        <v>50</v>
      </c>
      <c r="J4">
        <v>1044</v>
      </c>
      <c r="L4">
        <v>597</v>
      </c>
      <c r="M4">
        <v>0</v>
      </c>
      <c r="N4">
        <v>1.1040000000000001</v>
      </c>
      <c r="O4">
        <v>1.1040000000000001</v>
      </c>
      <c r="Q4">
        <v>9.0999999999999998E-2</v>
      </c>
      <c r="R4">
        <v>1</v>
      </c>
      <c r="S4">
        <v>0</v>
      </c>
      <c r="T4">
        <v>0</v>
      </c>
      <c r="V4">
        <v>0</v>
      </c>
      <c r="Y4" t="s">
        <v>65</v>
      </c>
      <c r="Z4" s="3">
        <v>0.5967824074074074</v>
      </c>
      <c r="AB4">
        <v>1</v>
      </c>
    </row>
    <row r="5" spans="1:48">
      <c r="A5">
        <v>7</v>
      </c>
      <c r="B5">
        <v>4</v>
      </c>
      <c r="C5" t="s">
        <v>47</v>
      </c>
      <c r="D5" t="s">
        <v>24</v>
      </c>
      <c r="E5" t="s">
        <v>52</v>
      </c>
      <c r="G5">
        <v>0.5</v>
      </c>
      <c r="H5">
        <v>0.5</v>
      </c>
      <c r="I5">
        <v>1270</v>
      </c>
      <c r="J5">
        <v>4789</v>
      </c>
      <c r="L5">
        <v>2595</v>
      </c>
      <c r="M5">
        <v>1.4830000000000001</v>
      </c>
      <c r="N5">
        <v>5.9260000000000002</v>
      </c>
      <c r="O5">
        <v>4.4429999999999996</v>
      </c>
      <c r="Q5">
        <v>0.35599999999999998</v>
      </c>
      <c r="R5">
        <v>1</v>
      </c>
      <c r="S5">
        <v>0</v>
      </c>
      <c r="T5">
        <v>0</v>
      </c>
      <c r="V5">
        <v>0</v>
      </c>
      <c r="Y5" t="s">
        <v>65</v>
      </c>
      <c r="Z5" s="3">
        <v>0.61321759259259256</v>
      </c>
      <c r="AB5">
        <v>2</v>
      </c>
      <c r="AC5" t="s">
        <v>118</v>
      </c>
      <c r="AD5">
        <f>100*ABS(M5-3.24)/3.24</f>
        <v>54.228395061728399</v>
      </c>
      <c r="AI5">
        <f>100*ABS(O5-4.32)/4.32</f>
        <v>2.8472222222222068</v>
      </c>
      <c r="AN5">
        <f>100*ABS(Q5-0.3)/0.3</f>
        <v>18.666666666666668</v>
      </c>
    </row>
    <row r="6" spans="1:48">
      <c r="A6">
        <v>9</v>
      </c>
      <c r="B6">
        <v>3</v>
      </c>
      <c r="C6" t="s">
        <v>46</v>
      </c>
      <c r="D6" t="s">
        <v>24</v>
      </c>
      <c r="E6" t="s">
        <v>52</v>
      </c>
      <c r="G6">
        <v>0.5</v>
      </c>
      <c r="H6">
        <v>0.5</v>
      </c>
      <c r="I6">
        <v>6889</v>
      </c>
      <c r="J6">
        <v>9244</v>
      </c>
      <c r="L6">
        <v>8608</v>
      </c>
      <c r="M6">
        <v>8.8030000000000008</v>
      </c>
      <c r="N6">
        <v>11.467000000000001</v>
      </c>
      <c r="O6">
        <v>2.6640000000000001</v>
      </c>
      <c r="Q6">
        <v>1.1379999999999999</v>
      </c>
      <c r="R6">
        <v>1</v>
      </c>
      <c r="S6">
        <v>0</v>
      </c>
      <c r="T6">
        <v>0</v>
      </c>
      <c r="V6">
        <v>0</v>
      </c>
      <c r="Y6" t="s">
        <v>65</v>
      </c>
      <c r="Z6" s="3">
        <v>0.63013888888888892</v>
      </c>
      <c r="AB6">
        <v>1</v>
      </c>
    </row>
    <row r="7" spans="1:48">
      <c r="A7">
        <v>11</v>
      </c>
      <c r="B7">
        <v>7</v>
      </c>
      <c r="C7" t="s">
        <v>81</v>
      </c>
      <c r="D7" t="s">
        <v>24</v>
      </c>
      <c r="E7" t="s">
        <v>52</v>
      </c>
      <c r="G7">
        <v>0.5</v>
      </c>
      <c r="H7">
        <v>0.5</v>
      </c>
      <c r="I7">
        <v>2254</v>
      </c>
      <c r="J7">
        <v>4983</v>
      </c>
      <c r="L7">
        <v>2224</v>
      </c>
      <c r="M7">
        <v>2.7629999999999999</v>
      </c>
      <c r="N7">
        <v>6.173</v>
      </c>
      <c r="O7">
        <v>3.4089999999999998</v>
      </c>
      <c r="Q7">
        <v>0.307</v>
      </c>
      <c r="R7">
        <v>1</v>
      </c>
      <c r="S7">
        <v>0</v>
      </c>
      <c r="T7">
        <v>0</v>
      </c>
      <c r="V7">
        <v>0</v>
      </c>
      <c r="Y7" t="s">
        <v>65</v>
      </c>
      <c r="Z7" s="3">
        <v>0.64667824074074076</v>
      </c>
      <c r="AB7">
        <v>1</v>
      </c>
    </row>
    <row r="8" spans="1:48">
      <c r="A8">
        <v>13</v>
      </c>
      <c r="B8">
        <v>8</v>
      </c>
      <c r="C8" t="s">
        <v>82</v>
      </c>
      <c r="D8" t="s">
        <v>24</v>
      </c>
      <c r="E8" t="s">
        <v>52</v>
      </c>
      <c r="G8">
        <v>0.5</v>
      </c>
      <c r="H8">
        <v>0.5</v>
      </c>
      <c r="I8">
        <v>1975</v>
      </c>
      <c r="J8">
        <v>4771</v>
      </c>
      <c r="L8">
        <v>1434</v>
      </c>
      <c r="M8">
        <v>2.4</v>
      </c>
      <c r="N8">
        <v>5.9039999999999999</v>
      </c>
      <c r="O8">
        <v>3.504</v>
      </c>
      <c r="Q8">
        <v>0.20200000000000001</v>
      </c>
      <c r="R8">
        <v>1</v>
      </c>
      <c r="S8">
        <v>0</v>
      </c>
      <c r="T8">
        <v>0</v>
      </c>
      <c r="V8">
        <v>0</v>
      </c>
      <c r="Y8" t="s">
        <v>65</v>
      </c>
      <c r="Z8" s="3">
        <v>0.66309027777777774</v>
      </c>
      <c r="AB8">
        <v>1</v>
      </c>
    </row>
    <row r="9" spans="1:48">
      <c r="A9">
        <v>15</v>
      </c>
      <c r="B9">
        <v>9</v>
      </c>
      <c r="C9" t="s">
        <v>83</v>
      </c>
      <c r="D9" t="s">
        <v>24</v>
      </c>
      <c r="E9" t="s">
        <v>52</v>
      </c>
      <c r="G9">
        <v>0.5</v>
      </c>
      <c r="H9">
        <v>0.5</v>
      </c>
      <c r="I9">
        <v>2205</v>
      </c>
      <c r="J9">
        <v>4724</v>
      </c>
      <c r="L9">
        <v>1589</v>
      </c>
      <c r="M9">
        <v>2.698</v>
      </c>
      <c r="N9">
        <v>5.8440000000000003</v>
      </c>
      <c r="O9">
        <v>3.145</v>
      </c>
      <c r="Q9">
        <v>0.223</v>
      </c>
      <c r="R9">
        <v>1</v>
      </c>
      <c r="S9">
        <v>0</v>
      </c>
      <c r="T9">
        <v>0</v>
      </c>
      <c r="V9">
        <v>0</v>
      </c>
      <c r="Y9" t="s">
        <v>65</v>
      </c>
      <c r="Z9" s="3">
        <v>0.67902777777777779</v>
      </c>
      <c r="AB9">
        <v>1</v>
      </c>
    </row>
    <row r="10" spans="1:48">
      <c r="A10">
        <v>17</v>
      </c>
      <c r="B10">
        <v>10</v>
      </c>
      <c r="C10" t="s">
        <v>84</v>
      </c>
      <c r="D10" t="s">
        <v>24</v>
      </c>
      <c r="E10" t="s">
        <v>52</v>
      </c>
      <c r="G10">
        <v>0.5</v>
      </c>
      <c r="H10">
        <v>0.5</v>
      </c>
      <c r="I10">
        <v>1819</v>
      </c>
      <c r="J10">
        <v>3893</v>
      </c>
      <c r="L10">
        <v>1088</v>
      </c>
      <c r="M10">
        <v>2.198</v>
      </c>
      <c r="N10">
        <v>4.7869999999999999</v>
      </c>
      <c r="O10">
        <v>2.589</v>
      </c>
      <c r="Q10">
        <v>0.156</v>
      </c>
      <c r="R10">
        <v>1</v>
      </c>
      <c r="S10">
        <v>0</v>
      </c>
      <c r="T10">
        <v>0</v>
      </c>
      <c r="V10">
        <v>0</v>
      </c>
      <c r="Y10" t="s">
        <v>65</v>
      </c>
      <c r="Z10" s="3">
        <v>0.69524305555555566</v>
      </c>
      <c r="AB10">
        <v>1</v>
      </c>
    </row>
    <row r="11" spans="1:48">
      <c r="A11">
        <v>19</v>
      </c>
      <c r="B11">
        <v>11</v>
      </c>
      <c r="C11" t="s">
        <v>85</v>
      </c>
      <c r="D11" t="s">
        <v>24</v>
      </c>
      <c r="E11" t="s">
        <v>52</v>
      </c>
      <c r="G11">
        <v>0.5</v>
      </c>
      <c r="H11">
        <v>0.5</v>
      </c>
      <c r="I11">
        <v>1961</v>
      </c>
      <c r="J11">
        <v>4109</v>
      </c>
      <c r="L11">
        <v>1093</v>
      </c>
      <c r="M11">
        <v>2.3820000000000001</v>
      </c>
      <c r="N11">
        <v>5.0620000000000003</v>
      </c>
      <c r="O11">
        <v>2.68</v>
      </c>
      <c r="Q11">
        <v>0.157</v>
      </c>
      <c r="R11">
        <v>1</v>
      </c>
      <c r="S11">
        <v>0</v>
      </c>
      <c r="T11">
        <v>0</v>
      </c>
      <c r="V11">
        <v>0</v>
      </c>
      <c r="Y11" t="s">
        <v>65</v>
      </c>
      <c r="Z11" s="3">
        <v>0.71163194444444444</v>
      </c>
      <c r="AB11">
        <v>1</v>
      </c>
    </row>
    <row r="12" spans="1:48">
      <c r="A12">
        <v>21</v>
      </c>
      <c r="B12">
        <v>12</v>
      </c>
      <c r="C12" t="s">
        <v>86</v>
      </c>
      <c r="D12" t="s">
        <v>24</v>
      </c>
      <c r="E12" t="s">
        <v>52</v>
      </c>
      <c r="G12">
        <v>0.5</v>
      </c>
      <c r="H12">
        <v>0.5</v>
      </c>
      <c r="I12">
        <v>1748</v>
      </c>
      <c r="J12">
        <v>4296</v>
      </c>
      <c r="L12">
        <v>1573</v>
      </c>
      <c r="M12">
        <v>2.105</v>
      </c>
      <c r="N12">
        <v>5.2990000000000004</v>
      </c>
      <c r="O12">
        <v>3.1949999999999998</v>
      </c>
      <c r="Q12">
        <v>0.22</v>
      </c>
      <c r="R12">
        <v>1</v>
      </c>
      <c r="S12">
        <v>0</v>
      </c>
      <c r="T12">
        <v>0</v>
      </c>
      <c r="V12">
        <v>0</v>
      </c>
      <c r="Y12" t="s">
        <v>65</v>
      </c>
      <c r="Z12" s="3">
        <v>0.72781250000000008</v>
      </c>
      <c r="AB12">
        <v>1</v>
      </c>
    </row>
    <row r="13" spans="1:48">
      <c r="A13">
        <v>23</v>
      </c>
      <c r="B13">
        <v>13</v>
      </c>
      <c r="C13" t="s">
        <v>87</v>
      </c>
      <c r="D13" t="s">
        <v>24</v>
      </c>
      <c r="E13" t="s">
        <v>52</v>
      </c>
      <c r="G13">
        <v>0.5</v>
      </c>
      <c r="H13">
        <v>0.5</v>
      </c>
      <c r="I13">
        <v>1778</v>
      </c>
      <c r="J13">
        <v>5184</v>
      </c>
      <c r="L13">
        <v>1825</v>
      </c>
      <c r="M13">
        <v>2.1440000000000001</v>
      </c>
      <c r="N13">
        <v>6.4260000000000002</v>
      </c>
      <c r="O13">
        <v>4.282</v>
      </c>
      <c r="Q13">
        <v>0.254</v>
      </c>
      <c r="R13">
        <v>1</v>
      </c>
      <c r="S13">
        <v>0</v>
      </c>
      <c r="T13">
        <v>0</v>
      </c>
      <c r="V13">
        <v>0</v>
      </c>
      <c r="Y13" t="s">
        <v>65</v>
      </c>
      <c r="Z13" s="3">
        <v>0.74369212962962961</v>
      </c>
      <c r="AB13">
        <v>1</v>
      </c>
    </row>
    <row r="14" spans="1:48">
      <c r="A14">
        <v>25</v>
      </c>
      <c r="B14">
        <v>14</v>
      </c>
      <c r="C14" t="s">
        <v>88</v>
      </c>
      <c r="D14" t="s">
        <v>24</v>
      </c>
      <c r="E14" t="s">
        <v>52</v>
      </c>
      <c r="G14">
        <v>0.5</v>
      </c>
      <c r="H14">
        <v>0.5</v>
      </c>
      <c r="I14">
        <v>1866</v>
      </c>
      <c r="J14">
        <v>4386</v>
      </c>
      <c r="L14">
        <v>1220</v>
      </c>
      <c r="M14">
        <v>2.2570000000000001</v>
      </c>
      <c r="N14">
        <v>5.4139999999999997</v>
      </c>
      <c r="O14">
        <v>3.157</v>
      </c>
      <c r="Q14">
        <v>0.17399999999999999</v>
      </c>
      <c r="R14">
        <v>1</v>
      </c>
      <c r="S14">
        <v>0</v>
      </c>
      <c r="T14">
        <v>0</v>
      </c>
      <c r="V14">
        <v>0</v>
      </c>
      <c r="Y14" t="s">
        <v>65</v>
      </c>
      <c r="Z14" s="3">
        <v>0.76026620370370368</v>
      </c>
      <c r="AB14">
        <v>1</v>
      </c>
    </row>
    <row r="15" spans="1:48">
      <c r="A15">
        <v>27</v>
      </c>
      <c r="B15">
        <v>15</v>
      </c>
      <c r="C15" t="s">
        <v>89</v>
      </c>
      <c r="D15" t="s">
        <v>24</v>
      </c>
      <c r="E15" t="s">
        <v>52</v>
      </c>
      <c r="G15">
        <v>0.5</v>
      </c>
      <c r="H15">
        <v>0.5</v>
      </c>
      <c r="I15">
        <v>2224</v>
      </c>
      <c r="J15">
        <v>5113</v>
      </c>
      <c r="L15">
        <v>1419</v>
      </c>
      <c r="M15">
        <v>2.7229999999999999</v>
      </c>
      <c r="N15">
        <v>6.3360000000000003</v>
      </c>
      <c r="O15">
        <v>3.613</v>
      </c>
      <c r="Q15">
        <v>0.2</v>
      </c>
      <c r="R15">
        <v>1</v>
      </c>
      <c r="S15">
        <v>0</v>
      </c>
      <c r="T15">
        <v>0</v>
      </c>
      <c r="V15">
        <v>0</v>
      </c>
      <c r="Y15" t="s">
        <v>65</v>
      </c>
      <c r="Z15" s="3">
        <v>0.77644675925925932</v>
      </c>
      <c r="AB15">
        <v>1</v>
      </c>
    </row>
    <row r="16" spans="1:48">
      <c r="A16">
        <v>29</v>
      </c>
      <c r="B16">
        <v>16</v>
      </c>
      <c r="C16" t="s">
        <v>90</v>
      </c>
      <c r="D16" t="s">
        <v>24</v>
      </c>
      <c r="E16" t="s">
        <v>52</v>
      </c>
      <c r="G16">
        <v>0.5</v>
      </c>
      <c r="H16">
        <v>0.5</v>
      </c>
      <c r="I16">
        <v>3188</v>
      </c>
      <c r="J16">
        <v>5586</v>
      </c>
      <c r="L16">
        <v>1412</v>
      </c>
      <c r="M16">
        <v>3.9780000000000002</v>
      </c>
      <c r="N16">
        <v>6.9320000000000004</v>
      </c>
      <c r="O16">
        <v>2.9550000000000001</v>
      </c>
      <c r="Q16">
        <v>0.19900000000000001</v>
      </c>
      <c r="R16">
        <v>1</v>
      </c>
      <c r="S16">
        <v>0</v>
      </c>
      <c r="T16">
        <v>0</v>
      </c>
      <c r="V16">
        <v>0</v>
      </c>
      <c r="Y16" t="s">
        <v>65</v>
      </c>
      <c r="Z16" s="3">
        <v>0.79319444444444442</v>
      </c>
      <c r="AB16">
        <v>1</v>
      </c>
    </row>
    <row r="17" spans="1:43">
      <c r="A17">
        <v>31</v>
      </c>
      <c r="B17">
        <v>17</v>
      </c>
      <c r="C17" t="s">
        <v>91</v>
      </c>
      <c r="D17" t="s">
        <v>24</v>
      </c>
      <c r="E17" t="s">
        <v>52</v>
      </c>
      <c r="G17">
        <v>0.5</v>
      </c>
      <c r="H17">
        <v>0.5</v>
      </c>
      <c r="I17">
        <v>2272</v>
      </c>
      <c r="J17">
        <v>6225</v>
      </c>
      <c r="L17">
        <v>2202</v>
      </c>
      <c r="M17">
        <v>2.786</v>
      </c>
      <c r="N17">
        <v>7.7350000000000003</v>
      </c>
      <c r="O17">
        <v>4.9489999999999998</v>
      </c>
      <c r="Q17">
        <v>0.30399999999999999</v>
      </c>
      <c r="R17">
        <v>1</v>
      </c>
      <c r="S17">
        <v>0</v>
      </c>
      <c r="T17">
        <v>0</v>
      </c>
      <c r="V17">
        <v>0</v>
      </c>
      <c r="Y17" t="s">
        <v>65</v>
      </c>
      <c r="Z17" s="3">
        <v>0.80974537037037031</v>
      </c>
      <c r="AB17">
        <v>1</v>
      </c>
    </row>
    <row r="18" spans="1:43">
      <c r="A18">
        <v>33</v>
      </c>
      <c r="B18">
        <v>18</v>
      </c>
      <c r="C18" t="s">
        <v>92</v>
      </c>
      <c r="D18" t="s">
        <v>24</v>
      </c>
      <c r="E18" t="s">
        <v>52</v>
      </c>
      <c r="G18">
        <v>0.5</v>
      </c>
      <c r="H18">
        <v>0.5</v>
      </c>
      <c r="I18">
        <v>2315</v>
      </c>
      <c r="J18">
        <v>4394</v>
      </c>
      <c r="L18">
        <v>1194</v>
      </c>
      <c r="M18">
        <v>2.8410000000000002</v>
      </c>
      <c r="N18">
        <v>5.4249999999999998</v>
      </c>
      <c r="O18">
        <v>2.5830000000000002</v>
      </c>
      <c r="Q18">
        <v>0.17</v>
      </c>
      <c r="R18">
        <v>1</v>
      </c>
      <c r="S18">
        <v>0</v>
      </c>
      <c r="T18">
        <v>0</v>
      </c>
      <c r="V18">
        <v>0</v>
      </c>
      <c r="Y18" t="s">
        <v>65</v>
      </c>
      <c r="Z18" s="3">
        <v>0.82615740740740751</v>
      </c>
      <c r="AB18">
        <v>1</v>
      </c>
      <c r="AF18" s="2">
        <f>ABS(100*ABS(M18-M11)/AVERAGE(M18,M11))</f>
        <v>17.576105686387134</v>
      </c>
      <c r="AK18" s="2">
        <f>ABS(100*ABS(O18-O11)/AVERAGE(O18,O11))</f>
        <v>3.6861105833174985</v>
      </c>
      <c r="AP18" s="2">
        <f>ABS(100*ABS(Q18-Q11)/AVERAGE(Q18,Q11))</f>
        <v>7.9510703363914441</v>
      </c>
    </row>
    <row r="19" spans="1:43">
      <c r="A19">
        <v>35</v>
      </c>
      <c r="B19">
        <v>19</v>
      </c>
      <c r="C19" t="s">
        <v>93</v>
      </c>
      <c r="D19" t="s">
        <v>24</v>
      </c>
      <c r="E19" t="s">
        <v>52</v>
      </c>
      <c r="G19">
        <v>0.5</v>
      </c>
      <c r="H19">
        <v>0.5</v>
      </c>
      <c r="I19">
        <v>3977</v>
      </c>
      <c r="J19">
        <v>11465</v>
      </c>
      <c r="L19">
        <v>4918</v>
      </c>
      <c r="M19">
        <v>5.0049999999999999</v>
      </c>
      <c r="N19">
        <v>14.15</v>
      </c>
      <c r="O19">
        <v>9.1449999999999996</v>
      </c>
      <c r="Q19">
        <v>0.66</v>
      </c>
      <c r="R19">
        <v>1</v>
      </c>
      <c r="S19">
        <v>0</v>
      </c>
      <c r="T19">
        <v>0</v>
      </c>
      <c r="V19">
        <v>0</v>
      </c>
      <c r="Y19" t="s">
        <v>65</v>
      </c>
      <c r="Z19" s="3">
        <v>0.84299768518518514</v>
      </c>
      <c r="AB19">
        <v>1</v>
      </c>
      <c r="AG19" s="2">
        <f>100*((M19*50)-(M17*50))/(1000*0.15)</f>
        <v>73.966666666666654</v>
      </c>
      <c r="AL19" s="2">
        <f>100*((O19*50)-(O17*50))/(1000*0.15)</f>
        <v>139.86666666666667</v>
      </c>
      <c r="AQ19" s="2">
        <f>100*((Q19*50)-(Q17*50))/(100*0.15)</f>
        <v>118.66666666666667</v>
      </c>
    </row>
    <row r="20" spans="1:43">
      <c r="A20">
        <v>36</v>
      </c>
      <c r="B20">
        <v>1</v>
      </c>
      <c r="D20" t="s">
        <v>48</v>
      </c>
      <c r="Y20" t="s">
        <v>65</v>
      </c>
      <c r="Z20" s="3">
        <v>0.84731481481481474</v>
      </c>
    </row>
    <row r="21" spans="1:43">
      <c r="A21">
        <v>38</v>
      </c>
      <c r="B21">
        <v>2</v>
      </c>
      <c r="C21" t="s">
        <v>45</v>
      </c>
      <c r="D21" t="s">
        <v>24</v>
      </c>
      <c r="E21" t="s">
        <v>52</v>
      </c>
      <c r="G21">
        <v>0.5</v>
      </c>
      <c r="H21">
        <v>0.5</v>
      </c>
      <c r="I21">
        <v>76</v>
      </c>
      <c r="J21">
        <v>1221</v>
      </c>
      <c r="L21">
        <v>648</v>
      </c>
      <c r="M21">
        <v>0</v>
      </c>
      <c r="N21">
        <v>1.3360000000000001</v>
      </c>
      <c r="O21">
        <v>1.3360000000000001</v>
      </c>
      <c r="Q21">
        <v>9.8000000000000004E-2</v>
      </c>
      <c r="R21">
        <v>1</v>
      </c>
      <c r="S21">
        <v>0</v>
      </c>
      <c r="T21">
        <v>0</v>
      </c>
      <c r="V21">
        <v>0</v>
      </c>
      <c r="Y21" t="s">
        <v>65</v>
      </c>
      <c r="Z21" s="3">
        <v>0.86282407407407413</v>
      </c>
      <c r="AB21">
        <v>1</v>
      </c>
    </row>
    <row r="22" spans="1:43">
      <c r="A22">
        <v>40</v>
      </c>
      <c r="B22">
        <v>5</v>
      </c>
      <c r="C22" t="s">
        <v>47</v>
      </c>
      <c r="D22" t="s">
        <v>24</v>
      </c>
      <c r="E22" t="s">
        <v>52</v>
      </c>
      <c r="G22">
        <v>0.5</v>
      </c>
      <c r="H22">
        <v>0.5</v>
      </c>
      <c r="I22">
        <v>2240</v>
      </c>
      <c r="J22">
        <v>6314</v>
      </c>
      <c r="L22">
        <v>2922</v>
      </c>
      <c r="M22">
        <v>2.7440000000000002</v>
      </c>
      <c r="N22">
        <v>7.8470000000000004</v>
      </c>
      <c r="O22">
        <v>5.1029999999999998</v>
      </c>
      <c r="Q22">
        <v>0.39900000000000002</v>
      </c>
      <c r="R22">
        <v>1</v>
      </c>
      <c r="S22">
        <v>0</v>
      </c>
      <c r="T22">
        <v>0</v>
      </c>
      <c r="V22">
        <v>0</v>
      </c>
      <c r="Y22" t="s">
        <v>65</v>
      </c>
      <c r="Z22" s="3">
        <v>0.8797800925925926</v>
      </c>
      <c r="AB22">
        <v>1</v>
      </c>
      <c r="AD22">
        <f>100*ABS(M22-3.24)/3.24</f>
        <v>15.308641975308641</v>
      </c>
      <c r="AI22">
        <f>100*ABS(O22-4.32)/4.32</f>
        <v>18.124999999999989</v>
      </c>
      <c r="AN22">
        <f>100*ABS(Q22-0.3)/0.3</f>
        <v>33.000000000000014</v>
      </c>
    </row>
    <row r="23" spans="1:43">
      <c r="A23">
        <v>42</v>
      </c>
      <c r="B23">
        <v>3</v>
      </c>
      <c r="C23" t="s">
        <v>46</v>
      </c>
      <c r="D23" t="s">
        <v>24</v>
      </c>
      <c r="E23" t="s">
        <v>52</v>
      </c>
      <c r="G23">
        <v>0.5</v>
      </c>
      <c r="H23">
        <v>0.5</v>
      </c>
      <c r="I23">
        <v>6956</v>
      </c>
      <c r="J23">
        <v>9141</v>
      </c>
      <c r="L23">
        <v>8427</v>
      </c>
      <c r="M23">
        <v>8.89</v>
      </c>
      <c r="N23">
        <v>11.342000000000001</v>
      </c>
      <c r="O23">
        <v>2.4510000000000001</v>
      </c>
      <c r="Q23">
        <v>1.115</v>
      </c>
      <c r="R23">
        <v>1</v>
      </c>
      <c r="S23">
        <v>0</v>
      </c>
      <c r="T23">
        <v>0</v>
      </c>
      <c r="V23">
        <v>0</v>
      </c>
      <c r="Y23" t="s">
        <v>65</v>
      </c>
      <c r="Z23" s="3">
        <v>0.89686342592592594</v>
      </c>
      <c r="AB23">
        <v>1</v>
      </c>
    </row>
    <row r="24" spans="1:43">
      <c r="A24">
        <v>44</v>
      </c>
      <c r="B24">
        <v>20</v>
      </c>
      <c r="C24" t="s">
        <v>94</v>
      </c>
      <c r="D24" t="s">
        <v>24</v>
      </c>
      <c r="E24" t="s">
        <v>52</v>
      </c>
      <c r="G24">
        <v>0.5</v>
      </c>
      <c r="H24">
        <v>0.5</v>
      </c>
      <c r="I24">
        <v>1553</v>
      </c>
      <c r="J24">
        <v>4308</v>
      </c>
      <c r="L24">
        <v>1612</v>
      </c>
      <c r="M24">
        <v>1.8520000000000001</v>
      </c>
      <c r="N24">
        <v>5.3150000000000004</v>
      </c>
      <c r="O24">
        <v>3.4630000000000001</v>
      </c>
      <c r="Q24">
        <v>0.22600000000000001</v>
      </c>
      <c r="R24">
        <v>1</v>
      </c>
      <c r="S24">
        <v>0</v>
      </c>
      <c r="T24">
        <v>0</v>
      </c>
      <c r="V24">
        <v>0</v>
      </c>
      <c r="Y24" t="s">
        <v>65</v>
      </c>
      <c r="Z24" s="3">
        <v>0.9127777777777778</v>
      </c>
      <c r="AB24">
        <v>1</v>
      </c>
    </row>
    <row r="25" spans="1:43">
      <c r="A25">
        <v>46</v>
      </c>
      <c r="B25">
        <v>21</v>
      </c>
      <c r="C25" t="s">
        <v>95</v>
      </c>
      <c r="D25" t="s">
        <v>24</v>
      </c>
      <c r="E25" t="s">
        <v>52</v>
      </c>
      <c r="G25">
        <v>0.5</v>
      </c>
      <c r="H25">
        <v>0.5</v>
      </c>
      <c r="I25">
        <v>1871</v>
      </c>
      <c r="J25">
        <v>4172</v>
      </c>
      <c r="L25">
        <v>1270</v>
      </c>
      <c r="M25">
        <v>2.2650000000000001</v>
      </c>
      <c r="N25">
        <v>5.1420000000000003</v>
      </c>
      <c r="O25">
        <v>2.8769999999999998</v>
      </c>
      <c r="Q25">
        <v>0.18</v>
      </c>
      <c r="R25">
        <v>1</v>
      </c>
      <c r="S25">
        <v>0</v>
      </c>
      <c r="T25">
        <v>0</v>
      </c>
      <c r="V25">
        <v>0</v>
      </c>
      <c r="Y25" t="s">
        <v>65</v>
      </c>
      <c r="Z25" s="3">
        <v>0.92925925925925934</v>
      </c>
      <c r="AB25">
        <v>1</v>
      </c>
    </row>
    <row r="26" spans="1:43">
      <c r="A26">
        <v>48</v>
      </c>
      <c r="B26">
        <v>22</v>
      </c>
      <c r="C26" t="s">
        <v>96</v>
      </c>
      <c r="D26" t="s">
        <v>24</v>
      </c>
      <c r="E26" t="s">
        <v>52</v>
      </c>
      <c r="G26">
        <v>0.5</v>
      </c>
      <c r="H26">
        <v>0.5</v>
      </c>
      <c r="I26">
        <v>1948</v>
      </c>
      <c r="J26">
        <v>4505</v>
      </c>
      <c r="L26">
        <v>1215</v>
      </c>
      <c r="M26">
        <v>2.3639999999999999</v>
      </c>
      <c r="N26">
        <v>5.5659999999999998</v>
      </c>
      <c r="O26">
        <v>3.202</v>
      </c>
      <c r="Q26">
        <v>0.17299999999999999</v>
      </c>
      <c r="R26">
        <v>1</v>
      </c>
      <c r="S26">
        <v>0</v>
      </c>
      <c r="T26">
        <v>0</v>
      </c>
      <c r="V26">
        <v>0</v>
      </c>
      <c r="Y26" t="s">
        <v>65</v>
      </c>
      <c r="Z26" s="3">
        <v>0.94576388888888896</v>
      </c>
      <c r="AB26">
        <v>1</v>
      </c>
    </row>
    <row r="27" spans="1:43">
      <c r="A27">
        <v>50</v>
      </c>
      <c r="B27">
        <v>23</v>
      </c>
      <c r="C27" t="s">
        <v>97</v>
      </c>
      <c r="D27" t="s">
        <v>24</v>
      </c>
      <c r="E27" t="s">
        <v>52</v>
      </c>
      <c r="G27">
        <v>0.5</v>
      </c>
      <c r="H27">
        <v>0.5</v>
      </c>
      <c r="I27">
        <v>3666</v>
      </c>
      <c r="J27">
        <v>7470</v>
      </c>
      <c r="L27">
        <v>13002</v>
      </c>
      <c r="M27">
        <v>4.5999999999999996</v>
      </c>
      <c r="N27">
        <v>9.2859999999999996</v>
      </c>
      <c r="O27">
        <v>4.6859999999999999</v>
      </c>
      <c r="Q27">
        <v>1.696</v>
      </c>
      <c r="R27">
        <v>1</v>
      </c>
      <c r="S27">
        <v>0</v>
      </c>
      <c r="T27">
        <v>0</v>
      </c>
      <c r="V27">
        <v>0</v>
      </c>
      <c r="Y27" t="s">
        <v>65</v>
      </c>
      <c r="Z27" s="3">
        <v>0.9627430555555555</v>
      </c>
      <c r="AB27">
        <v>1</v>
      </c>
    </row>
    <row r="28" spans="1:43">
      <c r="A28">
        <v>52</v>
      </c>
      <c r="B28">
        <v>24</v>
      </c>
      <c r="C28" t="s">
        <v>98</v>
      </c>
      <c r="D28" t="s">
        <v>24</v>
      </c>
      <c r="E28" t="s">
        <v>52</v>
      </c>
      <c r="G28">
        <v>0.5</v>
      </c>
      <c r="H28">
        <v>0.5</v>
      </c>
      <c r="I28">
        <v>2163</v>
      </c>
      <c r="J28">
        <v>4700</v>
      </c>
      <c r="L28">
        <v>1633</v>
      </c>
      <c r="M28">
        <v>2.6440000000000001</v>
      </c>
      <c r="N28">
        <v>5.8129999999999997</v>
      </c>
      <c r="O28">
        <v>3.169</v>
      </c>
      <c r="Q28">
        <v>0.22800000000000001</v>
      </c>
      <c r="R28">
        <v>1</v>
      </c>
      <c r="S28">
        <v>0</v>
      </c>
      <c r="T28">
        <v>0</v>
      </c>
      <c r="V28">
        <v>0</v>
      </c>
      <c r="Y28" t="s">
        <v>65</v>
      </c>
      <c r="Z28" s="3">
        <v>0.97936342592592596</v>
      </c>
      <c r="AB28">
        <v>1</v>
      </c>
    </row>
    <row r="29" spans="1:43">
      <c r="A29">
        <v>54</v>
      </c>
      <c r="B29">
        <v>25</v>
      </c>
      <c r="C29" t="s">
        <v>99</v>
      </c>
      <c r="D29" t="s">
        <v>24</v>
      </c>
      <c r="E29" t="s">
        <v>52</v>
      </c>
      <c r="G29">
        <v>0.5</v>
      </c>
      <c r="H29">
        <v>0.5</v>
      </c>
      <c r="I29">
        <v>2771</v>
      </c>
      <c r="J29">
        <v>5044</v>
      </c>
      <c r="L29">
        <v>2110</v>
      </c>
      <c r="M29">
        <v>3.4350000000000001</v>
      </c>
      <c r="N29">
        <v>6.2489999999999997</v>
      </c>
      <c r="O29">
        <v>2.8149999999999999</v>
      </c>
      <c r="Q29">
        <v>0.29199999999999998</v>
      </c>
      <c r="R29">
        <v>1</v>
      </c>
      <c r="S29">
        <v>0</v>
      </c>
      <c r="T29">
        <v>0</v>
      </c>
      <c r="V29">
        <v>0</v>
      </c>
      <c r="Y29" t="s">
        <v>65</v>
      </c>
      <c r="Z29" s="3">
        <v>0.9959027777777778</v>
      </c>
      <c r="AB29">
        <v>1</v>
      </c>
    </row>
    <row r="30" spans="1:43">
      <c r="A30">
        <v>56</v>
      </c>
      <c r="B30">
        <v>26</v>
      </c>
      <c r="C30" t="s">
        <v>100</v>
      </c>
      <c r="D30" t="s">
        <v>24</v>
      </c>
      <c r="E30" t="s">
        <v>52</v>
      </c>
      <c r="G30">
        <v>0.5</v>
      </c>
      <c r="H30">
        <v>0.5</v>
      </c>
      <c r="I30">
        <v>2164</v>
      </c>
      <c r="J30">
        <v>4466</v>
      </c>
      <c r="L30">
        <v>1065</v>
      </c>
      <c r="M30">
        <v>2.6459999999999999</v>
      </c>
      <c r="N30">
        <v>5.516</v>
      </c>
      <c r="O30">
        <v>2.871</v>
      </c>
      <c r="Q30">
        <v>0.153</v>
      </c>
      <c r="R30">
        <v>1</v>
      </c>
      <c r="S30">
        <v>0</v>
      </c>
      <c r="T30">
        <v>0</v>
      </c>
      <c r="V30">
        <v>0</v>
      </c>
      <c r="Y30" t="s">
        <v>101</v>
      </c>
      <c r="Z30" s="3">
        <v>1.2280092592592592E-2</v>
      </c>
      <c r="AB30">
        <v>1</v>
      </c>
    </row>
    <row r="31" spans="1:43">
      <c r="A31">
        <v>58</v>
      </c>
      <c r="B31">
        <v>27</v>
      </c>
      <c r="C31" t="s">
        <v>102</v>
      </c>
      <c r="D31" t="s">
        <v>24</v>
      </c>
      <c r="E31" t="s">
        <v>52</v>
      </c>
      <c r="G31">
        <v>0.5</v>
      </c>
      <c r="H31">
        <v>0.5</v>
      </c>
      <c r="I31">
        <v>1932</v>
      </c>
      <c r="J31">
        <v>4251</v>
      </c>
      <c r="L31">
        <v>1227</v>
      </c>
      <c r="M31">
        <v>2.343</v>
      </c>
      <c r="N31">
        <v>5.242</v>
      </c>
      <c r="O31">
        <v>2.899</v>
      </c>
      <c r="Q31">
        <v>0.17499999999999999</v>
      </c>
      <c r="R31">
        <v>1</v>
      </c>
      <c r="S31">
        <v>0</v>
      </c>
      <c r="T31">
        <v>0</v>
      </c>
      <c r="V31">
        <v>0</v>
      </c>
      <c r="Y31" t="s">
        <v>101</v>
      </c>
      <c r="Z31" s="3">
        <v>2.8726851851851851E-2</v>
      </c>
      <c r="AB31">
        <v>1</v>
      </c>
    </row>
    <row r="32" spans="1:43">
      <c r="A32">
        <v>60</v>
      </c>
      <c r="B32">
        <v>28</v>
      </c>
      <c r="C32" t="s">
        <v>103</v>
      </c>
      <c r="D32" t="s">
        <v>24</v>
      </c>
      <c r="E32" t="s">
        <v>52</v>
      </c>
      <c r="G32">
        <v>0.5</v>
      </c>
      <c r="H32">
        <v>0.5</v>
      </c>
      <c r="I32">
        <v>2298</v>
      </c>
      <c r="J32">
        <v>4430</v>
      </c>
      <c r="L32">
        <v>1438</v>
      </c>
      <c r="M32">
        <v>2.819</v>
      </c>
      <c r="N32">
        <v>5.47</v>
      </c>
      <c r="O32">
        <v>2.6509999999999998</v>
      </c>
      <c r="Q32">
        <v>0.20300000000000001</v>
      </c>
      <c r="R32">
        <v>1</v>
      </c>
      <c r="S32">
        <v>0</v>
      </c>
      <c r="T32">
        <v>0</v>
      </c>
      <c r="V32">
        <v>0</v>
      </c>
      <c r="Y32" t="s">
        <v>101</v>
      </c>
      <c r="Z32" s="3">
        <v>4.5127314814814821E-2</v>
      </c>
      <c r="AB32">
        <v>1</v>
      </c>
    </row>
    <row r="33" spans="1:43">
      <c r="A33">
        <v>62</v>
      </c>
      <c r="B33">
        <v>29</v>
      </c>
      <c r="C33" t="s">
        <v>104</v>
      </c>
      <c r="D33" t="s">
        <v>24</v>
      </c>
      <c r="E33" t="s">
        <v>52</v>
      </c>
      <c r="G33">
        <v>0.5</v>
      </c>
      <c r="H33">
        <v>0.5</v>
      </c>
      <c r="I33">
        <v>1861</v>
      </c>
      <c r="J33">
        <v>3676</v>
      </c>
      <c r="L33">
        <v>846</v>
      </c>
      <c r="M33">
        <v>2.2519999999999998</v>
      </c>
      <c r="N33">
        <v>4.5090000000000003</v>
      </c>
      <c r="O33">
        <v>2.2570000000000001</v>
      </c>
      <c r="Q33">
        <v>0.124</v>
      </c>
      <c r="R33">
        <v>1</v>
      </c>
      <c r="S33">
        <v>0</v>
      </c>
      <c r="T33">
        <v>0</v>
      </c>
      <c r="V33">
        <v>0</v>
      </c>
      <c r="Y33" t="s">
        <v>101</v>
      </c>
      <c r="Z33" s="3">
        <v>6.1388888888888889E-2</v>
      </c>
      <c r="AB33">
        <v>1</v>
      </c>
    </row>
    <row r="34" spans="1:43">
      <c r="A34">
        <v>64</v>
      </c>
      <c r="B34">
        <v>30</v>
      </c>
      <c r="C34" t="s">
        <v>105</v>
      </c>
      <c r="D34" t="s">
        <v>24</v>
      </c>
      <c r="E34" t="s">
        <v>52</v>
      </c>
      <c r="G34">
        <v>0.5</v>
      </c>
      <c r="H34">
        <v>0.5</v>
      </c>
      <c r="I34">
        <v>2260</v>
      </c>
      <c r="J34">
        <v>4147</v>
      </c>
      <c r="L34">
        <v>966</v>
      </c>
      <c r="M34">
        <v>2.7709999999999999</v>
      </c>
      <c r="N34">
        <v>5.1100000000000003</v>
      </c>
      <c r="O34">
        <v>2.339</v>
      </c>
      <c r="Q34">
        <v>0.14000000000000001</v>
      </c>
      <c r="R34">
        <v>1</v>
      </c>
      <c r="S34">
        <v>0</v>
      </c>
      <c r="T34">
        <v>0</v>
      </c>
      <c r="V34">
        <v>0</v>
      </c>
      <c r="Y34" t="s">
        <v>101</v>
      </c>
      <c r="Z34" s="3">
        <v>7.7557870370370374E-2</v>
      </c>
      <c r="AB34">
        <v>1</v>
      </c>
    </row>
    <row r="35" spans="1:43">
      <c r="A35">
        <v>66</v>
      </c>
      <c r="B35">
        <v>31</v>
      </c>
      <c r="C35" t="s">
        <v>106</v>
      </c>
      <c r="D35" t="s">
        <v>24</v>
      </c>
      <c r="E35" t="s">
        <v>52</v>
      </c>
      <c r="G35">
        <v>0.5</v>
      </c>
      <c r="H35">
        <v>0.5</v>
      </c>
      <c r="I35">
        <v>2083</v>
      </c>
      <c r="J35">
        <v>4493</v>
      </c>
      <c r="L35">
        <v>1061</v>
      </c>
      <c r="M35">
        <v>2.5409999999999999</v>
      </c>
      <c r="N35">
        <v>5.55</v>
      </c>
      <c r="O35">
        <v>3.0089999999999999</v>
      </c>
      <c r="Q35">
        <v>0.153</v>
      </c>
      <c r="R35">
        <v>1</v>
      </c>
      <c r="S35">
        <v>0</v>
      </c>
      <c r="T35">
        <v>0</v>
      </c>
      <c r="V35">
        <v>0</v>
      </c>
      <c r="Y35" t="s">
        <v>101</v>
      </c>
      <c r="Z35" s="3">
        <v>9.4050925925925941E-2</v>
      </c>
      <c r="AB35">
        <v>1</v>
      </c>
      <c r="AF35" s="2">
        <f>ABS(100*ABS(M35-M28)/AVERAGE(M35,M28))</f>
        <v>3.972999035679853</v>
      </c>
      <c r="AK35" s="2">
        <f>ABS(100*ABS(O35-O28)/AVERAGE(O35,O28))</f>
        <v>5.179669796050506</v>
      </c>
      <c r="AP35" s="2">
        <f>ABS(100*ABS(Q35-Q28)/AVERAGE(Q35,Q28))</f>
        <v>39.370078740157481</v>
      </c>
    </row>
    <row r="36" spans="1:43">
      <c r="A36">
        <v>68</v>
      </c>
      <c r="B36">
        <v>32</v>
      </c>
      <c r="C36" t="s">
        <v>107</v>
      </c>
      <c r="D36" t="s">
        <v>24</v>
      </c>
      <c r="E36" t="s">
        <v>52</v>
      </c>
      <c r="G36">
        <v>0.5</v>
      </c>
      <c r="H36">
        <v>0.5</v>
      </c>
      <c r="I36">
        <v>4771</v>
      </c>
      <c r="J36">
        <v>9334</v>
      </c>
      <c r="L36">
        <v>3201</v>
      </c>
      <c r="M36">
        <v>6.04</v>
      </c>
      <c r="N36">
        <v>11.577</v>
      </c>
      <c r="O36">
        <v>5.5369999999999999</v>
      </c>
      <c r="Q36">
        <v>0.435</v>
      </c>
      <c r="R36">
        <v>1</v>
      </c>
      <c r="S36">
        <v>0</v>
      </c>
      <c r="T36">
        <v>0</v>
      </c>
      <c r="V36">
        <v>0</v>
      </c>
      <c r="Y36" t="s">
        <v>101</v>
      </c>
      <c r="Z36" s="3">
        <v>0.11122685185185184</v>
      </c>
      <c r="AB36">
        <v>1</v>
      </c>
      <c r="AG36" s="2">
        <f>100*((M36*50)-(M34*50))/(1000*0.15)</f>
        <v>108.96666666666668</v>
      </c>
      <c r="AL36" s="2">
        <f>100*((O36*50)-(O34*50))/(1000*0.15)</f>
        <v>106.60000000000002</v>
      </c>
      <c r="AQ36" s="2">
        <f>100*((Q36*50)-(Q34*50))/(100*0.15)</f>
        <v>98.333333333333329</v>
      </c>
    </row>
    <row r="37" spans="1:43">
      <c r="A37">
        <v>69</v>
      </c>
      <c r="B37">
        <v>1</v>
      </c>
      <c r="D37" t="s">
        <v>48</v>
      </c>
      <c r="Y37" t="s">
        <v>101</v>
      </c>
      <c r="Z37" s="3">
        <v>0.1155324074074074</v>
      </c>
      <c r="AB37">
        <v>1</v>
      </c>
    </row>
    <row r="38" spans="1:43">
      <c r="A38">
        <v>71</v>
      </c>
      <c r="B38">
        <v>2</v>
      </c>
      <c r="C38" t="s">
        <v>45</v>
      </c>
      <c r="D38" t="s">
        <v>24</v>
      </c>
      <c r="E38" t="s">
        <v>52</v>
      </c>
      <c r="G38">
        <v>0.5</v>
      </c>
      <c r="H38">
        <v>0.5</v>
      </c>
      <c r="I38">
        <v>79</v>
      </c>
      <c r="J38">
        <v>747</v>
      </c>
      <c r="L38">
        <v>421</v>
      </c>
      <c r="M38">
        <v>0</v>
      </c>
      <c r="N38">
        <v>0.71499999999999997</v>
      </c>
      <c r="O38">
        <v>0.71499999999999997</v>
      </c>
      <c r="Q38">
        <v>6.7000000000000004E-2</v>
      </c>
      <c r="R38">
        <v>1</v>
      </c>
      <c r="S38">
        <v>0</v>
      </c>
      <c r="T38">
        <v>0</v>
      </c>
      <c r="V38">
        <v>0</v>
      </c>
      <c r="Y38" t="s">
        <v>101</v>
      </c>
      <c r="Z38" s="3">
        <v>0.13090277777777778</v>
      </c>
      <c r="AB38">
        <v>1</v>
      </c>
    </row>
    <row r="39" spans="1:43">
      <c r="A39">
        <v>73</v>
      </c>
      <c r="B39">
        <v>6</v>
      </c>
      <c r="C39" t="s">
        <v>47</v>
      </c>
      <c r="D39" t="s">
        <v>24</v>
      </c>
      <c r="E39" t="s">
        <v>52</v>
      </c>
      <c r="G39">
        <v>0.5</v>
      </c>
      <c r="H39">
        <v>0.5</v>
      </c>
      <c r="I39">
        <v>2226</v>
      </c>
      <c r="J39">
        <v>6001</v>
      </c>
      <c r="L39">
        <v>2520</v>
      </c>
      <c r="M39">
        <v>2.726</v>
      </c>
      <c r="N39">
        <v>7.4539999999999997</v>
      </c>
      <c r="O39">
        <v>4.7290000000000001</v>
      </c>
      <c r="Q39">
        <v>0.34599999999999997</v>
      </c>
      <c r="R39">
        <v>1</v>
      </c>
      <c r="S39">
        <v>0</v>
      </c>
      <c r="T39">
        <v>0</v>
      </c>
      <c r="V39">
        <v>0</v>
      </c>
      <c r="Y39" t="s">
        <v>101</v>
      </c>
      <c r="Z39" s="3">
        <v>0.14746527777777776</v>
      </c>
      <c r="AB39">
        <v>1</v>
      </c>
      <c r="AD39">
        <f>100*ABS(M39-3.24)/3.24</f>
        <v>15.864197530864203</v>
      </c>
      <c r="AI39">
        <f>100*ABS(O39-4.32)/4.32</f>
        <v>9.4675925925925863</v>
      </c>
      <c r="AN39">
        <f>100*ABS(Q39-0.3)/0.3</f>
        <v>15.33333333333333</v>
      </c>
    </row>
    <row r="40" spans="1:43">
      <c r="A40">
        <v>75</v>
      </c>
      <c r="B40">
        <v>3</v>
      </c>
      <c r="C40" t="s">
        <v>46</v>
      </c>
      <c r="D40" t="s">
        <v>24</v>
      </c>
      <c r="E40" t="s">
        <v>52</v>
      </c>
      <c r="G40">
        <v>0.5</v>
      </c>
      <c r="H40">
        <v>0.5</v>
      </c>
      <c r="I40">
        <v>7755</v>
      </c>
      <c r="J40">
        <v>9553</v>
      </c>
      <c r="L40">
        <v>8531</v>
      </c>
      <c r="M40">
        <v>9.9339999999999993</v>
      </c>
      <c r="N40">
        <v>11.843</v>
      </c>
      <c r="O40">
        <v>1.91</v>
      </c>
      <c r="Q40">
        <v>1.1279999999999999</v>
      </c>
      <c r="R40">
        <v>1</v>
      </c>
      <c r="S40">
        <v>0</v>
      </c>
      <c r="T40">
        <v>0</v>
      </c>
      <c r="V40">
        <v>0</v>
      </c>
      <c r="Y40" t="s">
        <v>101</v>
      </c>
      <c r="Z40" s="3">
        <v>0.16465277777777779</v>
      </c>
      <c r="AB40">
        <v>1</v>
      </c>
    </row>
    <row r="41" spans="1:43">
      <c r="A41">
        <v>76</v>
      </c>
      <c r="B41">
        <v>1</v>
      </c>
      <c r="D41" t="s">
        <v>48</v>
      </c>
      <c r="Y41" t="s">
        <v>65</v>
      </c>
      <c r="Z41" s="3">
        <v>0.51804398148148145</v>
      </c>
    </row>
    <row r="42" spans="1:43">
      <c r="Z42" s="3"/>
    </row>
    <row r="43" spans="1:43">
      <c r="Z43" s="3"/>
    </row>
    <row r="44" spans="1:43">
      <c r="Z44" s="3"/>
    </row>
    <row r="45" spans="1:43">
      <c r="Z45" s="3"/>
    </row>
    <row r="47" spans="1:43">
      <c r="Z47" s="3"/>
    </row>
    <row r="48" spans="1:43">
      <c r="Z48" s="3"/>
    </row>
    <row r="49" spans="26:26">
      <c r="Z49" s="3"/>
    </row>
    <row r="50" spans="26:26">
      <c r="Z50" s="3"/>
    </row>
    <row r="51" spans="26:26">
      <c r="Z51" s="3"/>
    </row>
    <row r="52" spans="26:26">
      <c r="Z52" s="3"/>
    </row>
    <row r="53" spans="26:26">
      <c r="Z53" s="3"/>
    </row>
    <row r="54" spans="26:26">
      <c r="Z54" s="3"/>
    </row>
    <row r="55" spans="26:26">
      <c r="Z55" s="3"/>
    </row>
    <row r="56" spans="26:26">
      <c r="Z56" s="3"/>
    </row>
    <row r="57" spans="26:26">
      <c r="Z57" s="3"/>
    </row>
    <row r="58" spans="26:26">
      <c r="Z58" s="3"/>
    </row>
    <row r="59" spans="26:26">
      <c r="Z59" s="3"/>
    </row>
    <row r="60" spans="26:26">
      <c r="Z60" s="3"/>
    </row>
    <row r="61" spans="26:26">
      <c r="Z61" s="3"/>
    </row>
    <row r="62" spans="26:26">
      <c r="Z62" s="3"/>
    </row>
    <row r="63" spans="26:26">
      <c r="Z63" s="3"/>
    </row>
    <row r="64" spans="26:26">
      <c r="Z64" s="3"/>
    </row>
    <row r="65" spans="26:26">
      <c r="Z65" s="3"/>
    </row>
    <row r="66" spans="26:26">
      <c r="Z66" s="3"/>
    </row>
    <row r="67" spans="26:26">
      <c r="Z67" s="3"/>
    </row>
    <row r="68" spans="26:26">
      <c r="Z68" s="3"/>
    </row>
    <row r="69" spans="26:26">
      <c r="Z69" s="3"/>
    </row>
    <row r="70" spans="26:26">
      <c r="Z70" s="3"/>
    </row>
    <row r="71" spans="26:26">
      <c r="Z71" s="3"/>
    </row>
    <row r="72" spans="26:26">
      <c r="Z72" s="3"/>
    </row>
    <row r="73" spans="26:26">
      <c r="Z73" s="3"/>
    </row>
    <row r="74" spans="26:26">
      <c r="Z74" s="3"/>
    </row>
    <row r="75" spans="26:26">
      <c r="Z75" s="3"/>
    </row>
    <row r="76" spans="26:26">
      <c r="Z76" s="3"/>
    </row>
    <row r="77" spans="26:26">
      <c r="Z77" s="3"/>
    </row>
    <row r="78" spans="26:26">
      <c r="Z78" s="3"/>
    </row>
    <row r="79" spans="26:26">
      <c r="Z79" s="3"/>
    </row>
    <row r="80" spans="26:26">
      <c r="Z80" s="3"/>
    </row>
    <row r="81" spans="26:26">
      <c r="Z81" s="3"/>
    </row>
    <row r="82" spans="26:26">
      <c r="Z82" s="3"/>
    </row>
    <row r="83" spans="26:26">
      <c r="Z83" s="3"/>
    </row>
    <row r="84" spans="26:26">
      <c r="Z84" s="3"/>
    </row>
    <row r="85" spans="26:26">
      <c r="Z85" s="3"/>
    </row>
    <row r="86" spans="26:26">
      <c r="Z86" s="3"/>
    </row>
    <row r="87" spans="26:26">
      <c r="Z87" s="3"/>
    </row>
    <row r="88" spans="26:26">
      <c r="Z88" s="3"/>
    </row>
    <row r="89" spans="26:26">
      <c r="Z89" s="3"/>
    </row>
    <row r="90" spans="26:26">
      <c r="Z90" s="3"/>
    </row>
    <row r="91" spans="26:26">
      <c r="Z91" s="3"/>
    </row>
    <row r="92" spans="26:26">
      <c r="Z92" s="3"/>
    </row>
    <row r="93" spans="26:26">
      <c r="Z93" s="3"/>
    </row>
    <row r="94" spans="26:26">
      <c r="Z94" s="3"/>
    </row>
    <row r="95" spans="26:26">
      <c r="Z95" s="3"/>
    </row>
    <row r="96" spans="26:26">
      <c r="Z96" s="3"/>
    </row>
    <row r="97" spans="26:26">
      <c r="Z97" s="3"/>
    </row>
    <row r="98" spans="26:26">
      <c r="Z98" s="3"/>
    </row>
    <row r="99" spans="26:26">
      <c r="Z99" s="3"/>
    </row>
    <row r="100" spans="26:26">
      <c r="Z100" s="3"/>
    </row>
    <row r="101" spans="26:26">
      <c r="Z101" s="3"/>
    </row>
    <row r="102" spans="26:26">
      <c r="Z102" s="3"/>
    </row>
    <row r="103" spans="26:26">
      <c r="Z103" s="3"/>
    </row>
    <row r="104" spans="26:26">
      <c r="Z104" s="3"/>
    </row>
    <row r="105" spans="26:26">
      <c r="Z105" s="3"/>
    </row>
    <row r="106" spans="26:26">
      <c r="Z106" s="3"/>
    </row>
    <row r="107" spans="26:26">
      <c r="Z107" s="3"/>
    </row>
    <row r="108" spans="26:26">
      <c r="Z108" s="3"/>
    </row>
    <row r="109" spans="26:26">
      <c r="Z109" s="3"/>
    </row>
    <row r="110" spans="26:26">
      <c r="Z110" s="3"/>
    </row>
    <row r="111" spans="26:26">
      <c r="Z111" s="3"/>
    </row>
    <row r="112" spans="26:26">
      <c r="Z112" s="3"/>
    </row>
    <row r="113" spans="26:44">
      <c r="Z113" s="3"/>
    </row>
    <row r="114" spans="26:44">
      <c r="Z114" s="3"/>
    </row>
    <row r="115" spans="26:44">
      <c r="Z115" s="3"/>
    </row>
    <row r="116" spans="26:44">
      <c r="Z116" s="3"/>
    </row>
    <row r="117" spans="26:44">
      <c r="Z117" s="3"/>
    </row>
    <row r="118" spans="26:44">
      <c r="Z118" s="3"/>
    </row>
    <row r="119" spans="26:44">
      <c r="Z119" s="3"/>
      <c r="AR119" s="2"/>
    </row>
    <row r="120" spans="26:44">
      <c r="Z120" s="3"/>
    </row>
    <row r="121" spans="26:44">
      <c r="Z121" s="3"/>
    </row>
    <row r="122" spans="26:44">
      <c r="Z122" s="3"/>
    </row>
    <row r="123" spans="26:44">
      <c r="Z123" s="3"/>
    </row>
    <row r="124" spans="26:44">
      <c r="Z124" s="3"/>
    </row>
    <row r="125" spans="26:44">
      <c r="Z125" s="3"/>
    </row>
    <row r="126" spans="26:44">
      <c r="Z126" s="3"/>
    </row>
    <row r="127" spans="26:44">
      <c r="Z127" s="3"/>
    </row>
  </sheetData>
  <conditionalFormatting sqref="AD41:AF45 AM43:AP45 AH42:AK45 AH2:AH21 AM2:AM21 AH23:AH37 AM23:AM37 AE23:AF34 AE2:AF20 AH41 AM41:AM42 AO42:AP42">
    <cfRule type="cellIs" dxfId="342" priority="246" operator="greaterThan">
      <formula>20</formula>
    </cfRule>
  </conditionalFormatting>
  <conditionalFormatting sqref="AG41:AG45 AL42:AL45 AQ42:AQ45 AG2:AG20 AG23:AG34">
    <cfRule type="cellIs" dxfId="341" priority="245" operator="between">
      <formula>80</formula>
      <formula>120</formula>
    </cfRule>
  </conditionalFormatting>
  <conditionalFormatting sqref="AL46 AQ46">
    <cfRule type="cellIs" dxfId="340" priority="244" operator="between">
      <formula>80</formula>
      <formula>120</formula>
    </cfRule>
  </conditionalFormatting>
  <conditionalFormatting sqref="AM46:AP46 AH46:AK46 AD46:AF46">
    <cfRule type="cellIs" dxfId="339" priority="243" operator="greaterThan">
      <formula>20</formula>
    </cfRule>
  </conditionalFormatting>
  <conditionalFormatting sqref="AG46">
    <cfRule type="cellIs" dxfId="338" priority="242" operator="between">
      <formula>80</formula>
      <formula>120</formula>
    </cfRule>
  </conditionalFormatting>
  <conditionalFormatting sqref="AL46">
    <cfRule type="cellIs" dxfId="337" priority="241" operator="between">
      <formula>80</formula>
      <formula>120</formula>
    </cfRule>
  </conditionalFormatting>
  <conditionalFormatting sqref="AQ46">
    <cfRule type="cellIs" dxfId="336" priority="240" operator="between">
      <formula>80</formula>
      <formula>120</formula>
    </cfRule>
  </conditionalFormatting>
  <conditionalFormatting sqref="AD42:AF42 AH42:AK42 AM42 AO42:AP42">
    <cfRule type="cellIs" dxfId="335" priority="239" operator="greaterThan">
      <formula>20</formula>
    </cfRule>
  </conditionalFormatting>
  <conditionalFormatting sqref="AG42 AL42 AQ42">
    <cfRule type="cellIs" dxfId="334" priority="238" operator="between">
      <formula>80</formula>
      <formula>120</formula>
    </cfRule>
  </conditionalFormatting>
  <conditionalFormatting sqref="AD44:AF44 AH44:AK44 AM44:AP44">
    <cfRule type="cellIs" dxfId="333" priority="237" operator="greaterThan">
      <formula>20</formula>
    </cfRule>
  </conditionalFormatting>
  <conditionalFormatting sqref="AG44 AL44 AQ44">
    <cfRule type="cellIs" dxfId="332" priority="236" operator="between">
      <formula>80</formula>
      <formula>120</formula>
    </cfRule>
  </conditionalFormatting>
  <conditionalFormatting sqref="AD48:AF48 AH48:AK48 AM48:AP48">
    <cfRule type="cellIs" dxfId="331" priority="235" operator="greaterThan">
      <formula>20</formula>
    </cfRule>
  </conditionalFormatting>
  <conditionalFormatting sqref="AG48 AL48 AQ48">
    <cfRule type="cellIs" dxfId="330" priority="234" operator="between">
      <formula>80</formula>
      <formula>120</formula>
    </cfRule>
  </conditionalFormatting>
  <conditionalFormatting sqref="AM125:AP125 AH125:AK125 AD125:AF125 AD50:AF123 AH50:AK123 AM50:AP123">
    <cfRule type="cellIs" dxfId="329" priority="233" operator="greaterThan">
      <formula>20</formula>
    </cfRule>
  </conditionalFormatting>
  <conditionalFormatting sqref="AG125 AQ125 AL125 AG50:AG123 AL50:AL123 AQ50:AQ123">
    <cfRule type="cellIs" dxfId="328" priority="232" operator="between">
      <formula>80</formula>
      <formula>120</formula>
    </cfRule>
  </conditionalFormatting>
  <conditionalFormatting sqref="AD126:AF126 AH126:AK126 AM126:AP126">
    <cfRule type="cellIs" dxfId="327" priority="231" operator="greaterThan">
      <formula>20</formula>
    </cfRule>
  </conditionalFormatting>
  <conditionalFormatting sqref="AG126 AL126 AQ126">
    <cfRule type="cellIs" dxfId="326" priority="230" operator="between">
      <formula>80</formula>
      <formula>120</formula>
    </cfRule>
  </conditionalFormatting>
  <conditionalFormatting sqref="AD124:AF124 AH124:AK124 AM124:AP124">
    <cfRule type="cellIs" dxfId="325" priority="229" operator="greaterThan">
      <formula>20</formula>
    </cfRule>
  </conditionalFormatting>
  <conditionalFormatting sqref="AG124 AL124 AQ124">
    <cfRule type="cellIs" dxfId="324" priority="228" operator="between">
      <formula>80</formula>
      <formula>120</formula>
    </cfRule>
  </conditionalFormatting>
  <conditionalFormatting sqref="AD43:AF43 AH43:AK43 AM43:AP43">
    <cfRule type="cellIs" dxfId="323" priority="227" operator="greaterThan">
      <formula>20</formula>
    </cfRule>
  </conditionalFormatting>
  <conditionalFormatting sqref="AG43 AL43 AQ43">
    <cfRule type="cellIs" dxfId="322" priority="226" operator="between">
      <formula>80</formula>
      <formula>120</formula>
    </cfRule>
  </conditionalFormatting>
  <conditionalFormatting sqref="AD45:AF45 AH45:AK45 AM45:AP45">
    <cfRule type="cellIs" dxfId="321" priority="225" operator="greaterThan">
      <formula>20</formula>
    </cfRule>
  </conditionalFormatting>
  <conditionalFormatting sqref="AG45 AL45 AQ45">
    <cfRule type="cellIs" dxfId="320" priority="224" operator="between">
      <formula>80</formula>
      <formula>120</formula>
    </cfRule>
  </conditionalFormatting>
  <conditionalFormatting sqref="AL47 AQ47">
    <cfRule type="cellIs" dxfId="319" priority="223" operator="between">
      <formula>80</formula>
      <formula>120</formula>
    </cfRule>
  </conditionalFormatting>
  <conditionalFormatting sqref="AM47:AP47 AH47:AK47 AD47:AF47">
    <cfRule type="cellIs" dxfId="318" priority="222" operator="greaterThan">
      <formula>20</formula>
    </cfRule>
  </conditionalFormatting>
  <conditionalFormatting sqref="AG47">
    <cfRule type="cellIs" dxfId="317" priority="221" operator="between">
      <formula>80</formula>
      <formula>120</formula>
    </cfRule>
  </conditionalFormatting>
  <conditionalFormatting sqref="AL47">
    <cfRule type="cellIs" dxfId="316" priority="220" operator="between">
      <formula>80</formula>
      <formula>120</formula>
    </cfRule>
  </conditionalFormatting>
  <conditionalFormatting sqref="AQ47">
    <cfRule type="cellIs" dxfId="315" priority="219" operator="between">
      <formula>80</formula>
      <formula>120</formula>
    </cfRule>
  </conditionalFormatting>
  <conditionalFormatting sqref="AD46:AF46 AH46:AK46 AM46:AP46">
    <cfRule type="cellIs" dxfId="314" priority="208" operator="greaterThan">
      <formula>20</formula>
    </cfRule>
  </conditionalFormatting>
  <conditionalFormatting sqref="AG46 AL46 AQ46">
    <cfRule type="cellIs" dxfId="313" priority="207" operator="between">
      <formula>80</formula>
      <formula>120</formula>
    </cfRule>
  </conditionalFormatting>
  <conditionalFormatting sqref="AD43:AF43 AH43:AK43 AM43:AP43">
    <cfRule type="cellIs" dxfId="312" priority="218" operator="greaterThan">
      <formula>20</formula>
    </cfRule>
  </conditionalFormatting>
  <conditionalFormatting sqref="AG43 AL43 AQ43">
    <cfRule type="cellIs" dxfId="311" priority="217" operator="between">
      <formula>80</formula>
      <formula>120</formula>
    </cfRule>
  </conditionalFormatting>
  <conditionalFormatting sqref="AD45:AF45 AH45:AK45 AM45:AP45">
    <cfRule type="cellIs" dxfId="310" priority="216" operator="greaterThan">
      <formula>20</formula>
    </cfRule>
  </conditionalFormatting>
  <conditionalFormatting sqref="AG45 AL45 AQ45">
    <cfRule type="cellIs" dxfId="309" priority="215" operator="between">
      <formula>80</formula>
      <formula>120</formula>
    </cfRule>
  </conditionalFormatting>
  <conditionalFormatting sqref="AD49:AF49 AH49:AK49 AM49:AP49">
    <cfRule type="cellIs" dxfId="308" priority="214" operator="greaterThan">
      <formula>20</formula>
    </cfRule>
  </conditionalFormatting>
  <conditionalFormatting sqref="AG49 AL49 AQ49">
    <cfRule type="cellIs" dxfId="307" priority="213" operator="between">
      <formula>80</formula>
      <formula>120</formula>
    </cfRule>
  </conditionalFormatting>
  <conditionalFormatting sqref="AD42:AF42 AH42:AK42 AM42 AO42:AP42">
    <cfRule type="cellIs" dxfId="306" priority="212" operator="greaterThan">
      <formula>20</formula>
    </cfRule>
  </conditionalFormatting>
  <conditionalFormatting sqref="AG42 AL42 AQ42">
    <cfRule type="cellIs" dxfId="305" priority="211" operator="between">
      <formula>80</formula>
      <formula>120</formula>
    </cfRule>
  </conditionalFormatting>
  <conditionalFormatting sqref="AD44:AF44 AH44:AK44 AM44:AP44">
    <cfRule type="cellIs" dxfId="304" priority="210" operator="greaterThan">
      <formula>20</formula>
    </cfRule>
  </conditionalFormatting>
  <conditionalFormatting sqref="AG44 AL44 AQ44">
    <cfRule type="cellIs" dxfId="303" priority="209" operator="between">
      <formula>80</formula>
      <formula>120</formula>
    </cfRule>
  </conditionalFormatting>
  <conditionalFormatting sqref="AL47 AQ47">
    <cfRule type="cellIs" dxfId="302" priority="206" operator="between">
      <formula>80</formula>
      <formula>120</formula>
    </cfRule>
  </conditionalFormatting>
  <conditionalFormatting sqref="AM47:AP47 AH47:AK47 AD47:AF47">
    <cfRule type="cellIs" dxfId="301" priority="205" operator="greaterThan">
      <formula>20</formula>
    </cfRule>
  </conditionalFormatting>
  <conditionalFormatting sqref="AG47">
    <cfRule type="cellIs" dxfId="300" priority="204" operator="between">
      <formula>80</formula>
      <formula>120</formula>
    </cfRule>
  </conditionalFormatting>
  <conditionalFormatting sqref="AL47">
    <cfRule type="cellIs" dxfId="299" priority="203" operator="between">
      <formula>80</formula>
      <formula>120</formula>
    </cfRule>
  </conditionalFormatting>
  <conditionalFormatting sqref="AQ47">
    <cfRule type="cellIs" dxfId="298" priority="202" operator="between">
      <formula>80</formula>
      <formula>120</formula>
    </cfRule>
  </conditionalFormatting>
  <conditionalFormatting sqref="AD42:AF42 AH42:AK42 AM42 AO42:AP42">
    <cfRule type="cellIs" dxfId="297" priority="191" operator="greaterThan">
      <formula>20</formula>
    </cfRule>
  </conditionalFormatting>
  <conditionalFormatting sqref="AG42 AL42 AQ42">
    <cfRule type="cellIs" dxfId="296" priority="190" operator="between">
      <formula>80</formula>
      <formula>120</formula>
    </cfRule>
  </conditionalFormatting>
  <conditionalFormatting sqref="AD43:AF43 AH43:AK43 AM43:AP43">
    <cfRule type="cellIs" dxfId="295" priority="201" operator="greaterThan">
      <formula>20</formula>
    </cfRule>
  </conditionalFormatting>
  <conditionalFormatting sqref="AG43 AL43 AQ43">
    <cfRule type="cellIs" dxfId="294" priority="200" operator="between">
      <formula>80</formula>
      <formula>120</formula>
    </cfRule>
  </conditionalFormatting>
  <conditionalFormatting sqref="AD45:AF45 AH45:AK45 AM45:AP45">
    <cfRule type="cellIs" dxfId="293" priority="199" operator="greaterThan">
      <formula>20</formula>
    </cfRule>
  </conditionalFormatting>
  <conditionalFormatting sqref="AG45 AL45 AQ45">
    <cfRule type="cellIs" dxfId="292" priority="198" operator="between">
      <formula>80</formula>
      <formula>120</formula>
    </cfRule>
  </conditionalFormatting>
  <conditionalFormatting sqref="AD42:AF42 AH42:AK42 AM42 AO42:AP42">
    <cfRule type="cellIs" dxfId="291" priority="197" operator="greaterThan">
      <formula>20</formula>
    </cfRule>
  </conditionalFormatting>
  <conditionalFormatting sqref="AG42 AL42 AQ42">
    <cfRule type="cellIs" dxfId="290" priority="196" operator="between">
      <formula>80</formula>
      <formula>120</formula>
    </cfRule>
  </conditionalFormatting>
  <conditionalFormatting sqref="AD44:AF44 AH44:AK44 AM44:AP44">
    <cfRule type="cellIs" dxfId="289" priority="195" operator="greaterThan">
      <formula>20</formula>
    </cfRule>
  </conditionalFormatting>
  <conditionalFormatting sqref="AG44 AL44 AQ44">
    <cfRule type="cellIs" dxfId="288" priority="194" operator="between">
      <formula>80</formula>
      <formula>120</formula>
    </cfRule>
  </conditionalFormatting>
  <conditionalFormatting sqref="AD46:AF46 AH46:AK46 AM46:AP46">
    <cfRule type="cellIs" dxfId="287" priority="193" operator="greaterThan">
      <formula>20</formula>
    </cfRule>
  </conditionalFormatting>
  <conditionalFormatting sqref="AG46 AL46 AQ46">
    <cfRule type="cellIs" dxfId="286" priority="192" operator="between">
      <formula>80</formula>
      <formula>120</formula>
    </cfRule>
  </conditionalFormatting>
  <conditionalFormatting sqref="AD44:AF44 AH44:AK44 AM44:AP44">
    <cfRule type="cellIs" dxfId="285" priority="189" operator="greaterThan">
      <formula>20</formula>
    </cfRule>
  </conditionalFormatting>
  <conditionalFormatting sqref="AG44 AL44 AQ44">
    <cfRule type="cellIs" dxfId="284" priority="188" operator="between">
      <formula>80</formula>
      <formula>120</formula>
    </cfRule>
  </conditionalFormatting>
  <conditionalFormatting sqref="AD46:AF46 AH46:AK46 AM46:AP46">
    <cfRule type="cellIs" dxfId="283" priority="187" operator="greaterThan">
      <formula>20</formula>
    </cfRule>
  </conditionalFormatting>
  <conditionalFormatting sqref="AG46 AL46 AQ46">
    <cfRule type="cellIs" dxfId="282" priority="186" operator="between">
      <formula>80</formula>
      <formula>120</formula>
    </cfRule>
  </conditionalFormatting>
  <conditionalFormatting sqref="AD43:AF43 AH43:AK43 AM43:AP43">
    <cfRule type="cellIs" dxfId="281" priority="185" operator="greaterThan">
      <formula>20</formula>
    </cfRule>
  </conditionalFormatting>
  <conditionalFormatting sqref="AG43 AL43 AQ43">
    <cfRule type="cellIs" dxfId="280" priority="184" operator="between">
      <formula>80</formula>
      <formula>120</formula>
    </cfRule>
  </conditionalFormatting>
  <conditionalFormatting sqref="AD45:AF45 AH45:AK45 AM45:AP45">
    <cfRule type="cellIs" dxfId="279" priority="183" operator="greaterThan">
      <formula>20</formula>
    </cfRule>
  </conditionalFormatting>
  <conditionalFormatting sqref="AG45 AL45 AQ45">
    <cfRule type="cellIs" dxfId="278" priority="182" operator="between">
      <formula>80</formula>
      <formula>120</formula>
    </cfRule>
  </conditionalFormatting>
  <conditionalFormatting sqref="AD47:AF47 AH47:AK47 AM47:AP47">
    <cfRule type="cellIs" dxfId="277" priority="181" operator="greaterThan">
      <formula>20</formula>
    </cfRule>
  </conditionalFormatting>
  <conditionalFormatting sqref="AG47 AL47 AQ47">
    <cfRule type="cellIs" dxfId="276" priority="180" operator="between">
      <formula>80</formula>
      <formula>120</formula>
    </cfRule>
  </conditionalFormatting>
  <conditionalFormatting sqref="AM41 AH41 AD41:AF41">
    <cfRule type="cellIs" dxfId="275" priority="179" operator="greaterThan">
      <formula>20</formula>
    </cfRule>
  </conditionalFormatting>
  <conditionalFormatting sqref="AG41">
    <cfRule type="cellIs" dxfId="274" priority="178" operator="between">
      <formula>80</formula>
      <formula>120</formula>
    </cfRule>
  </conditionalFormatting>
  <conditionalFormatting sqref="AL47 AQ47">
    <cfRule type="cellIs" dxfId="273" priority="173" operator="between">
      <formula>80</formula>
      <formula>120</formula>
    </cfRule>
  </conditionalFormatting>
  <conditionalFormatting sqref="AM47:AP47 AH47:AK47 AD47:AF47">
    <cfRule type="cellIs" dxfId="272" priority="172" operator="greaterThan">
      <formula>20</formula>
    </cfRule>
  </conditionalFormatting>
  <conditionalFormatting sqref="AG47">
    <cfRule type="cellIs" dxfId="271" priority="171" operator="between">
      <formula>80</formula>
      <formula>120</formula>
    </cfRule>
  </conditionalFormatting>
  <conditionalFormatting sqref="AL47">
    <cfRule type="cellIs" dxfId="270" priority="170" operator="between">
      <formula>80</formula>
      <formula>120</formula>
    </cfRule>
  </conditionalFormatting>
  <conditionalFormatting sqref="AQ47">
    <cfRule type="cellIs" dxfId="269" priority="169" operator="between">
      <formula>80</formula>
      <formula>120</formula>
    </cfRule>
  </conditionalFormatting>
  <conditionalFormatting sqref="AD41:AF41 AH41 AM41">
    <cfRule type="cellIs" dxfId="268" priority="168" operator="greaterThan">
      <formula>20</formula>
    </cfRule>
  </conditionalFormatting>
  <conditionalFormatting sqref="AG41">
    <cfRule type="cellIs" dxfId="267" priority="167" operator="between">
      <formula>80</formula>
      <formula>120</formula>
    </cfRule>
  </conditionalFormatting>
  <conditionalFormatting sqref="AD43:AF43 AH43:AK43 AM43:AP43">
    <cfRule type="cellIs" dxfId="266" priority="166" operator="greaterThan">
      <formula>20</formula>
    </cfRule>
  </conditionalFormatting>
  <conditionalFormatting sqref="AG43 AL43 AQ43">
    <cfRule type="cellIs" dxfId="265" priority="165" operator="between">
      <formula>80</formula>
      <formula>120</formula>
    </cfRule>
  </conditionalFormatting>
  <conditionalFormatting sqref="AD45:AF45 AH45:AK45 AM45:AP45">
    <cfRule type="cellIs" dxfId="264" priority="164" operator="greaterThan">
      <formula>20</formula>
    </cfRule>
  </conditionalFormatting>
  <conditionalFormatting sqref="AG45 AL45 AQ45">
    <cfRule type="cellIs" dxfId="263" priority="163" operator="between">
      <formula>80</formula>
      <formula>120</formula>
    </cfRule>
  </conditionalFormatting>
  <conditionalFormatting sqref="AD44:AF44 AH44:AK44 AM44:AP44">
    <cfRule type="cellIs" dxfId="262" priority="162" operator="greaterThan">
      <formula>20</formula>
    </cfRule>
  </conditionalFormatting>
  <conditionalFormatting sqref="AG44 AL44 AQ44">
    <cfRule type="cellIs" dxfId="261" priority="161" operator="between">
      <formula>80</formula>
      <formula>120</formula>
    </cfRule>
  </conditionalFormatting>
  <conditionalFormatting sqref="AD46:AF46 AH46:AK46 AM46:AP46">
    <cfRule type="cellIs" dxfId="260" priority="160" operator="greaterThan">
      <formula>20</formula>
    </cfRule>
  </conditionalFormatting>
  <conditionalFormatting sqref="AG46 AL46 AQ46">
    <cfRule type="cellIs" dxfId="259" priority="159" operator="between">
      <formula>80</formula>
      <formula>120</formula>
    </cfRule>
  </conditionalFormatting>
  <conditionalFormatting sqref="AL48 AQ48">
    <cfRule type="cellIs" dxfId="258" priority="158" operator="between">
      <formula>80</formula>
      <formula>120</formula>
    </cfRule>
  </conditionalFormatting>
  <conditionalFormatting sqref="AM48:AP48 AH48:AK48 AD48:AF48">
    <cfRule type="cellIs" dxfId="257" priority="157" operator="greaterThan">
      <formula>20</formula>
    </cfRule>
  </conditionalFormatting>
  <conditionalFormatting sqref="AG48">
    <cfRule type="cellIs" dxfId="256" priority="156" operator="between">
      <formula>80</formula>
      <formula>120</formula>
    </cfRule>
  </conditionalFormatting>
  <conditionalFormatting sqref="AL48">
    <cfRule type="cellIs" dxfId="255" priority="155" operator="between">
      <formula>80</formula>
      <formula>120</formula>
    </cfRule>
  </conditionalFormatting>
  <conditionalFormatting sqref="AQ48">
    <cfRule type="cellIs" dxfId="254" priority="154" operator="between">
      <formula>80</formula>
      <formula>120</formula>
    </cfRule>
  </conditionalFormatting>
  <conditionalFormatting sqref="AD47:AF47 AH47:AK47 AM47:AP47">
    <cfRule type="cellIs" dxfId="253" priority="145" operator="greaterThan">
      <formula>20</formula>
    </cfRule>
  </conditionalFormatting>
  <conditionalFormatting sqref="AG47 AL47 AQ47">
    <cfRule type="cellIs" dxfId="252" priority="144" operator="between">
      <formula>80</formula>
      <formula>120</formula>
    </cfRule>
  </conditionalFormatting>
  <conditionalFormatting sqref="AD44:AF44 AH44:AK44 AM44:AP44">
    <cfRule type="cellIs" dxfId="251" priority="153" operator="greaterThan">
      <formula>20</formula>
    </cfRule>
  </conditionalFormatting>
  <conditionalFormatting sqref="AG44 AL44 AQ44">
    <cfRule type="cellIs" dxfId="250" priority="152" operator="between">
      <formula>80</formula>
      <formula>120</formula>
    </cfRule>
  </conditionalFormatting>
  <conditionalFormatting sqref="AD46:AF46 AH46:AK46 AM46:AP46">
    <cfRule type="cellIs" dxfId="249" priority="151" operator="greaterThan">
      <formula>20</formula>
    </cfRule>
  </conditionalFormatting>
  <conditionalFormatting sqref="AG46 AL46 AQ46">
    <cfRule type="cellIs" dxfId="248" priority="150" operator="between">
      <formula>80</formula>
      <formula>120</formula>
    </cfRule>
  </conditionalFormatting>
  <conditionalFormatting sqref="AD43:AF43 AH43:AK43 AM43:AP43">
    <cfRule type="cellIs" dxfId="247" priority="149" operator="greaterThan">
      <formula>20</formula>
    </cfRule>
  </conditionalFormatting>
  <conditionalFormatting sqref="AG43 AL43 AQ43">
    <cfRule type="cellIs" dxfId="246" priority="148" operator="between">
      <formula>80</formula>
      <formula>120</formula>
    </cfRule>
  </conditionalFormatting>
  <conditionalFormatting sqref="AD45:AF45 AH45:AK45 AM45:AP45">
    <cfRule type="cellIs" dxfId="245" priority="147" operator="greaterThan">
      <formula>20</formula>
    </cfRule>
  </conditionalFormatting>
  <conditionalFormatting sqref="AG45 AL45 AQ45">
    <cfRule type="cellIs" dxfId="244" priority="146" operator="between">
      <formula>80</formula>
      <formula>120</formula>
    </cfRule>
  </conditionalFormatting>
  <conditionalFormatting sqref="AL48 AQ48">
    <cfRule type="cellIs" dxfId="243" priority="143" operator="between">
      <formula>80</formula>
      <formula>120</formula>
    </cfRule>
  </conditionalFormatting>
  <conditionalFormatting sqref="AM48:AP48 AH48:AK48 AD48:AF48">
    <cfRule type="cellIs" dxfId="242" priority="142" operator="greaterThan">
      <formula>20</formula>
    </cfRule>
  </conditionalFormatting>
  <conditionalFormatting sqref="AG48">
    <cfRule type="cellIs" dxfId="241" priority="141" operator="between">
      <formula>80</formula>
      <formula>120</formula>
    </cfRule>
  </conditionalFormatting>
  <conditionalFormatting sqref="AL48">
    <cfRule type="cellIs" dxfId="240" priority="140" operator="between">
      <formula>80</formula>
      <formula>120</formula>
    </cfRule>
  </conditionalFormatting>
  <conditionalFormatting sqref="AQ48">
    <cfRule type="cellIs" dxfId="239" priority="139" operator="between">
      <formula>80</formula>
      <formula>120</formula>
    </cfRule>
  </conditionalFormatting>
  <conditionalFormatting sqref="AD43:AF43 AH43:AK43 AM43:AP43">
    <cfRule type="cellIs" dxfId="238" priority="128" operator="greaterThan">
      <formula>20</formula>
    </cfRule>
  </conditionalFormatting>
  <conditionalFormatting sqref="AG43 AL43 AQ43">
    <cfRule type="cellIs" dxfId="237" priority="127" operator="between">
      <formula>80</formula>
      <formula>120</formula>
    </cfRule>
  </conditionalFormatting>
  <conditionalFormatting sqref="AD44:AF44 AH44:AK44 AM44:AP44">
    <cfRule type="cellIs" dxfId="236" priority="138" operator="greaterThan">
      <formula>20</formula>
    </cfRule>
  </conditionalFormatting>
  <conditionalFormatting sqref="AG44 AL44 AQ44">
    <cfRule type="cellIs" dxfId="235" priority="137" operator="between">
      <formula>80</formula>
      <formula>120</formula>
    </cfRule>
  </conditionalFormatting>
  <conditionalFormatting sqref="AD46:AF46 AH46:AK46 AM46:AP46">
    <cfRule type="cellIs" dxfId="234" priority="136" operator="greaterThan">
      <formula>20</formula>
    </cfRule>
  </conditionalFormatting>
  <conditionalFormatting sqref="AG46 AL46 AQ46">
    <cfRule type="cellIs" dxfId="233" priority="135" operator="between">
      <formula>80</formula>
      <formula>120</formula>
    </cfRule>
  </conditionalFormatting>
  <conditionalFormatting sqref="AD43:AF43 AH43:AK43 AM43:AP43">
    <cfRule type="cellIs" dxfId="232" priority="134" operator="greaterThan">
      <formula>20</formula>
    </cfRule>
  </conditionalFormatting>
  <conditionalFormatting sqref="AG43 AL43 AQ43">
    <cfRule type="cellIs" dxfId="231" priority="133" operator="between">
      <formula>80</formula>
      <formula>120</formula>
    </cfRule>
  </conditionalFormatting>
  <conditionalFormatting sqref="AD45:AF45 AH45:AK45 AM45:AP45">
    <cfRule type="cellIs" dxfId="230" priority="132" operator="greaterThan">
      <formula>20</formula>
    </cfRule>
  </conditionalFormatting>
  <conditionalFormatting sqref="AG45 AL45 AQ45">
    <cfRule type="cellIs" dxfId="229" priority="131" operator="between">
      <formula>80</formula>
      <formula>120</formula>
    </cfRule>
  </conditionalFormatting>
  <conditionalFormatting sqref="AD47:AF47 AH47:AK47 AM47:AP47">
    <cfRule type="cellIs" dxfId="228" priority="130" operator="greaterThan">
      <formula>20</formula>
    </cfRule>
  </conditionalFormatting>
  <conditionalFormatting sqref="AG47 AL47 AQ47">
    <cfRule type="cellIs" dxfId="227" priority="129" operator="between">
      <formula>80</formula>
      <formula>120</formula>
    </cfRule>
  </conditionalFormatting>
  <conditionalFormatting sqref="AD45:AF45 AH45:AK45 AM45:AP45">
    <cfRule type="cellIs" dxfId="226" priority="126" operator="greaterThan">
      <formula>20</formula>
    </cfRule>
  </conditionalFormatting>
  <conditionalFormatting sqref="AG45 AL45 AQ45">
    <cfRule type="cellIs" dxfId="225" priority="125" operator="between">
      <formula>80</formula>
      <formula>120</formula>
    </cfRule>
  </conditionalFormatting>
  <conditionalFormatting sqref="AD47:AF47 AH47:AK47 AM47:AP47">
    <cfRule type="cellIs" dxfId="224" priority="124" operator="greaterThan">
      <formula>20</formula>
    </cfRule>
  </conditionalFormatting>
  <conditionalFormatting sqref="AG47 AL47 AQ47">
    <cfRule type="cellIs" dxfId="223" priority="123" operator="between">
      <formula>80</formula>
      <formula>120</formula>
    </cfRule>
  </conditionalFormatting>
  <conditionalFormatting sqref="AD44:AF44 AH44:AK44 AM44:AP44">
    <cfRule type="cellIs" dxfId="222" priority="122" operator="greaterThan">
      <formula>20</formula>
    </cfRule>
  </conditionalFormatting>
  <conditionalFormatting sqref="AG44 AL44 AQ44">
    <cfRule type="cellIs" dxfId="221" priority="121" operator="between">
      <formula>80</formula>
      <formula>120</formula>
    </cfRule>
  </conditionalFormatting>
  <conditionalFormatting sqref="AD46:AF46 AH46:AK46 AM46:AP46">
    <cfRule type="cellIs" dxfId="220" priority="120" operator="greaterThan">
      <formula>20</formula>
    </cfRule>
  </conditionalFormatting>
  <conditionalFormatting sqref="AG46 AL46 AQ46">
    <cfRule type="cellIs" dxfId="219" priority="119" operator="between">
      <formula>80</formula>
      <formula>120</formula>
    </cfRule>
  </conditionalFormatting>
  <conditionalFormatting sqref="AD48:AF48 AH48:AK48 AM48:AP48">
    <cfRule type="cellIs" dxfId="218" priority="118" operator="greaterThan">
      <formula>20</formula>
    </cfRule>
  </conditionalFormatting>
  <conditionalFormatting sqref="AG48 AL48 AQ48">
    <cfRule type="cellIs" dxfId="217" priority="117" operator="between">
      <formula>80</formula>
      <formula>120</formula>
    </cfRule>
  </conditionalFormatting>
  <conditionalFormatting sqref="AM42 AH42:AK42 AD42:AF42 AO42:AP42">
    <cfRule type="cellIs" dxfId="216" priority="116" operator="greaterThan">
      <formula>20</formula>
    </cfRule>
  </conditionalFormatting>
  <conditionalFormatting sqref="AL42 AQ42 AG42">
    <cfRule type="cellIs" dxfId="215" priority="115" operator="between">
      <formula>80</formula>
      <formula>120</formula>
    </cfRule>
  </conditionalFormatting>
  <conditionalFormatting sqref="AE20:AF20">
    <cfRule type="cellIs" dxfId="214" priority="113" operator="greaterThan">
      <formula>20</formula>
    </cfRule>
  </conditionalFormatting>
  <conditionalFormatting sqref="AG20">
    <cfRule type="cellIs" dxfId="213" priority="112" operator="between">
      <formula>80</formula>
      <formula>120</formula>
    </cfRule>
  </conditionalFormatting>
  <conditionalFormatting sqref="AE21:AF21">
    <cfRule type="cellIs" dxfId="212" priority="111" operator="greaterThan">
      <formula>20</formula>
    </cfRule>
  </conditionalFormatting>
  <conditionalFormatting sqref="AG21">
    <cfRule type="cellIs" dxfId="211" priority="110" operator="between">
      <formula>80</formula>
      <formula>120</formula>
    </cfRule>
  </conditionalFormatting>
  <conditionalFormatting sqref="AM22 AH22 AE22:AF22">
    <cfRule type="cellIs" dxfId="210" priority="108" operator="greaterThan">
      <formula>20</formula>
    </cfRule>
  </conditionalFormatting>
  <conditionalFormatting sqref="AG22">
    <cfRule type="cellIs" dxfId="209" priority="107" operator="between">
      <formula>80</formula>
      <formula>120</formula>
    </cfRule>
  </conditionalFormatting>
  <conditionalFormatting sqref="AM38 AH38">
    <cfRule type="cellIs" dxfId="208" priority="98" operator="greaterThan">
      <formula>20</formula>
    </cfRule>
  </conditionalFormatting>
  <conditionalFormatting sqref="AJ35:AK37">
    <cfRule type="cellIs" dxfId="207" priority="19" operator="greaterThan">
      <formula>20</formula>
    </cfRule>
  </conditionalFormatting>
  <conditionalFormatting sqref="AL35:AL37">
    <cfRule type="cellIs" dxfId="206" priority="18" operator="between">
      <formula>80</formula>
      <formula>120</formula>
    </cfRule>
  </conditionalFormatting>
  <conditionalFormatting sqref="AE40:AF40 AH39:AH40 AM39:AM40">
    <cfRule type="cellIs" dxfId="205" priority="93" operator="greaterThan">
      <formula>20</formula>
    </cfRule>
  </conditionalFormatting>
  <conditionalFormatting sqref="AG40">
    <cfRule type="cellIs" dxfId="204" priority="92" operator="between">
      <formula>80</formula>
      <formula>120</formula>
    </cfRule>
  </conditionalFormatting>
  <conditionalFormatting sqref="AE35:AF37">
    <cfRule type="cellIs" dxfId="203" priority="76" operator="greaterThan">
      <formula>20</formula>
    </cfRule>
  </conditionalFormatting>
  <conditionalFormatting sqref="AG35:AG37">
    <cfRule type="cellIs" dxfId="202" priority="75" operator="between">
      <formula>80</formula>
      <formula>120</formula>
    </cfRule>
  </conditionalFormatting>
  <conditionalFormatting sqref="AE37:AF37">
    <cfRule type="cellIs" dxfId="201" priority="74" operator="greaterThan">
      <formula>20</formula>
    </cfRule>
  </conditionalFormatting>
  <conditionalFormatting sqref="AG37">
    <cfRule type="cellIs" dxfId="200" priority="73" operator="between">
      <formula>80</formula>
      <formula>120</formula>
    </cfRule>
  </conditionalFormatting>
  <conditionalFormatting sqref="AE38:AF38">
    <cfRule type="cellIs" dxfId="199" priority="72" operator="greaterThan">
      <formula>20</formula>
    </cfRule>
  </conditionalFormatting>
  <conditionalFormatting sqref="AG38">
    <cfRule type="cellIs" dxfId="198" priority="71" operator="between">
      <formula>80</formula>
      <formula>120</formula>
    </cfRule>
  </conditionalFormatting>
  <conditionalFormatting sqref="AE39:AF39">
    <cfRule type="cellIs" dxfId="197" priority="70" operator="greaterThan">
      <formula>20</formula>
    </cfRule>
  </conditionalFormatting>
  <conditionalFormatting sqref="AG39">
    <cfRule type="cellIs" dxfId="196" priority="69" operator="between">
      <formula>80</formula>
      <formula>120</formula>
    </cfRule>
  </conditionalFormatting>
  <conditionalFormatting sqref="AJ41:AK41 AJ23:AK34 AJ2:AK20">
    <cfRule type="cellIs" dxfId="195" priority="67" operator="greaterThan">
      <formula>20</formula>
    </cfRule>
  </conditionalFormatting>
  <conditionalFormatting sqref="AL41 AL2:AL20 AL23:AL34">
    <cfRule type="cellIs" dxfId="194" priority="66" operator="between">
      <formula>80</formula>
      <formula>120</formula>
    </cfRule>
  </conditionalFormatting>
  <conditionalFormatting sqref="AJ41:AK41">
    <cfRule type="cellIs" dxfId="193" priority="65" operator="greaterThan">
      <formula>20</formula>
    </cfRule>
  </conditionalFormatting>
  <conditionalFormatting sqref="AL41">
    <cfRule type="cellIs" dxfId="192" priority="64" operator="between">
      <formula>80</formula>
      <formula>120</formula>
    </cfRule>
  </conditionalFormatting>
  <conditionalFormatting sqref="AJ41:AK41">
    <cfRule type="cellIs" dxfId="191" priority="63" operator="greaterThan">
      <formula>20</formula>
    </cfRule>
  </conditionalFormatting>
  <conditionalFormatting sqref="AL41">
    <cfRule type="cellIs" dxfId="190" priority="62" operator="between">
      <formula>80</formula>
      <formula>120</formula>
    </cfRule>
  </conditionalFormatting>
  <conditionalFormatting sqref="AJ20:AK20">
    <cfRule type="cellIs" dxfId="189" priority="61" operator="greaterThan">
      <formula>20</formula>
    </cfRule>
  </conditionalFormatting>
  <conditionalFormatting sqref="AL20">
    <cfRule type="cellIs" dxfId="188" priority="60" operator="between">
      <formula>80</formula>
      <formula>120</formula>
    </cfRule>
  </conditionalFormatting>
  <conditionalFormatting sqref="AJ21:AK21">
    <cfRule type="cellIs" dxfId="187" priority="59" operator="greaterThan">
      <formula>20</formula>
    </cfRule>
  </conditionalFormatting>
  <conditionalFormatting sqref="AL21">
    <cfRule type="cellIs" dxfId="186" priority="58" operator="between">
      <formula>80</formula>
      <formula>120</formula>
    </cfRule>
  </conditionalFormatting>
  <conditionalFormatting sqref="AJ22:AK22">
    <cfRule type="cellIs" dxfId="185" priority="57" operator="greaterThan">
      <formula>20</formula>
    </cfRule>
  </conditionalFormatting>
  <conditionalFormatting sqref="AL22">
    <cfRule type="cellIs" dxfId="184" priority="56" operator="between">
      <formula>80</formula>
      <formula>120</formula>
    </cfRule>
  </conditionalFormatting>
  <conditionalFormatting sqref="AJ40:AK40">
    <cfRule type="cellIs" dxfId="183" priority="55" operator="greaterThan">
      <formula>20</formula>
    </cfRule>
  </conditionalFormatting>
  <conditionalFormatting sqref="AL40">
    <cfRule type="cellIs" dxfId="182" priority="54" operator="between">
      <formula>80</formula>
      <formula>120</formula>
    </cfRule>
  </conditionalFormatting>
  <conditionalFormatting sqref="AO22:AP22">
    <cfRule type="cellIs" dxfId="181" priority="34" operator="greaterThan">
      <formula>20</formula>
    </cfRule>
  </conditionalFormatting>
  <conditionalFormatting sqref="AQ22">
    <cfRule type="cellIs" dxfId="180" priority="33" operator="between">
      <formula>80</formula>
      <formula>120</formula>
    </cfRule>
  </conditionalFormatting>
  <conditionalFormatting sqref="AO40:AP40">
    <cfRule type="cellIs" dxfId="179" priority="32" operator="greaterThan">
      <formula>20</formula>
    </cfRule>
  </conditionalFormatting>
  <conditionalFormatting sqref="AQ40">
    <cfRule type="cellIs" dxfId="178" priority="31" operator="between">
      <formula>80</formula>
      <formula>120</formula>
    </cfRule>
  </conditionalFormatting>
  <conditionalFormatting sqref="AO41:AP41 AO23:AP34 AO2:AP20">
    <cfRule type="cellIs" dxfId="177" priority="44" operator="greaterThan">
      <formula>20</formula>
    </cfRule>
  </conditionalFormatting>
  <conditionalFormatting sqref="AQ41 AQ2:AQ20 AQ23:AQ34">
    <cfRule type="cellIs" dxfId="176" priority="43" operator="between">
      <formula>80</formula>
      <formula>120</formula>
    </cfRule>
  </conditionalFormatting>
  <conditionalFormatting sqref="AO41:AP41">
    <cfRule type="cellIs" dxfId="175" priority="42" operator="greaterThan">
      <formula>20</formula>
    </cfRule>
  </conditionalFormatting>
  <conditionalFormatting sqref="AQ41">
    <cfRule type="cellIs" dxfId="174" priority="41" operator="between">
      <formula>80</formula>
      <formula>120</formula>
    </cfRule>
  </conditionalFormatting>
  <conditionalFormatting sqref="AO41:AP41">
    <cfRule type="cellIs" dxfId="173" priority="40" operator="greaterThan">
      <formula>20</formula>
    </cfRule>
  </conditionalFormatting>
  <conditionalFormatting sqref="AQ41">
    <cfRule type="cellIs" dxfId="172" priority="39" operator="between">
      <formula>80</formula>
      <formula>120</formula>
    </cfRule>
  </conditionalFormatting>
  <conditionalFormatting sqref="AO20:AP20">
    <cfRule type="cellIs" dxfId="171" priority="38" operator="greaterThan">
      <formula>20</formula>
    </cfRule>
  </conditionalFormatting>
  <conditionalFormatting sqref="AQ20">
    <cfRule type="cellIs" dxfId="170" priority="37" operator="between">
      <formula>80</formula>
      <formula>120</formula>
    </cfRule>
  </conditionalFormatting>
  <conditionalFormatting sqref="AO21:AP21">
    <cfRule type="cellIs" dxfId="169" priority="36" operator="greaterThan">
      <formula>20</formula>
    </cfRule>
  </conditionalFormatting>
  <conditionalFormatting sqref="AQ21">
    <cfRule type="cellIs" dxfId="168" priority="35" operator="between">
      <formula>80</formula>
      <formula>120</formula>
    </cfRule>
  </conditionalFormatting>
  <conditionalFormatting sqref="AJ37:AK37">
    <cfRule type="cellIs" dxfId="167" priority="17" operator="greaterThan">
      <formula>20</formula>
    </cfRule>
  </conditionalFormatting>
  <conditionalFormatting sqref="AL37">
    <cfRule type="cellIs" dxfId="166" priority="16" operator="between">
      <formula>80</formula>
      <formula>120</formula>
    </cfRule>
  </conditionalFormatting>
  <conditionalFormatting sqref="AJ38:AK38">
    <cfRule type="cellIs" dxfId="165" priority="15" operator="greaterThan">
      <formula>20</formula>
    </cfRule>
  </conditionalFormatting>
  <conditionalFormatting sqref="AL38">
    <cfRule type="cellIs" dxfId="164" priority="14" operator="between">
      <formula>80</formula>
      <formula>120</formula>
    </cfRule>
  </conditionalFormatting>
  <conditionalFormatting sqref="AJ39:AK39">
    <cfRule type="cellIs" dxfId="163" priority="13" operator="greaterThan">
      <formula>20</formula>
    </cfRule>
  </conditionalFormatting>
  <conditionalFormatting sqref="AL39">
    <cfRule type="cellIs" dxfId="162" priority="12" operator="between">
      <formula>80</formula>
      <formula>120</formula>
    </cfRule>
  </conditionalFormatting>
  <conditionalFormatting sqref="AO35:AP37">
    <cfRule type="cellIs" dxfId="161" priority="10" operator="greaterThan">
      <formula>20</formula>
    </cfRule>
  </conditionalFormatting>
  <conditionalFormatting sqref="AQ35:AQ37">
    <cfRule type="cellIs" dxfId="160" priority="9" operator="between">
      <formula>80</formula>
      <formula>120</formula>
    </cfRule>
  </conditionalFormatting>
  <conditionalFormatting sqref="AO37:AP37">
    <cfRule type="cellIs" dxfId="159" priority="8" operator="greaterThan">
      <formula>20</formula>
    </cfRule>
  </conditionalFormatting>
  <conditionalFormatting sqref="AQ37">
    <cfRule type="cellIs" dxfId="158" priority="7" operator="between">
      <formula>80</formula>
      <formula>120</formula>
    </cfRule>
  </conditionalFormatting>
  <conditionalFormatting sqref="AO38:AP38">
    <cfRule type="cellIs" dxfId="157" priority="6" operator="greaterThan">
      <formula>20</formula>
    </cfRule>
  </conditionalFormatting>
  <conditionalFormatting sqref="AQ38">
    <cfRule type="cellIs" dxfId="156" priority="5" operator="between">
      <formula>80</formula>
      <formula>120</formula>
    </cfRule>
  </conditionalFormatting>
  <conditionalFormatting sqref="AO39:AP39">
    <cfRule type="cellIs" dxfId="155" priority="4" operator="greaterThan">
      <formula>20</formula>
    </cfRule>
  </conditionalFormatting>
  <conditionalFormatting sqref="AQ39">
    <cfRule type="cellIs" dxfId="154" priority="3" operator="between">
      <formula>80</formula>
      <formula>120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90"/>
  <sheetViews>
    <sheetView topLeftCell="AC1" zoomScaleNormal="100" workbookViewId="0">
      <selection activeCell="L31" sqref="L31"/>
    </sheetView>
  </sheetViews>
  <sheetFormatPr baseColWidth="10" defaultColWidth="8.83203125" defaultRowHeight="15"/>
  <cols>
    <col min="3" max="3" width="18.1640625" customWidth="1"/>
    <col min="4" max="4" width="15" customWidth="1"/>
    <col min="6" max="6" width="13.1640625" customWidth="1"/>
    <col min="24" max="24" width="10.33203125" customWidth="1"/>
    <col min="25" max="25" width="15.6640625" customWidth="1"/>
    <col min="26" max="26" width="13.5" customWidth="1"/>
    <col min="29" max="29" width="22.5" customWidth="1"/>
  </cols>
  <sheetData>
    <row r="1" spans="1:48" ht="17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6</v>
      </c>
      <c r="L1" t="s">
        <v>14</v>
      </c>
      <c r="M1" t="s">
        <v>15</v>
      </c>
      <c r="N1" t="s">
        <v>16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20</v>
      </c>
      <c r="U1" t="s">
        <v>9</v>
      </c>
      <c r="V1" t="s">
        <v>21</v>
      </c>
      <c r="W1" t="s">
        <v>22</v>
      </c>
      <c r="X1" t="s">
        <v>23</v>
      </c>
      <c r="Y1" t="s">
        <v>50</v>
      </c>
      <c r="Z1" t="s">
        <v>51</v>
      </c>
      <c r="AA1" s="1" t="s">
        <v>34</v>
      </c>
      <c r="AB1" s="1" t="s">
        <v>117</v>
      </c>
      <c r="AC1" s="1" t="s">
        <v>116</v>
      </c>
      <c r="AD1" s="1" t="s">
        <v>36</v>
      </c>
      <c r="AE1" s="1" t="s">
        <v>37</v>
      </c>
      <c r="AF1" s="1" t="s">
        <v>38</v>
      </c>
      <c r="AG1" s="1" t="s">
        <v>28</v>
      </c>
      <c r="AH1" s="1"/>
      <c r="AI1" s="1" t="s">
        <v>39</v>
      </c>
      <c r="AJ1" s="1" t="s">
        <v>40</v>
      </c>
      <c r="AK1" s="1" t="s">
        <v>41</v>
      </c>
      <c r="AL1" s="1" t="s">
        <v>33</v>
      </c>
      <c r="AM1" s="1"/>
      <c r="AN1" s="1" t="s">
        <v>42</v>
      </c>
      <c r="AO1" s="1" t="s">
        <v>43</v>
      </c>
      <c r="AP1" s="1" t="s">
        <v>44</v>
      </c>
      <c r="AQ1" s="1" t="s">
        <v>29</v>
      </c>
      <c r="AR1" s="1"/>
      <c r="AS1" s="1"/>
      <c r="AT1" s="1"/>
      <c r="AU1" s="1"/>
      <c r="AV1" s="1"/>
    </row>
    <row r="2" spans="1:48">
      <c r="A2">
        <v>2</v>
      </c>
      <c r="B2">
        <v>3</v>
      </c>
      <c r="C2" t="s">
        <v>49</v>
      </c>
      <c r="D2" t="s">
        <v>24</v>
      </c>
      <c r="E2" t="s">
        <v>52</v>
      </c>
      <c r="G2">
        <v>0.5</v>
      </c>
      <c r="H2">
        <v>0.5</v>
      </c>
      <c r="I2">
        <v>8169</v>
      </c>
      <c r="J2">
        <v>9483</v>
      </c>
      <c r="L2">
        <v>8344</v>
      </c>
      <c r="M2">
        <v>10.474</v>
      </c>
      <c r="N2">
        <v>11.757999999999999</v>
      </c>
      <c r="O2">
        <v>1.284</v>
      </c>
      <c r="Q2">
        <v>1.1040000000000001</v>
      </c>
      <c r="R2">
        <v>1</v>
      </c>
      <c r="S2">
        <v>0</v>
      </c>
      <c r="T2">
        <v>0</v>
      </c>
      <c r="V2">
        <v>0</v>
      </c>
      <c r="Y2" t="s">
        <v>101</v>
      </c>
      <c r="Z2" s="3">
        <v>0.43233796296296295</v>
      </c>
      <c r="AB2">
        <v>1</v>
      </c>
    </row>
    <row r="3" spans="1:48">
      <c r="A3">
        <v>3</v>
      </c>
      <c r="B3">
        <v>1</v>
      </c>
      <c r="D3" t="s">
        <v>48</v>
      </c>
      <c r="Y3" t="s">
        <v>101</v>
      </c>
      <c r="Z3" s="3">
        <v>0.43649305555555556</v>
      </c>
      <c r="AB3">
        <v>1</v>
      </c>
    </row>
    <row r="4" spans="1:48">
      <c r="A4">
        <v>5</v>
      </c>
      <c r="B4">
        <v>2</v>
      </c>
      <c r="C4" t="s">
        <v>45</v>
      </c>
      <c r="D4" t="s">
        <v>24</v>
      </c>
      <c r="E4" t="s">
        <v>52</v>
      </c>
      <c r="G4">
        <v>0.5</v>
      </c>
      <c r="H4">
        <v>0.5</v>
      </c>
      <c r="I4">
        <v>126</v>
      </c>
      <c r="J4">
        <v>679</v>
      </c>
      <c r="L4">
        <v>281</v>
      </c>
      <c r="M4">
        <v>0</v>
      </c>
      <c r="N4">
        <v>0.626</v>
      </c>
      <c r="O4">
        <v>0.626</v>
      </c>
      <c r="Q4">
        <v>4.9000000000000002E-2</v>
      </c>
      <c r="R4">
        <v>1</v>
      </c>
      <c r="S4">
        <v>0</v>
      </c>
      <c r="T4">
        <v>0</v>
      </c>
      <c r="V4">
        <v>0</v>
      </c>
      <c r="Y4" t="s">
        <v>101</v>
      </c>
      <c r="Z4" s="3">
        <v>0.45146990740740739</v>
      </c>
      <c r="AB4">
        <v>1</v>
      </c>
    </row>
    <row r="5" spans="1:48">
      <c r="A5">
        <v>7</v>
      </c>
      <c r="B5">
        <v>4</v>
      </c>
      <c r="C5" t="s">
        <v>47</v>
      </c>
      <c r="D5" t="s">
        <v>24</v>
      </c>
      <c r="E5" t="s">
        <v>52</v>
      </c>
      <c r="G5">
        <v>0.5</v>
      </c>
      <c r="H5">
        <v>0.5</v>
      </c>
      <c r="I5">
        <v>2073</v>
      </c>
      <c r="J5">
        <v>5214</v>
      </c>
      <c r="L5">
        <v>2252</v>
      </c>
      <c r="M5">
        <v>2.5270000000000001</v>
      </c>
      <c r="N5">
        <v>6.4640000000000004</v>
      </c>
      <c r="O5">
        <v>3.9369999999999998</v>
      </c>
      <c r="Q5">
        <v>0.31</v>
      </c>
      <c r="R5">
        <v>1</v>
      </c>
      <c r="S5">
        <v>0</v>
      </c>
      <c r="T5">
        <v>0</v>
      </c>
      <c r="V5">
        <v>0</v>
      </c>
      <c r="Y5" t="s">
        <v>101</v>
      </c>
      <c r="Z5" s="3">
        <v>0.46784722222222225</v>
      </c>
      <c r="AB5">
        <v>1</v>
      </c>
      <c r="AD5">
        <f>100*ABS(M5-3.24)/3.24</f>
        <v>22.006172839506174</v>
      </c>
      <c r="AI5">
        <f>100*ABS(O5-4.32)/4.32</f>
        <v>8.8657407407407511</v>
      </c>
      <c r="AN5">
        <f>100*ABS(Q5-0.3)/0.3</f>
        <v>3.3333333333333366</v>
      </c>
    </row>
    <row r="6" spans="1:48">
      <c r="A6">
        <v>9</v>
      </c>
      <c r="B6">
        <v>3</v>
      </c>
      <c r="C6" t="s">
        <v>46</v>
      </c>
      <c r="D6" t="s">
        <v>24</v>
      </c>
      <c r="E6" t="s">
        <v>52</v>
      </c>
      <c r="G6">
        <v>0.5</v>
      </c>
      <c r="H6">
        <v>0.5</v>
      </c>
      <c r="I6">
        <v>8062</v>
      </c>
      <c r="J6">
        <v>9470</v>
      </c>
      <c r="L6">
        <v>7388</v>
      </c>
      <c r="M6">
        <v>10.335000000000001</v>
      </c>
      <c r="N6">
        <v>11.743</v>
      </c>
      <c r="O6">
        <v>1.4079999999999999</v>
      </c>
      <c r="Q6">
        <v>0.98099999999999998</v>
      </c>
      <c r="R6">
        <v>1</v>
      </c>
      <c r="S6">
        <v>0</v>
      </c>
      <c r="T6">
        <v>0</v>
      </c>
      <c r="V6">
        <v>0</v>
      </c>
      <c r="Y6" t="s">
        <v>101</v>
      </c>
      <c r="Z6" s="3">
        <v>0.48478009259259264</v>
      </c>
      <c r="AB6">
        <v>1</v>
      </c>
    </row>
    <row r="7" spans="1:48">
      <c r="A7">
        <v>11</v>
      </c>
      <c r="B7">
        <v>7</v>
      </c>
      <c r="C7" t="s">
        <v>119</v>
      </c>
      <c r="D7" t="s">
        <v>24</v>
      </c>
      <c r="E7" t="s">
        <v>52</v>
      </c>
      <c r="G7">
        <v>0.5</v>
      </c>
      <c r="H7">
        <v>0.5</v>
      </c>
      <c r="I7">
        <v>2738</v>
      </c>
      <c r="J7">
        <v>4297</v>
      </c>
      <c r="L7">
        <v>1389</v>
      </c>
      <c r="M7">
        <v>3.3929999999999998</v>
      </c>
      <c r="N7">
        <v>5.3010000000000002</v>
      </c>
      <c r="O7">
        <v>1.9079999999999999</v>
      </c>
      <c r="Q7">
        <v>0.19600000000000001</v>
      </c>
      <c r="R7">
        <v>1</v>
      </c>
      <c r="S7">
        <v>0</v>
      </c>
      <c r="T7">
        <v>0</v>
      </c>
      <c r="V7">
        <v>0</v>
      </c>
      <c r="Y7" t="s">
        <v>101</v>
      </c>
      <c r="Z7" s="3">
        <v>0.5013657407407407</v>
      </c>
      <c r="AB7">
        <v>1</v>
      </c>
    </row>
    <row r="8" spans="1:48">
      <c r="A8">
        <v>13</v>
      </c>
      <c r="B8">
        <v>8</v>
      </c>
      <c r="C8" t="s">
        <v>120</v>
      </c>
      <c r="D8" t="s">
        <v>24</v>
      </c>
      <c r="E8" t="s">
        <v>52</v>
      </c>
      <c r="G8">
        <v>0.5</v>
      </c>
      <c r="H8">
        <v>0.5</v>
      </c>
      <c r="I8">
        <v>2209</v>
      </c>
      <c r="J8">
        <v>4520</v>
      </c>
      <c r="L8">
        <v>1055</v>
      </c>
      <c r="M8">
        <v>2.7040000000000002</v>
      </c>
      <c r="N8">
        <v>5.5839999999999996</v>
      </c>
      <c r="O8">
        <v>2.88</v>
      </c>
      <c r="Q8">
        <v>0.152</v>
      </c>
      <c r="R8">
        <v>1</v>
      </c>
      <c r="S8">
        <v>0</v>
      </c>
      <c r="T8">
        <v>0</v>
      </c>
      <c r="V8">
        <v>0</v>
      </c>
      <c r="Y8" t="s">
        <v>101</v>
      </c>
      <c r="Z8" s="3">
        <v>0.51768518518518525</v>
      </c>
      <c r="AB8">
        <v>1</v>
      </c>
    </row>
    <row r="9" spans="1:48">
      <c r="A9">
        <v>15</v>
      </c>
      <c r="B9">
        <v>9</v>
      </c>
      <c r="C9" t="s">
        <v>121</v>
      </c>
      <c r="D9" t="s">
        <v>24</v>
      </c>
      <c r="E9" t="s">
        <v>52</v>
      </c>
      <c r="G9">
        <v>0.5</v>
      </c>
      <c r="H9">
        <v>0.5</v>
      </c>
      <c r="I9">
        <v>3121</v>
      </c>
      <c r="J9">
        <v>5025</v>
      </c>
      <c r="L9">
        <v>1132</v>
      </c>
      <c r="M9">
        <v>3.891</v>
      </c>
      <c r="N9">
        <v>6.2249999999999996</v>
      </c>
      <c r="O9">
        <v>2.3340000000000001</v>
      </c>
      <c r="Q9">
        <v>0.16200000000000001</v>
      </c>
      <c r="R9">
        <v>1</v>
      </c>
      <c r="S9">
        <v>0</v>
      </c>
      <c r="T9">
        <v>0</v>
      </c>
      <c r="V9">
        <v>0</v>
      </c>
      <c r="Y9" t="s">
        <v>101</v>
      </c>
      <c r="Z9" s="3">
        <v>0.53399305555555554</v>
      </c>
      <c r="AB9">
        <v>1</v>
      </c>
    </row>
    <row r="10" spans="1:48">
      <c r="A10">
        <v>17</v>
      </c>
      <c r="B10">
        <v>10</v>
      </c>
      <c r="C10" t="s">
        <v>122</v>
      </c>
      <c r="D10" t="s">
        <v>24</v>
      </c>
      <c r="E10" t="s">
        <v>52</v>
      </c>
      <c r="G10">
        <v>0.5</v>
      </c>
      <c r="H10">
        <v>0.5</v>
      </c>
      <c r="I10">
        <v>2211</v>
      </c>
      <c r="J10">
        <v>4646</v>
      </c>
      <c r="L10">
        <v>1283</v>
      </c>
      <c r="M10">
        <v>2.706</v>
      </c>
      <c r="N10">
        <v>5.7439999999999998</v>
      </c>
      <c r="O10">
        <v>3.0379999999999998</v>
      </c>
      <c r="Q10">
        <v>0.182</v>
      </c>
      <c r="R10">
        <v>1</v>
      </c>
      <c r="S10">
        <v>0</v>
      </c>
      <c r="T10">
        <v>0</v>
      </c>
      <c r="V10">
        <v>0</v>
      </c>
      <c r="Y10" t="s">
        <v>101</v>
      </c>
      <c r="Z10" s="3">
        <v>0.55027777777777775</v>
      </c>
      <c r="AB10">
        <v>1</v>
      </c>
    </row>
    <row r="11" spans="1:48">
      <c r="A11">
        <v>19</v>
      </c>
      <c r="B11">
        <v>11</v>
      </c>
      <c r="C11" t="s">
        <v>123</v>
      </c>
      <c r="D11" t="s">
        <v>24</v>
      </c>
      <c r="E11" t="s">
        <v>52</v>
      </c>
      <c r="G11">
        <v>0.5</v>
      </c>
      <c r="H11">
        <v>0.5</v>
      </c>
      <c r="I11">
        <v>2069</v>
      </c>
      <c r="J11">
        <v>4308</v>
      </c>
      <c r="L11">
        <v>1023</v>
      </c>
      <c r="M11">
        <v>2.5219999999999998</v>
      </c>
      <c r="N11">
        <v>5.3159999999999998</v>
      </c>
      <c r="O11">
        <v>2.794</v>
      </c>
      <c r="Q11">
        <v>0.14699999999999999</v>
      </c>
      <c r="R11">
        <v>1</v>
      </c>
      <c r="S11">
        <v>0</v>
      </c>
      <c r="T11">
        <v>0</v>
      </c>
      <c r="V11">
        <v>0</v>
      </c>
      <c r="Y11" t="s">
        <v>101</v>
      </c>
      <c r="Z11" s="3">
        <v>0.56664351851851846</v>
      </c>
      <c r="AB11">
        <v>1</v>
      </c>
    </row>
    <row r="12" spans="1:48">
      <c r="A12">
        <v>21</v>
      </c>
      <c r="B12">
        <v>12</v>
      </c>
      <c r="C12" t="s">
        <v>124</v>
      </c>
      <c r="D12" t="s">
        <v>24</v>
      </c>
      <c r="E12" t="s">
        <v>52</v>
      </c>
      <c r="G12">
        <v>0.5</v>
      </c>
      <c r="H12">
        <v>0.5</v>
      </c>
      <c r="I12">
        <v>5283</v>
      </c>
      <c r="J12">
        <v>7152</v>
      </c>
      <c r="L12">
        <v>1751</v>
      </c>
      <c r="M12">
        <v>6.7069999999999999</v>
      </c>
      <c r="N12">
        <v>8.8919999999999995</v>
      </c>
      <c r="O12">
        <v>2.1850000000000001</v>
      </c>
      <c r="Q12">
        <v>0.24399999999999999</v>
      </c>
      <c r="R12">
        <v>1</v>
      </c>
      <c r="S12">
        <v>0</v>
      </c>
      <c r="T12">
        <v>0</v>
      </c>
      <c r="V12">
        <v>0</v>
      </c>
      <c r="Y12" t="s">
        <v>101</v>
      </c>
      <c r="Z12" s="3">
        <v>0.58337962962962964</v>
      </c>
      <c r="AB12">
        <v>1</v>
      </c>
    </row>
    <row r="13" spans="1:48">
      <c r="A13">
        <v>23</v>
      </c>
      <c r="B13">
        <v>13</v>
      </c>
      <c r="C13" t="s">
        <v>125</v>
      </c>
      <c r="D13" t="s">
        <v>24</v>
      </c>
      <c r="E13" t="s">
        <v>52</v>
      </c>
      <c r="G13">
        <v>0.5</v>
      </c>
      <c r="H13">
        <v>0.5</v>
      </c>
      <c r="I13">
        <v>2419</v>
      </c>
      <c r="J13">
        <v>4148</v>
      </c>
      <c r="L13">
        <v>1098</v>
      </c>
      <c r="M13">
        <v>2.9780000000000002</v>
      </c>
      <c r="N13">
        <v>5.1120000000000001</v>
      </c>
      <c r="O13">
        <v>2.1339999999999999</v>
      </c>
      <c r="Q13">
        <v>0.157</v>
      </c>
      <c r="R13">
        <v>1</v>
      </c>
      <c r="S13">
        <v>0</v>
      </c>
      <c r="T13">
        <v>0</v>
      </c>
      <c r="V13">
        <v>0</v>
      </c>
      <c r="Y13" t="s">
        <v>101</v>
      </c>
      <c r="Z13" s="3">
        <v>0.5995949074074074</v>
      </c>
      <c r="AB13">
        <v>1</v>
      </c>
    </row>
    <row r="14" spans="1:48">
      <c r="A14">
        <v>25</v>
      </c>
      <c r="B14">
        <v>14</v>
      </c>
      <c r="C14" t="s">
        <v>126</v>
      </c>
      <c r="D14" t="s">
        <v>24</v>
      </c>
      <c r="E14" t="s">
        <v>52</v>
      </c>
      <c r="G14">
        <v>0.5</v>
      </c>
      <c r="H14">
        <v>0.5</v>
      </c>
      <c r="I14">
        <v>2261</v>
      </c>
      <c r="J14">
        <v>3910</v>
      </c>
      <c r="L14">
        <v>1067</v>
      </c>
      <c r="M14">
        <v>2.7719999999999998</v>
      </c>
      <c r="N14">
        <v>4.8079999999999998</v>
      </c>
      <c r="O14">
        <v>2.036</v>
      </c>
      <c r="Q14">
        <v>0.153</v>
      </c>
      <c r="R14">
        <v>1</v>
      </c>
      <c r="S14">
        <v>0</v>
      </c>
      <c r="T14">
        <v>0</v>
      </c>
      <c r="V14">
        <v>0</v>
      </c>
      <c r="Y14" t="s">
        <v>101</v>
      </c>
      <c r="Z14" s="3">
        <v>0.61600694444444437</v>
      </c>
      <c r="AB14">
        <v>1</v>
      </c>
    </row>
    <row r="15" spans="1:48">
      <c r="A15">
        <v>27</v>
      </c>
      <c r="B15">
        <v>15</v>
      </c>
      <c r="C15" t="s">
        <v>127</v>
      </c>
      <c r="D15" t="s">
        <v>24</v>
      </c>
      <c r="E15" t="s">
        <v>52</v>
      </c>
      <c r="G15">
        <v>0.5</v>
      </c>
      <c r="H15">
        <v>0.5</v>
      </c>
      <c r="I15">
        <v>3027</v>
      </c>
      <c r="J15">
        <v>5776</v>
      </c>
      <c r="L15">
        <v>1228</v>
      </c>
      <c r="M15">
        <v>3.7679999999999998</v>
      </c>
      <c r="N15">
        <v>7.1719999999999997</v>
      </c>
      <c r="O15">
        <v>3.4039999999999999</v>
      </c>
      <c r="Q15">
        <v>0.17499999999999999</v>
      </c>
      <c r="R15">
        <v>1</v>
      </c>
      <c r="S15">
        <v>0</v>
      </c>
      <c r="T15">
        <v>0</v>
      </c>
      <c r="V15">
        <v>0</v>
      </c>
      <c r="Y15" t="s">
        <v>101</v>
      </c>
      <c r="Z15" s="3">
        <v>0.63267361111111109</v>
      </c>
      <c r="AB15">
        <v>1</v>
      </c>
    </row>
    <row r="16" spans="1:48">
      <c r="A16">
        <v>29</v>
      </c>
      <c r="B16">
        <v>16</v>
      </c>
      <c r="C16" t="s">
        <v>128</v>
      </c>
      <c r="D16" t="s">
        <v>24</v>
      </c>
      <c r="E16" t="s">
        <v>52</v>
      </c>
      <c r="G16">
        <v>0.5</v>
      </c>
      <c r="H16">
        <v>0.5</v>
      </c>
      <c r="I16">
        <v>5080</v>
      </c>
      <c r="J16">
        <v>8050</v>
      </c>
      <c r="L16">
        <v>6696</v>
      </c>
      <c r="M16">
        <v>6.4420000000000002</v>
      </c>
      <c r="N16">
        <v>10.003</v>
      </c>
      <c r="O16">
        <v>3.56</v>
      </c>
      <c r="Q16">
        <v>0.89200000000000002</v>
      </c>
      <c r="R16">
        <v>1</v>
      </c>
      <c r="S16">
        <v>0</v>
      </c>
      <c r="T16">
        <v>0</v>
      </c>
      <c r="V16">
        <v>0</v>
      </c>
      <c r="Y16" t="s">
        <v>101</v>
      </c>
      <c r="Z16" s="3">
        <v>0.64956018518518521</v>
      </c>
      <c r="AB16">
        <v>1</v>
      </c>
    </row>
    <row r="17" spans="1:43">
      <c r="A17">
        <v>31</v>
      </c>
      <c r="B17">
        <v>17</v>
      </c>
      <c r="C17" t="s">
        <v>129</v>
      </c>
      <c r="D17" t="s">
        <v>24</v>
      </c>
      <c r="E17" t="s">
        <v>52</v>
      </c>
      <c r="G17">
        <v>0.5</v>
      </c>
      <c r="H17">
        <v>0.5</v>
      </c>
      <c r="I17">
        <v>2558</v>
      </c>
      <c r="J17">
        <v>4441</v>
      </c>
      <c r="L17">
        <v>1565</v>
      </c>
      <c r="M17">
        <v>3.1589999999999998</v>
      </c>
      <c r="N17">
        <v>5.484</v>
      </c>
      <c r="O17">
        <v>2.3250000000000002</v>
      </c>
      <c r="Q17">
        <v>0.219</v>
      </c>
      <c r="R17">
        <v>1</v>
      </c>
      <c r="S17">
        <v>0</v>
      </c>
      <c r="T17">
        <v>0</v>
      </c>
      <c r="V17">
        <v>0</v>
      </c>
      <c r="Y17" t="s">
        <v>101</v>
      </c>
      <c r="Z17" s="3">
        <v>0.6658680555555555</v>
      </c>
      <c r="AB17">
        <v>1</v>
      </c>
    </row>
    <row r="18" spans="1:43">
      <c r="A18">
        <v>33</v>
      </c>
      <c r="B18">
        <v>18</v>
      </c>
      <c r="C18" t="s">
        <v>130</v>
      </c>
      <c r="D18" t="s">
        <v>24</v>
      </c>
      <c r="E18" t="s">
        <v>52</v>
      </c>
      <c r="G18">
        <v>0.5</v>
      </c>
      <c r="H18">
        <v>0.5</v>
      </c>
      <c r="I18">
        <v>2078</v>
      </c>
      <c r="J18">
        <v>4343</v>
      </c>
      <c r="L18">
        <v>1025</v>
      </c>
      <c r="M18">
        <v>2.5329999999999999</v>
      </c>
      <c r="N18">
        <v>5.36</v>
      </c>
      <c r="O18">
        <v>2.827</v>
      </c>
      <c r="Q18">
        <v>0.14799999999999999</v>
      </c>
      <c r="R18">
        <v>1</v>
      </c>
      <c r="S18">
        <v>0</v>
      </c>
      <c r="T18">
        <v>0</v>
      </c>
      <c r="V18">
        <v>0</v>
      </c>
      <c r="Y18" t="s">
        <v>101</v>
      </c>
      <c r="Z18" s="3">
        <v>0.68221064814814814</v>
      </c>
      <c r="AB18">
        <v>1</v>
      </c>
      <c r="AF18" s="2">
        <f>ABS(100*ABS(M18-M11)/AVERAGE(M18,M11))</f>
        <v>0.43521266073195336</v>
      </c>
      <c r="AK18" s="2">
        <f>ABS(100*ABS(O18-O11)/AVERAGE(O18,O11))</f>
        <v>1.1741682974559657</v>
      </c>
      <c r="AP18" s="2">
        <f>ABS(100*ABS(Q18-Q11)/AVERAGE(Q18,Q11))</f>
        <v>0.67796610169491589</v>
      </c>
    </row>
    <row r="19" spans="1:43">
      <c r="A19">
        <v>35</v>
      </c>
      <c r="B19">
        <v>19</v>
      </c>
      <c r="C19" t="s">
        <v>131</v>
      </c>
      <c r="D19" t="s">
        <v>24</v>
      </c>
      <c r="E19" t="s">
        <v>52</v>
      </c>
      <c r="G19">
        <v>0.5</v>
      </c>
      <c r="H19">
        <v>0.5</v>
      </c>
      <c r="I19">
        <v>6221</v>
      </c>
      <c r="J19">
        <v>12015</v>
      </c>
      <c r="L19">
        <v>9462</v>
      </c>
      <c r="M19">
        <v>7.931</v>
      </c>
      <c r="N19">
        <v>14.805999999999999</v>
      </c>
      <c r="O19">
        <v>6.875</v>
      </c>
      <c r="Q19">
        <v>1.2470000000000001</v>
      </c>
      <c r="R19">
        <v>1</v>
      </c>
      <c r="S19">
        <v>0</v>
      </c>
      <c r="T19">
        <v>0</v>
      </c>
      <c r="V19">
        <v>0</v>
      </c>
      <c r="Y19" t="s">
        <v>101</v>
      </c>
      <c r="Z19" s="3">
        <v>0.69982638888888893</v>
      </c>
      <c r="AB19">
        <v>1</v>
      </c>
      <c r="AG19" s="2">
        <f>100*((M19*50)-(M16*50))/(1000*0.15)</f>
        <v>49.633333333333326</v>
      </c>
      <c r="AL19" s="2">
        <f>100*((O19*50)-(O16*50))/(1000*0.15)</f>
        <v>110.5</v>
      </c>
      <c r="AQ19" s="2">
        <f>100*((Q19*50)-(Q16*50))/(100*0.15)</f>
        <v>118.33333333333339</v>
      </c>
    </row>
    <row r="20" spans="1:43">
      <c r="A20">
        <v>36</v>
      </c>
      <c r="B20">
        <v>1</v>
      </c>
      <c r="D20" t="s">
        <v>48</v>
      </c>
      <c r="Y20" t="s">
        <v>101</v>
      </c>
      <c r="Z20" s="3">
        <v>0.70412037037037034</v>
      </c>
    </row>
    <row r="21" spans="1:43">
      <c r="A21">
        <v>38</v>
      </c>
      <c r="B21">
        <v>2</v>
      </c>
      <c r="C21" t="s">
        <v>45</v>
      </c>
      <c r="D21" t="s">
        <v>24</v>
      </c>
      <c r="E21" t="s">
        <v>52</v>
      </c>
      <c r="G21">
        <v>0.5</v>
      </c>
      <c r="H21">
        <v>0.5</v>
      </c>
      <c r="I21">
        <v>78</v>
      </c>
      <c r="J21">
        <v>528</v>
      </c>
      <c r="L21">
        <v>173</v>
      </c>
      <c r="M21">
        <v>0</v>
      </c>
      <c r="N21">
        <v>0.42699999999999999</v>
      </c>
      <c r="O21">
        <v>0.42699999999999999</v>
      </c>
      <c r="Q21">
        <v>3.4000000000000002E-2</v>
      </c>
      <c r="R21">
        <v>1</v>
      </c>
      <c r="S21">
        <v>0</v>
      </c>
      <c r="T21">
        <v>0</v>
      </c>
      <c r="V21">
        <v>0</v>
      </c>
      <c r="Y21" t="s">
        <v>101</v>
      </c>
      <c r="Z21" s="3">
        <v>0.71855324074074067</v>
      </c>
      <c r="AB21">
        <v>1</v>
      </c>
    </row>
    <row r="22" spans="1:43">
      <c r="A22">
        <v>40</v>
      </c>
      <c r="B22">
        <v>5</v>
      </c>
      <c r="C22" t="s">
        <v>47</v>
      </c>
      <c r="D22" t="s">
        <v>24</v>
      </c>
      <c r="E22" t="s">
        <v>52</v>
      </c>
      <c r="G22">
        <v>0.5</v>
      </c>
      <c r="H22">
        <v>0.5</v>
      </c>
      <c r="I22">
        <v>2416</v>
      </c>
      <c r="J22">
        <v>5750</v>
      </c>
      <c r="L22">
        <v>2291</v>
      </c>
      <c r="M22">
        <v>2.9729999999999999</v>
      </c>
      <c r="N22">
        <v>7.1390000000000002</v>
      </c>
      <c r="O22">
        <v>4.1660000000000004</v>
      </c>
      <c r="Q22">
        <v>0.315</v>
      </c>
      <c r="R22">
        <v>1</v>
      </c>
      <c r="S22">
        <v>0</v>
      </c>
      <c r="T22">
        <v>0</v>
      </c>
      <c r="V22">
        <v>0</v>
      </c>
      <c r="Y22" t="s">
        <v>101</v>
      </c>
      <c r="Z22" s="3">
        <v>0.73517361111111112</v>
      </c>
      <c r="AB22">
        <v>1</v>
      </c>
      <c r="AD22">
        <f>100*ABS(M22-3.24)/3.24</f>
        <v>8.2407407407407511</v>
      </c>
      <c r="AI22">
        <f>100*ABS(O22-4.32)/4.32</f>
        <v>3.5648148148148127</v>
      </c>
      <c r="AN22">
        <f>100*ABS(Q22-0.3)/0.3</f>
        <v>5.0000000000000044</v>
      </c>
    </row>
    <row r="23" spans="1:43">
      <c r="A23">
        <v>42</v>
      </c>
      <c r="B23">
        <v>3</v>
      </c>
      <c r="C23" t="s">
        <v>46</v>
      </c>
      <c r="D23" t="s">
        <v>24</v>
      </c>
      <c r="E23" t="s">
        <v>52</v>
      </c>
      <c r="G23">
        <v>0.5</v>
      </c>
      <c r="H23">
        <v>0.5</v>
      </c>
      <c r="I23">
        <v>8071</v>
      </c>
      <c r="J23">
        <v>9205</v>
      </c>
      <c r="L23">
        <v>8483</v>
      </c>
      <c r="M23">
        <v>10.347</v>
      </c>
      <c r="N23">
        <v>11.42</v>
      </c>
      <c r="O23">
        <v>1.0740000000000001</v>
      </c>
      <c r="Q23">
        <v>1.1220000000000001</v>
      </c>
      <c r="R23">
        <v>1</v>
      </c>
      <c r="S23">
        <v>0</v>
      </c>
      <c r="T23">
        <v>0</v>
      </c>
      <c r="V23">
        <v>0</v>
      </c>
      <c r="Y23" t="s">
        <v>101</v>
      </c>
      <c r="Z23" s="3">
        <v>0.75238425925925922</v>
      </c>
      <c r="AB23">
        <v>1</v>
      </c>
    </row>
    <row r="24" spans="1:43">
      <c r="A24">
        <v>44</v>
      </c>
      <c r="B24">
        <v>20</v>
      </c>
      <c r="C24" t="s">
        <v>132</v>
      </c>
      <c r="D24" t="s">
        <v>24</v>
      </c>
      <c r="E24" t="s">
        <v>52</v>
      </c>
      <c r="G24">
        <v>0.5</v>
      </c>
      <c r="H24">
        <v>0.5</v>
      </c>
      <c r="I24">
        <v>3322</v>
      </c>
      <c r="J24">
        <v>6229</v>
      </c>
      <c r="L24">
        <v>5763</v>
      </c>
      <c r="M24">
        <v>4.1520000000000001</v>
      </c>
      <c r="N24">
        <v>7.74</v>
      </c>
      <c r="O24">
        <v>3.5880000000000001</v>
      </c>
      <c r="Q24">
        <v>0.77</v>
      </c>
      <c r="R24">
        <v>1</v>
      </c>
      <c r="S24">
        <v>0</v>
      </c>
      <c r="T24">
        <v>0</v>
      </c>
      <c r="V24">
        <v>0</v>
      </c>
      <c r="Y24" t="s">
        <v>101</v>
      </c>
      <c r="Z24" s="3">
        <v>0.76896990740740734</v>
      </c>
      <c r="AB24">
        <v>1</v>
      </c>
    </row>
    <row r="25" spans="1:43">
      <c r="A25">
        <v>46</v>
      </c>
      <c r="B25">
        <v>21</v>
      </c>
      <c r="C25" t="s">
        <v>133</v>
      </c>
      <c r="D25" t="s">
        <v>24</v>
      </c>
      <c r="E25" t="s">
        <v>52</v>
      </c>
      <c r="G25">
        <v>0.5</v>
      </c>
      <c r="H25">
        <v>0.5</v>
      </c>
      <c r="I25">
        <v>2197</v>
      </c>
      <c r="J25">
        <v>4482</v>
      </c>
      <c r="L25">
        <v>1284</v>
      </c>
      <c r="M25">
        <v>2.6880000000000002</v>
      </c>
      <c r="N25">
        <v>5.5359999999999996</v>
      </c>
      <c r="O25">
        <v>2.8479999999999999</v>
      </c>
      <c r="Q25">
        <v>0.182</v>
      </c>
      <c r="R25">
        <v>1</v>
      </c>
      <c r="S25">
        <v>0</v>
      </c>
      <c r="T25">
        <v>0</v>
      </c>
      <c r="V25">
        <v>0</v>
      </c>
      <c r="Y25" t="s">
        <v>101</v>
      </c>
      <c r="Z25" s="3">
        <v>0.78525462962962955</v>
      </c>
      <c r="AB25">
        <v>1</v>
      </c>
    </row>
    <row r="26" spans="1:43">
      <c r="A26">
        <v>48</v>
      </c>
      <c r="B26">
        <v>22</v>
      </c>
      <c r="C26" t="s">
        <v>134</v>
      </c>
      <c r="D26" t="s">
        <v>24</v>
      </c>
      <c r="E26" t="s">
        <v>52</v>
      </c>
      <c r="G26">
        <v>0.5</v>
      </c>
      <c r="H26">
        <v>0.5</v>
      </c>
      <c r="I26">
        <v>3776</v>
      </c>
      <c r="J26">
        <v>5469</v>
      </c>
      <c r="L26">
        <v>1500</v>
      </c>
      <c r="M26">
        <v>4.7430000000000003</v>
      </c>
      <c r="N26">
        <v>6.7850000000000001</v>
      </c>
      <c r="O26">
        <v>2.0419999999999998</v>
      </c>
      <c r="Q26">
        <v>0.21099999999999999</v>
      </c>
      <c r="R26">
        <v>1</v>
      </c>
      <c r="S26">
        <v>0</v>
      </c>
      <c r="T26">
        <v>0</v>
      </c>
      <c r="V26">
        <v>0</v>
      </c>
      <c r="Y26" t="s">
        <v>101</v>
      </c>
      <c r="Z26" s="3">
        <v>0.80184027777777789</v>
      </c>
      <c r="AB26">
        <v>1</v>
      </c>
    </row>
    <row r="27" spans="1:43">
      <c r="A27">
        <v>50</v>
      </c>
      <c r="B27">
        <v>23</v>
      </c>
      <c r="C27" t="s">
        <v>135</v>
      </c>
      <c r="D27" t="s">
        <v>24</v>
      </c>
      <c r="E27" t="s">
        <v>52</v>
      </c>
      <c r="G27">
        <v>0.5</v>
      </c>
      <c r="H27">
        <v>0.5</v>
      </c>
      <c r="I27">
        <v>2557</v>
      </c>
      <c r="J27">
        <v>4305</v>
      </c>
      <c r="L27">
        <v>1552</v>
      </c>
      <c r="M27">
        <v>3.157</v>
      </c>
      <c r="N27">
        <v>5.3120000000000003</v>
      </c>
      <c r="O27">
        <v>2.1549999999999998</v>
      </c>
      <c r="Q27">
        <v>0.218</v>
      </c>
      <c r="R27">
        <v>1</v>
      </c>
      <c r="S27">
        <v>0</v>
      </c>
      <c r="T27">
        <v>0</v>
      </c>
      <c r="V27">
        <v>0</v>
      </c>
      <c r="Y27" t="s">
        <v>101</v>
      </c>
      <c r="Z27" s="3">
        <v>0.81817129629629637</v>
      </c>
      <c r="AB27">
        <v>1</v>
      </c>
    </row>
    <row r="28" spans="1:43">
      <c r="A28">
        <v>52</v>
      </c>
      <c r="B28">
        <v>24</v>
      </c>
      <c r="C28" t="s">
        <v>136</v>
      </c>
      <c r="D28" t="s">
        <v>24</v>
      </c>
      <c r="E28" t="s">
        <v>52</v>
      </c>
      <c r="G28">
        <v>0.5</v>
      </c>
      <c r="H28">
        <v>0.5</v>
      </c>
      <c r="I28">
        <v>3118</v>
      </c>
      <c r="J28">
        <v>4583</v>
      </c>
      <c r="L28">
        <v>1544</v>
      </c>
      <c r="M28">
        <v>3.887</v>
      </c>
      <c r="N28">
        <v>5.6639999999999997</v>
      </c>
      <c r="O28">
        <v>1.7769999999999999</v>
      </c>
      <c r="Q28">
        <v>0.217</v>
      </c>
      <c r="R28">
        <v>1</v>
      </c>
      <c r="S28">
        <v>0</v>
      </c>
      <c r="T28">
        <v>0</v>
      </c>
      <c r="V28">
        <v>0</v>
      </c>
      <c r="Y28" t="s">
        <v>101</v>
      </c>
      <c r="Z28" s="3">
        <v>0.83447916666666666</v>
      </c>
      <c r="AB28">
        <v>1</v>
      </c>
    </row>
    <row r="29" spans="1:43">
      <c r="A29">
        <v>54</v>
      </c>
      <c r="B29">
        <v>31</v>
      </c>
      <c r="C29" t="s">
        <v>137</v>
      </c>
      <c r="D29" t="s">
        <v>24</v>
      </c>
      <c r="E29" t="s">
        <v>52</v>
      </c>
      <c r="G29">
        <v>0.5</v>
      </c>
      <c r="H29">
        <v>0.5</v>
      </c>
      <c r="I29">
        <v>2485</v>
      </c>
      <c r="J29">
        <v>4074</v>
      </c>
      <c r="L29">
        <v>1378</v>
      </c>
      <c r="M29">
        <v>3.0630000000000002</v>
      </c>
      <c r="N29">
        <v>5.0170000000000003</v>
      </c>
      <c r="O29">
        <v>1.9530000000000001</v>
      </c>
      <c r="Q29">
        <v>0.19500000000000001</v>
      </c>
      <c r="R29">
        <v>1</v>
      </c>
      <c r="S29">
        <v>0</v>
      </c>
      <c r="T29">
        <v>0</v>
      </c>
      <c r="V29">
        <v>0</v>
      </c>
      <c r="Y29" t="s">
        <v>101</v>
      </c>
      <c r="Z29" s="3">
        <v>0.8507407407407408</v>
      </c>
      <c r="AB29">
        <v>1</v>
      </c>
      <c r="AF29" s="2">
        <f>ABS(100*ABS(M29-M27)/AVERAGE(M29,M27))</f>
        <v>3.0225080385852041</v>
      </c>
      <c r="AK29" s="2">
        <f>ABS(100*ABS(O29-O27)/AVERAGE(O29,O27))</f>
        <v>9.8344693281402034</v>
      </c>
      <c r="AP29" s="2">
        <f>ABS(100*ABS(Q29-Q27)/AVERAGE(Q29,Q27))</f>
        <v>11.138014527845032</v>
      </c>
    </row>
    <row r="30" spans="1:43">
      <c r="A30">
        <v>56</v>
      </c>
      <c r="B30">
        <v>32</v>
      </c>
      <c r="C30" t="s">
        <v>138</v>
      </c>
      <c r="D30" t="s">
        <v>24</v>
      </c>
      <c r="E30" t="s">
        <v>52</v>
      </c>
      <c r="G30">
        <v>0.5</v>
      </c>
      <c r="H30">
        <v>0.5</v>
      </c>
      <c r="I30">
        <v>5462</v>
      </c>
      <c r="J30">
        <v>9935</v>
      </c>
      <c r="L30">
        <v>4019</v>
      </c>
      <c r="M30">
        <v>6.9409999999999998</v>
      </c>
      <c r="N30">
        <v>12.308</v>
      </c>
      <c r="O30">
        <v>5.367</v>
      </c>
      <c r="Q30">
        <v>0.54300000000000004</v>
      </c>
      <c r="R30">
        <v>1</v>
      </c>
      <c r="S30">
        <v>0</v>
      </c>
      <c r="T30">
        <v>0</v>
      </c>
      <c r="V30">
        <v>0</v>
      </c>
      <c r="Y30" t="s">
        <v>101</v>
      </c>
      <c r="Z30" s="3">
        <v>0.8678703703703704</v>
      </c>
      <c r="AB30">
        <v>1</v>
      </c>
      <c r="AG30" s="2">
        <f>100*((M30*50)-(M28*50))/(1000*0.15)</f>
        <v>101.80000000000001</v>
      </c>
      <c r="AL30" s="2">
        <f>100*((O30*50)-(O28*50))/(1000*0.15)</f>
        <v>119.66666666666669</v>
      </c>
      <c r="AQ30" s="2">
        <f>100*((Q30*50)-(Q28*50))/(100*0.15)</f>
        <v>108.6666666666667</v>
      </c>
    </row>
    <row r="31" spans="1:43">
      <c r="A31">
        <v>57</v>
      </c>
      <c r="B31">
        <v>1</v>
      </c>
      <c r="D31" t="s">
        <v>48</v>
      </c>
      <c r="Y31" t="s">
        <v>101</v>
      </c>
      <c r="Z31" s="3">
        <v>0.87211805555555555</v>
      </c>
      <c r="AB31">
        <v>1</v>
      </c>
    </row>
    <row r="32" spans="1:43">
      <c r="A32">
        <v>59</v>
      </c>
      <c r="B32">
        <v>2</v>
      </c>
      <c r="C32" t="s">
        <v>45</v>
      </c>
      <c r="D32" t="s">
        <v>24</v>
      </c>
      <c r="E32" t="s">
        <v>52</v>
      </c>
      <c r="G32">
        <v>0.5</v>
      </c>
      <c r="H32">
        <v>0.5</v>
      </c>
      <c r="I32">
        <v>85</v>
      </c>
      <c r="J32">
        <v>487</v>
      </c>
      <c r="L32">
        <v>213</v>
      </c>
      <c r="M32">
        <v>0</v>
      </c>
      <c r="N32">
        <v>0.374</v>
      </c>
      <c r="O32">
        <v>0.374</v>
      </c>
      <c r="Q32">
        <v>0.04</v>
      </c>
      <c r="R32">
        <v>1</v>
      </c>
      <c r="S32">
        <v>0</v>
      </c>
      <c r="T32">
        <v>0</v>
      </c>
      <c r="V32">
        <v>0</v>
      </c>
      <c r="Y32" t="s">
        <v>101</v>
      </c>
      <c r="Z32" s="3">
        <v>0.88724537037037043</v>
      </c>
      <c r="AB32">
        <v>1</v>
      </c>
    </row>
    <row r="33" spans="1:42">
      <c r="A33">
        <v>61</v>
      </c>
      <c r="B33">
        <v>6</v>
      </c>
      <c r="C33" t="s">
        <v>47</v>
      </c>
      <c r="D33" t="s">
        <v>24</v>
      </c>
      <c r="E33" t="s">
        <v>52</v>
      </c>
      <c r="G33">
        <v>0.5</v>
      </c>
      <c r="H33">
        <v>0.5</v>
      </c>
      <c r="I33">
        <v>2363</v>
      </c>
      <c r="J33">
        <v>5534</v>
      </c>
      <c r="L33">
        <v>2026</v>
      </c>
      <c r="M33">
        <v>2.9049999999999998</v>
      </c>
      <c r="N33">
        <v>6.8680000000000003</v>
      </c>
      <c r="O33">
        <v>3.9630000000000001</v>
      </c>
      <c r="Q33">
        <v>0.28000000000000003</v>
      </c>
      <c r="R33">
        <v>1</v>
      </c>
      <c r="S33">
        <v>0</v>
      </c>
      <c r="T33">
        <v>0</v>
      </c>
      <c r="V33">
        <v>0</v>
      </c>
      <c r="Y33" t="s">
        <v>101</v>
      </c>
      <c r="Z33" s="3">
        <v>0.9037384259259259</v>
      </c>
      <c r="AB33">
        <v>1</v>
      </c>
      <c r="AD33">
        <f>100*ABS(M33-3.24)/3.24</f>
        <v>10.339506172839519</v>
      </c>
      <c r="AI33">
        <f>100*ABS(O33-4.32)/4.32</f>
        <v>8.2638888888888928</v>
      </c>
      <c r="AN33">
        <f>100*ABS(Q33-0.3)/0.3</f>
        <v>6.6666666666666545</v>
      </c>
    </row>
    <row r="34" spans="1:42">
      <c r="A34">
        <v>63</v>
      </c>
      <c r="B34">
        <v>3</v>
      </c>
      <c r="C34" t="s">
        <v>46</v>
      </c>
      <c r="D34" t="s">
        <v>24</v>
      </c>
      <c r="E34" t="s">
        <v>52</v>
      </c>
      <c r="G34">
        <v>0.5</v>
      </c>
      <c r="H34">
        <v>0.5</v>
      </c>
      <c r="I34">
        <v>8127</v>
      </c>
      <c r="J34">
        <v>9368</v>
      </c>
      <c r="L34">
        <v>8694</v>
      </c>
      <c r="M34">
        <v>10.42</v>
      </c>
      <c r="N34">
        <v>11.618</v>
      </c>
      <c r="O34">
        <v>1.198</v>
      </c>
      <c r="Q34">
        <v>1.149</v>
      </c>
      <c r="R34">
        <v>1</v>
      </c>
      <c r="S34">
        <v>0</v>
      </c>
      <c r="T34">
        <v>0</v>
      </c>
      <c r="V34">
        <v>0</v>
      </c>
      <c r="Y34" t="s">
        <v>101</v>
      </c>
      <c r="Z34" s="3">
        <v>0.92093749999999996</v>
      </c>
      <c r="AB34">
        <v>1</v>
      </c>
    </row>
    <row r="35" spans="1:42">
      <c r="A35">
        <v>76</v>
      </c>
      <c r="B35">
        <v>1</v>
      </c>
      <c r="D35" t="s">
        <v>48</v>
      </c>
      <c r="Y35" t="s">
        <v>65</v>
      </c>
      <c r="Z35" s="3">
        <v>0.51804398148148145</v>
      </c>
      <c r="AB35">
        <v>1</v>
      </c>
      <c r="AF35" s="2"/>
      <c r="AK35" s="2"/>
      <c r="AP35" s="2"/>
    </row>
    <row r="36" spans="1:42">
      <c r="Z36" s="3"/>
    </row>
    <row r="37" spans="1:42">
      <c r="Z37" s="3"/>
    </row>
    <row r="38" spans="1:42">
      <c r="Z38" s="3"/>
    </row>
    <row r="40" spans="1:42">
      <c r="Z40" s="3"/>
    </row>
    <row r="41" spans="1:42">
      <c r="Z41" s="3"/>
    </row>
    <row r="42" spans="1:42">
      <c r="Z42" s="3"/>
    </row>
    <row r="43" spans="1:42">
      <c r="Z43" s="3"/>
    </row>
    <row r="44" spans="1:42">
      <c r="Z44" s="3"/>
    </row>
    <row r="45" spans="1:42">
      <c r="Z45" s="3"/>
    </row>
    <row r="46" spans="1:42">
      <c r="Z46" s="3"/>
    </row>
    <row r="47" spans="1:42">
      <c r="Z47" s="3"/>
    </row>
    <row r="48" spans="1:42">
      <c r="Z48" s="3"/>
    </row>
    <row r="49" spans="2:27">
      <c r="Z49" s="3"/>
    </row>
    <row r="50" spans="2:27">
      <c r="Z50" s="3"/>
    </row>
    <row r="51" spans="2:27">
      <c r="Z51" s="3"/>
    </row>
    <row r="52" spans="2:27">
      <c r="B52">
        <v>2</v>
      </c>
      <c r="C52">
        <v>3</v>
      </c>
      <c r="D52" t="s">
        <v>49</v>
      </c>
      <c r="E52" t="s">
        <v>24</v>
      </c>
      <c r="F52" t="s">
        <v>52</v>
      </c>
      <c r="H52">
        <v>0.5</v>
      </c>
      <c r="I52">
        <v>0.5</v>
      </c>
      <c r="J52">
        <v>8169</v>
      </c>
      <c r="K52">
        <v>9483</v>
      </c>
      <c r="M52">
        <v>8344</v>
      </c>
      <c r="N52">
        <v>10.474</v>
      </c>
      <c r="O52">
        <v>11.757999999999999</v>
      </c>
      <c r="P52">
        <v>1.284</v>
      </c>
      <c r="R52">
        <v>1.1040000000000001</v>
      </c>
      <c r="S52">
        <v>1</v>
      </c>
      <c r="T52">
        <v>0</v>
      </c>
      <c r="U52">
        <v>0</v>
      </c>
      <c r="W52">
        <v>0</v>
      </c>
      <c r="Z52" t="s">
        <v>101</v>
      </c>
      <c r="AA52" s="3">
        <v>0.43233796296296295</v>
      </c>
    </row>
    <row r="53" spans="2:27">
      <c r="B53">
        <v>3</v>
      </c>
      <c r="C53">
        <v>1</v>
      </c>
      <c r="E53" t="s">
        <v>48</v>
      </c>
      <c r="Z53" t="s">
        <v>101</v>
      </c>
      <c r="AA53" s="3">
        <v>0.43649305555555556</v>
      </c>
    </row>
    <row r="54" spans="2:27">
      <c r="B54">
        <v>5</v>
      </c>
      <c r="C54">
        <v>2</v>
      </c>
      <c r="D54" t="s">
        <v>45</v>
      </c>
      <c r="E54" t="s">
        <v>24</v>
      </c>
      <c r="F54" t="s">
        <v>52</v>
      </c>
      <c r="H54">
        <v>0.5</v>
      </c>
      <c r="I54">
        <v>0.5</v>
      </c>
      <c r="J54">
        <v>126</v>
      </c>
      <c r="K54">
        <v>679</v>
      </c>
      <c r="M54">
        <v>281</v>
      </c>
      <c r="N54">
        <v>0</v>
      </c>
      <c r="O54">
        <v>0.626</v>
      </c>
      <c r="P54">
        <v>0.626</v>
      </c>
      <c r="R54">
        <v>4.9000000000000002E-2</v>
      </c>
      <c r="S54">
        <v>1</v>
      </c>
      <c r="T54">
        <v>0</v>
      </c>
      <c r="U54">
        <v>0</v>
      </c>
      <c r="W54">
        <v>0</v>
      </c>
      <c r="Z54" t="s">
        <v>101</v>
      </c>
      <c r="AA54" s="3">
        <v>0.45146990740740739</v>
      </c>
    </row>
    <row r="55" spans="2:27">
      <c r="B55">
        <v>7</v>
      </c>
      <c r="C55">
        <v>4</v>
      </c>
      <c r="D55" t="s">
        <v>47</v>
      </c>
      <c r="E55" t="s">
        <v>24</v>
      </c>
      <c r="F55" t="s">
        <v>52</v>
      </c>
      <c r="H55">
        <v>0.5</v>
      </c>
      <c r="I55">
        <v>0.5</v>
      </c>
      <c r="J55">
        <v>2073</v>
      </c>
      <c r="K55">
        <v>5214</v>
      </c>
      <c r="M55">
        <v>2252</v>
      </c>
      <c r="N55">
        <v>2.5270000000000001</v>
      </c>
      <c r="O55">
        <v>6.4640000000000004</v>
      </c>
      <c r="P55">
        <v>3.9369999999999998</v>
      </c>
      <c r="R55">
        <v>0.31</v>
      </c>
      <c r="S55">
        <v>1</v>
      </c>
      <c r="T55">
        <v>0</v>
      </c>
      <c r="U55">
        <v>0</v>
      </c>
      <c r="W55">
        <v>0</v>
      </c>
      <c r="Z55" t="s">
        <v>101</v>
      </c>
      <c r="AA55" s="3">
        <v>0.46784722222222225</v>
      </c>
    </row>
    <row r="56" spans="2:27">
      <c r="B56">
        <v>9</v>
      </c>
      <c r="C56">
        <v>3</v>
      </c>
      <c r="D56" t="s">
        <v>46</v>
      </c>
      <c r="E56" t="s">
        <v>24</v>
      </c>
      <c r="F56" t="s">
        <v>52</v>
      </c>
      <c r="H56">
        <v>0.5</v>
      </c>
      <c r="I56">
        <v>0.5</v>
      </c>
      <c r="J56">
        <v>8062</v>
      </c>
      <c r="K56">
        <v>9470</v>
      </c>
      <c r="M56">
        <v>7388</v>
      </c>
      <c r="N56">
        <v>10.335000000000001</v>
      </c>
      <c r="O56">
        <v>11.743</v>
      </c>
      <c r="P56">
        <v>1.4079999999999999</v>
      </c>
      <c r="R56">
        <v>0.98099999999999998</v>
      </c>
      <c r="S56">
        <v>1</v>
      </c>
      <c r="T56">
        <v>0</v>
      </c>
      <c r="U56">
        <v>0</v>
      </c>
      <c r="W56">
        <v>0</v>
      </c>
      <c r="Z56" t="s">
        <v>101</v>
      </c>
      <c r="AA56" s="3">
        <v>0.48478009259259264</v>
      </c>
    </row>
    <row r="57" spans="2:27">
      <c r="B57">
        <v>11</v>
      </c>
      <c r="C57">
        <v>7</v>
      </c>
      <c r="D57" t="s">
        <v>119</v>
      </c>
      <c r="E57" t="s">
        <v>24</v>
      </c>
      <c r="F57" t="s">
        <v>52</v>
      </c>
      <c r="H57">
        <v>0.5</v>
      </c>
      <c r="I57">
        <v>0.5</v>
      </c>
      <c r="J57">
        <v>2738</v>
      </c>
      <c r="K57">
        <v>4297</v>
      </c>
      <c r="M57">
        <v>1389</v>
      </c>
      <c r="N57">
        <v>3.3929999999999998</v>
      </c>
      <c r="O57">
        <v>5.3010000000000002</v>
      </c>
      <c r="P57">
        <v>1.9079999999999999</v>
      </c>
      <c r="R57">
        <v>0.19600000000000001</v>
      </c>
      <c r="S57">
        <v>1</v>
      </c>
      <c r="T57">
        <v>0</v>
      </c>
      <c r="U57">
        <v>0</v>
      </c>
      <c r="W57">
        <v>0</v>
      </c>
      <c r="Z57" t="s">
        <v>101</v>
      </c>
      <c r="AA57" s="3">
        <v>0.5013657407407407</v>
      </c>
    </row>
    <row r="58" spans="2:27">
      <c r="B58">
        <v>13</v>
      </c>
      <c r="C58">
        <v>8</v>
      </c>
      <c r="D58" t="s">
        <v>120</v>
      </c>
      <c r="E58" t="s">
        <v>24</v>
      </c>
      <c r="F58" t="s">
        <v>52</v>
      </c>
      <c r="H58">
        <v>0.5</v>
      </c>
      <c r="I58">
        <v>0.5</v>
      </c>
      <c r="J58">
        <v>2209</v>
      </c>
      <c r="K58">
        <v>4520</v>
      </c>
      <c r="M58">
        <v>1055</v>
      </c>
      <c r="N58">
        <v>2.7040000000000002</v>
      </c>
      <c r="O58">
        <v>5.5839999999999996</v>
      </c>
      <c r="P58">
        <v>2.88</v>
      </c>
      <c r="R58">
        <v>0.152</v>
      </c>
      <c r="S58">
        <v>1</v>
      </c>
      <c r="T58">
        <v>0</v>
      </c>
      <c r="U58">
        <v>0</v>
      </c>
      <c r="W58">
        <v>0</v>
      </c>
      <c r="Z58" t="s">
        <v>101</v>
      </c>
      <c r="AA58" s="3">
        <v>0.51768518518518525</v>
      </c>
    </row>
    <row r="59" spans="2:27">
      <c r="B59">
        <v>15</v>
      </c>
      <c r="C59">
        <v>9</v>
      </c>
      <c r="D59" t="s">
        <v>121</v>
      </c>
      <c r="E59" t="s">
        <v>24</v>
      </c>
      <c r="F59" t="s">
        <v>52</v>
      </c>
      <c r="H59">
        <v>0.5</v>
      </c>
      <c r="I59">
        <v>0.5</v>
      </c>
      <c r="J59">
        <v>3121</v>
      </c>
      <c r="K59">
        <v>5025</v>
      </c>
      <c r="M59">
        <v>1132</v>
      </c>
      <c r="N59">
        <v>3.891</v>
      </c>
      <c r="O59">
        <v>6.2249999999999996</v>
      </c>
      <c r="P59">
        <v>2.3340000000000001</v>
      </c>
      <c r="R59">
        <v>0.16200000000000001</v>
      </c>
      <c r="S59">
        <v>1</v>
      </c>
      <c r="T59">
        <v>0</v>
      </c>
      <c r="U59">
        <v>0</v>
      </c>
      <c r="W59">
        <v>0</v>
      </c>
      <c r="Z59" t="s">
        <v>101</v>
      </c>
      <c r="AA59" s="3">
        <v>0.53399305555555554</v>
      </c>
    </row>
    <row r="60" spans="2:27">
      <c r="B60">
        <v>17</v>
      </c>
      <c r="C60">
        <v>10</v>
      </c>
      <c r="D60" t="s">
        <v>122</v>
      </c>
      <c r="E60" t="s">
        <v>24</v>
      </c>
      <c r="F60" t="s">
        <v>52</v>
      </c>
      <c r="H60">
        <v>0.5</v>
      </c>
      <c r="I60">
        <v>0.5</v>
      </c>
      <c r="J60">
        <v>2211</v>
      </c>
      <c r="K60">
        <v>4646</v>
      </c>
      <c r="M60">
        <v>1283</v>
      </c>
      <c r="N60">
        <v>2.706</v>
      </c>
      <c r="O60">
        <v>5.7439999999999998</v>
      </c>
      <c r="P60">
        <v>3.0379999999999998</v>
      </c>
      <c r="R60">
        <v>0.182</v>
      </c>
      <c r="S60">
        <v>1</v>
      </c>
      <c r="T60">
        <v>0</v>
      </c>
      <c r="U60">
        <v>0</v>
      </c>
      <c r="W60">
        <v>0</v>
      </c>
      <c r="Z60" t="s">
        <v>101</v>
      </c>
      <c r="AA60" s="3">
        <v>0.55027777777777775</v>
      </c>
    </row>
    <row r="61" spans="2:27">
      <c r="B61">
        <v>19</v>
      </c>
      <c r="C61">
        <v>11</v>
      </c>
      <c r="D61" t="s">
        <v>123</v>
      </c>
      <c r="E61" t="s">
        <v>24</v>
      </c>
      <c r="F61" t="s">
        <v>52</v>
      </c>
      <c r="H61">
        <v>0.5</v>
      </c>
      <c r="I61">
        <v>0.5</v>
      </c>
      <c r="J61">
        <v>2069</v>
      </c>
      <c r="K61">
        <v>4308</v>
      </c>
      <c r="M61">
        <v>1023</v>
      </c>
      <c r="N61">
        <v>2.5219999999999998</v>
      </c>
      <c r="O61">
        <v>5.3159999999999998</v>
      </c>
      <c r="P61">
        <v>2.794</v>
      </c>
      <c r="R61">
        <v>0.14699999999999999</v>
      </c>
      <c r="S61">
        <v>1</v>
      </c>
      <c r="T61">
        <v>0</v>
      </c>
      <c r="U61">
        <v>0</v>
      </c>
      <c r="W61">
        <v>0</v>
      </c>
      <c r="Z61" t="s">
        <v>101</v>
      </c>
      <c r="AA61" s="3">
        <v>0.56664351851851846</v>
      </c>
    </row>
    <row r="62" spans="2:27">
      <c r="B62">
        <v>21</v>
      </c>
      <c r="C62">
        <v>12</v>
      </c>
      <c r="D62" t="s">
        <v>124</v>
      </c>
      <c r="E62" t="s">
        <v>24</v>
      </c>
      <c r="F62" t="s">
        <v>52</v>
      </c>
      <c r="H62">
        <v>0.5</v>
      </c>
      <c r="I62">
        <v>0.5</v>
      </c>
      <c r="J62">
        <v>5283</v>
      </c>
      <c r="K62">
        <v>7152</v>
      </c>
      <c r="M62">
        <v>1751</v>
      </c>
      <c r="N62">
        <v>6.7069999999999999</v>
      </c>
      <c r="O62">
        <v>8.8919999999999995</v>
      </c>
      <c r="P62">
        <v>2.1850000000000001</v>
      </c>
      <c r="R62">
        <v>0.24399999999999999</v>
      </c>
      <c r="S62">
        <v>1</v>
      </c>
      <c r="T62">
        <v>0</v>
      </c>
      <c r="U62">
        <v>0</v>
      </c>
      <c r="W62">
        <v>0</v>
      </c>
      <c r="Z62" t="s">
        <v>101</v>
      </c>
      <c r="AA62" s="3">
        <v>0.58337962962962964</v>
      </c>
    </row>
    <row r="63" spans="2:27">
      <c r="B63">
        <v>23</v>
      </c>
      <c r="C63">
        <v>13</v>
      </c>
      <c r="D63" t="s">
        <v>125</v>
      </c>
      <c r="E63" t="s">
        <v>24</v>
      </c>
      <c r="F63" t="s">
        <v>52</v>
      </c>
      <c r="H63">
        <v>0.5</v>
      </c>
      <c r="I63">
        <v>0.5</v>
      </c>
      <c r="J63">
        <v>2419</v>
      </c>
      <c r="K63">
        <v>4148</v>
      </c>
      <c r="M63">
        <v>1098</v>
      </c>
      <c r="N63">
        <v>2.9780000000000002</v>
      </c>
      <c r="O63">
        <v>5.1120000000000001</v>
      </c>
      <c r="P63">
        <v>2.1339999999999999</v>
      </c>
      <c r="R63">
        <v>0.157</v>
      </c>
      <c r="S63">
        <v>1</v>
      </c>
      <c r="T63">
        <v>0</v>
      </c>
      <c r="U63">
        <v>0</v>
      </c>
      <c r="W63">
        <v>0</v>
      </c>
      <c r="Z63" t="s">
        <v>101</v>
      </c>
      <c r="AA63" s="3">
        <v>0.5995949074074074</v>
      </c>
    </row>
    <row r="64" spans="2:27">
      <c r="B64">
        <v>25</v>
      </c>
      <c r="C64">
        <v>14</v>
      </c>
      <c r="D64" t="s">
        <v>126</v>
      </c>
      <c r="E64" t="s">
        <v>24</v>
      </c>
      <c r="F64" t="s">
        <v>52</v>
      </c>
      <c r="H64">
        <v>0.5</v>
      </c>
      <c r="I64">
        <v>0.5</v>
      </c>
      <c r="J64">
        <v>2261</v>
      </c>
      <c r="K64">
        <v>3910</v>
      </c>
      <c r="M64">
        <v>1067</v>
      </c>
      <c r="N64">
        <v>2.7719999999999998</v>
      </c>
      <c r="O64">
        <v>4.8079999999999998</v>
      </c>
      <c r="P64">
        <v>2.036</v>
      </c>
      <c r="R64">
        <v>0.153</v>
      </c>
      <c r="S64">
        <v>1</v>
      </c>
      <c r="T64">
        <v>0</v>
      </c>
      <c r="U64">
        <v>0</v>
      </c>
      <c r="W64">
        <v>0</v>
      </c>
      <c r="Z64" t="s">
        <v>101</v>
      </c>
      <c r="AA64" s="3">
        <v>0.61600694444444437</v>
      </c>
    </row>
    <row r="65" spans="2:27">
      <c r="B65">
        <v>27</v>
      </c>
      <c r="C65">
        <v>15</v>
      </c>
      <c r="D65" t="s">
        <v>127</v>
      </c>
      <c r="E65" t="s">
        <v>24</v>
      </c>
      <c r="F65" t="s">
        <v>52</v>
      </c>
      <c r="H65">
        <v>0.5</v>
      </c>
      <c r="I65">
        <v>0.5</v>
      </c>
      <c r="J65">
        <v>3027</v>
      </c>
      <c r="K65">
        <v>5776</v>
      </c>
      <c r="M65">
        <v>1228</v>
      </c>
      <c r="N65">
        <v>3.7679999999999998</v>
      </c>
      <c r="O65">
        <v>7.1719999999999997</v>
      </c>
      <c r="P65">
        <v>3.4039999999999999</v>
      </c>
      <c r="R65">
        <v>0.17499999999999999</v>
      </c>
      <c r="S65">
        <v>1</v>
      </c>
      <c r="T65">
        <v>0</v>
      </c>
      <c r="U65">
        <v>0</v>
      </c>
      <c r="W65">
        <v>0</v>
      </c>
      <c r="Z65" t="s">
        <v>101</v>
      </c>
      <c r="AA65" s="3">
        <v>0.63267361111111109</v>
      </c>
    </row>
    <row r="66" spans="2:27">
      <c r="B66">
        <v>29</v>
      </c>
      <c r="C66">
        <v>16</v>
      </c>
      <c r="D66" t="s">
        <v>128</v>
      </c>
      <c r="E66" t="s">
        <v>24</v>
      </c>
      <c r="F66" t="s">
        <v>52</v>
      </c>
      <c r="H66">
        <v>0.5</v>
      </c>
      <c r="I66">
        <v>0.5</v>
      </c>
      <c r="J66">
        <v>5080</v>
      </c>
      <c r="K66">
        <v>8050</v>
      </c>
      <c r="M66">
        <v>6696</v>
      </c>
      <c r="N66">
        <v>6.4420000000000002</v>
      </c>
      <c r="O66">
        <v>10.003</v>
      </c>
      <c r="P66">
        <v>3.56</v>
      </c>
      <c r="R66">
        <v>0.89200000000000002</v>
      </c>
      <c r="S66">
        <v>1</v>
      </c>
      <c r="T66">
        <v>0</v>
      </c>
      <c r="U66">
        <v>0</v>
      </c>
      <c r="W66">
        <v>0</v>
      </c>
      <c r="Z66" t="s">
        <v>101</v>
      </c>
      <c r="AA66" s="3">
        <v>0.64956018518518521</v>
      </c>
    </row>
    <row r="67" spans="2:27">
      <c r="B67">
        <v>31</v>
      </c>
      <c r="C67">
        <v>17</v>
      </c>
      <c r="D67" t="s">
        <v>129</v>
      </c>
      <c r="E67" t="s">
        <v>24</v>
      </c>
      <c r="F67" t="s">
        <v>52</v>
      </c>
      <c r="H67">
        <v>0.5</v>
      </c>
      <c r="I67">
        <v>0.5</v>
      </c>
      <c r="J67">
        <v>2558</v>
      </c>
      <c r="K67">
        <v>4441</v>
      </c>
      <c r="M67">
        <v>1565</v>
      </c>
      <c r="N67">
        <v>3.1589999999999998</v>
      </c>
      <c r="O67">
        <v>5.484</v>
      </c>
      <c r="P67">
        <v>2.3250000000000002</v>
      </c>
      <c r="R67">
        <v>0.219</v>
      </c>
      <c r="S67">
        <v>1</v>
      </c>
      <c r="T67">
        <v>0</v>
      </c>
      <c r="U67">
        <v>0</v>
      </c>
      <c r="W67">
        <v>0</v>
      </c>
      <c r="Z67" t="s">
        <v>101</v>
      </c>
      <c r="AA67" s="3">
        <v>0.6658680555555555</v>
      </c>
    </row>
    <row r="68" spans="2:27">
      <c r="B68">
        <v>33</v>
      </c>
      <c r="C68">
        <v>18</v>
      </c>
      <c r="D68" t="s">
        <v>130</v>
      </c>
      <c r="E68" t="s">
        <v>24</v>
      </c>
      <c r="F68" t="s">
        <v>52</v>
      </c>
      <c r="H68">
        <v>0.5</v>
      </c>
      <c r="I68">
        <v>0.5</v>
      </c>
      <c r="J68">
        <v>2078</v>
      </c>
      <c r="K68">
        <v>4343</v>
      </c>
      <c r="M68">
        <v>1025</v>
      </c>
      <c r="N68">
        <v>2.5329999999999999</v>
      </c>
      <c r="O68">
        <v>5.36</v>
      </c>
      <c r="P68">
        <v>2.827</v>
      </c>
      <c r="R68">
        <v>0.14799999999999999</v>
      </c>
      <c r="S68">
        <v>1</v>
      </c>
      <c r="T68">
        <v>0</v>
      </c>
      <c r="U68">
        <v>0</v>
      </c>
      <c r="W68">
        <v>0</v>
      </c>
      <c r="Z68" t="s">
        <v>101</v>
      </c>
      <c r="AA68" s="3">
        <v>0.68221064814814814</v>
      </c>
    </row>
    <row r="69" spans="2:27">
      <c r="B69">
        <v>35</v>
      </c>
      <c r="C69">
        <v>19</v>
      </c>
      <c r="D69" t="s">
        <v>131</v>
      </c>
      <c r="E69" t="s">
        <v>24</v>
      </c>
      <c r="F69" t="s">
        <v>52</v>
      </c>
      <c r="H69">
        <v>0.5</v>
      </c>
      <c r="I69">
        <v>0.5</v>
      </c>
      <c r="J69">
        <v>6221</v>
      </c>
      <c r="K69">
        <v>12015</v>
      </c>
      <c r="M69">
        <v>9462</v>
      </c>
      <c r="N69">
        <v>7.931</v>
      </c>
      <c r="O69">
        <v>14.805999999999999</v>
      </c>
      <c r="P69">
        <v>6.875</v>
      </c>
      <c r="R69">
        <v>1.2470000000000001</v>
      </c>
      <c r="S69">
        <v>1</v>
      </c>
      <c r="T69">
        <v>0</v>
      </c>
      <c r="U69">
        <v>0</v>
      </c>
      <c r="W69">
        <v>0</v>
      </c>
      <c r="Z69" t="s">
        <v>101</v>
      </c>
      <c r="AA69" s="3">
        <v>0.69982638888888893</v>
      </c>
    </row>
    <row r="70" spans="2:27">
      <c r="B70">
        <v>36</v>
      </c>
      <c r="C70">
        <v>1</v>
      </c>
      <c r="E70" t="s">
        <v>48</v>
      </c>
      <c r="Z70" t="s">
        <v>101</v>
      </c>
      <c r="AA70" s="3">
        <v>0.70412037037037034</v>
      </c>
    </row>
    <row r="71" spans="2:27">
      <c r="B71">
        <v>38</v>
      </c>
      <c r="C71">
        <v>2</v>
      </c>
      <c r="D71" t="s">
        <v>45</v>
      </c>
      <c r="E71" t="s">
        <v>24</v>
      </c>
      <c r="F71" t="s">
        <v>52</v>
      </c>
      <c r="H71">
        <v>0.5</v>
      </c>
      <c r="I71">
        <v>0.5</v>
      </c>
      <c r="J71">
        <v>78</v>
      </c>
      <c r="K71">
        <v>528</v>
      </c>
      <c r="M71">
        <v>173</v>
      </c>
      <c r="N71">
        <v>0</v>
      </c>
      <c r="O71">
        <v>0.42699999999999999</v>
      </c>
      <c r="P71">
        <v>0.42699999999999999</v>
      </c>
      <c r="R71">
        <v>3.4000000000000002E-2</v>
      </c>
      <c r="S71">
        <v>1</v>
      </c>
      <c r="T71">
        <v>0</v>
      </c>
      <c r="U71">
        <v>0</v>
      </c>
      <c r="W71">
        <v>0</v>
      </c>
      <c r="Z71" t="s">
        <v>101</v>
      </c>
      <c r="AA71" s="3">
        <v>0.71855324074074067</v>
      </c>
    </row>
    <row r="72" spans="2:27">
      <c r="B72">
        <v>40</v>
      </c>
      <c r="C72">
        <v>5</v>
      </c>
      <c r="D72" t="s">
        <v>47</v>
      </c>
      <c r="E72" t="s">
        <v>24</v>
      </c>
      <c r="F72" t="s">
        <v>52</v>
      </c>
      <c r="H72">
        <v>0.5</v>
      </c>
      <c r="I72">
        <v>0.5</v>
      </c>
      <c r="J72">
        <v>2416</v>
      </c>
      <c r="K72">
        <v>5750</v>
      </c>
      <c r="M72">
        <v>2291</v>
      </c>
      <c r="N72">
        <v>2.9729999999999999</v>
      </c>
      <c r="O72">
        <v>7.1390000000000002</v>
      </c>
      <c r="P72">
        <v>4.1660000000000004</v>
      </c>
      <c r="R72">
        <v>0.315</v>
      </c>
      <c r="S72">
        <v>1</v>
      </c>
      <c r="T72">
        <v>0</v>
      </c>
      <c r="U72">
        <v>0</v>
      </c>
      <c r="W72">
        <v>0</v>
      </c>
      <c r="Z72" t="s">
        <v>101</v>
      </c>
      <c r="AA72" s="3">
        <v>0.73517361111111112</v>
      </c>
    </row>
    <row r="73" spans="2:27">
      <c r="B73">
        <v>42</v>
      </c>
      <c r="C73">
        <v>3</v>
      </c>
      <c r="D73" t="s">
        <v>46</v>
      </c>
      <c r="E73" t="s">
        <v>24</v>
      </c>
      <c r="F73" t="s">
        <v>52</v>
      </c>
      <c r="H73">
        <v>0.5</v>
      </c>
      <c r="I73">
        <v>0.5</v>
      </c>
      <c r="J73">
        <v>8071</v>
      </c>
      <c r="K73">
        <v>9205</v>
      </c>
      <c r="M73">
        <v>8483</v>
      </c>
      <c r="N73">
        <v>10.347</v>
      </c>
      <c r="O73">
        <v>11.42</v>
      </c>
      <c r="P73">
        <v>1.0740000000000001</v>
      </c>
      <c r="R73">
        <v>1.1220000000000001</v>
      </c>
      <c r="S73">
        <v>1</v>
      </c>
      <c r="T73">
        <v>0</v>
      </c>
      <c r="U73">
        <v>0</v>
      </c>
      <c r="W73">
        <v>0</v>
      </c>
      <c r="Z73" t="s">
        <v>101</v>
      </c>
      <c r="AA73" s="3">
        <v>0.75238425925925922</v>
      </c>
    </row>
    <row r="74" spans="2:27">
      <c r="B74">
        <v>44</v>
      </c>
      <c r="C74">
        <v>20</v>
      </c>
      <c r="D74" t="s">
        <v>132</v>
      </c>
      <c r="E74" t="s">
        <v>24</v>
      </c>
      <c r="F74" t="s">
        <v>52</v>
      </c>
      <c r="H74">
        <v>0.5</v>
      </c>
      <c r="I74">
        <v>0.5</v>
      </c>
      <c r="J74">
        <v>3322</v>
      </c>
      <c r="K74">
        <v>6229</v>
      </c>
      <c r="M74">
        <v>5763</v>
      </c>
      <c r="N74">
        <v>4.1520000000000001</v>
      </c>
      <c r="O74">
        <v>7.74</v>
      </c>
      <c r="P74">
        <v>3.5880000000000001</v>
      </c>
      <c r="R74">
        <v>0.77</v>
      </c>
      <c r="S74">
        <v>1</v>
      </c>
      <c r="T74">
        <v>0</v>
      </c>
      <c r="U74">
        <v>0</v>
      </c>
      <c r="W74">
        <v>0</v>
      </c>
      <c r="Z74" t="s">
        <v>101</v>
      </c>
      <c r="AA74" s="3">
        <v>0.76896990740740734</v>
      </c>
    </row>
    <row r="75" spans="2:27">
      <c r="B75">
        <v>46</v>
      </c>
      <c r="C75">
        <v>21</v>
      </c>
      <c r="D75" t="s">
        <v>133</v>
      </c>
      <c r="E75" t="s">
        <v>24</v>
      </c>
      <c r="F75" t="s">
        <v>52</v>
      </c>
      <c r="H75">
        <v>0.5</v>
      </c>
      <c r="I75">
        <v>0.5</v>
      </c>
      <c r="J75">
        <v>2197</v>
      </c>
      <c r="K75">
        <v>4482</v>
      </c>
      <c r="M75">
        <v>1284</v>
      </c>
      <c r="N75">
        <v>2.6880000000000002</v>
      </c>
      <c r="O75">
        <v>5.5359999999999996</v>
      </c>
      <c r="P75">
        <v>2.8479999999999999</v>
      </c>
      <c r="R75">
        <v>0.182</v>
      </c>
      <c r="S75">
        <v>1</v>
      </c>
      <c r="T75">
        <v>0</v>
      </c>
      <c r="U75">
        <v>0</v>
      </c>
      <c r="W75">
        <v>0</v>
      </c>
      <c r="Z75" t="s">
        <v>101</v>
      </c>
      <c r="AA75" s="3">
        <v>0.78525462962962955</v>
      </c>
    </row>
    <row r="76" spans="2:27">
      <c r="B76">
        <v>48</v>
      </c>
      <c r="C76">
        <v>22</v>
      </c>
      <c r="D76" t="s">
        <v>134</v>
      </c>
      <c r="E76" t="s">
        <v>24</v>
      </c>
      <c r="F76" t="s">
        <v>52</v>
      </c>
      <c r="H76">
        <v>0.5</v>
      </c>
      <c r="I76">
        <v>0.5</v>
      </c>
      <c r="J76">
        <v>3776</v>
      </c>
      <c r="K76">
        <v>5469</v>
      </c>
      <c r="M76">
        <v>1500</v>
      </c>
      <c r="N76">
        <v>4.7430000000000003</v>
      </c>
      <c r="O76">
        <v>6.7850000000000001</v>
      </c>
      <c r="P76">
        <v>2.0419999999999998</v>
      </c>
      <c r="R76">
        <v>0.21099999999999999</v>
      </c>
      <c r="S76">
        <v>1</v>
      </c>
      <c r="T76">
        <v>0</v>
      </c>
      <c r="U76">
        <v>0</v>
      </c>
      <c r="W76">
        <v>0</v>
      </c>
      <c r="Z76" t="s">
        <v>101</v>
      </c>
      <c r="AA76" s="3">
        <v>0.80184027777777789</v>
      </c>
    </row>
    <row r="77" spans="2:27">
      <c r="B77">
        <v>50</v>
      </c>
      <c r="C77">
        <v>23</v>
      </c>
      <c r="D77" t="s">
        <v>135</v>
      </c>
      <c r="E77" t="s">
        <v>24</v>
      </c>
      <c r="F77" t="s">
        <v>52</v>
      </c>
      <c r="H77">
        <v>0.5</v>
      </c>
      <c r="I77">
        <v>0.5</v>
      </c>
      <c r="J77">
        <v>2557</v>
      </c>
      <c r="K77">
        <v>4305</v>
      </c>
      <c r="M77">
        <v>1552</v>
      </c>
      <c r="N77">
        <v>3.157</v>
      </c>
      <c r="O77">
        <v>5.3120000000000003</v>
      </c>
      <c r="P77">
        <v>2.1549999999999998</v>
      </c>
      <c r="R77">
        <v>0.218</v>
      </c>
      <c r="S77">
        <v>1</v>
      </c>
      <c r="T77">
        <v>0</v>
      </c>
      <c r="U77">
        <v>0</v>
      </c>
      <c r="W77">
        <v>0</v>
      </c>
      <c r="Z77" t="s">
        <v>101</v>
      </c>
      <c r="AA77" s="3">
        <v>0.81817129629629637</v>
      </c>
    </row>
    <row r="78" spans="2:27">
      <c r="B78">
        <v>52</v>
      </c>
      <c r="C78">
        <v>24</v>
      </c>
      <c r="D78" t="s">
        <v>136</v>
      </c>
      <c r="E78" t="s">
        <v>24</v>
      </c>
      <c r="F78" t="s">
        <v>52</v>
      </c>
      <c r="H78">
        <v>0.5</v>
      </c>
      <c r="I78">
        <v>0.5</v>
      </c>
      <c r="J78">
        <v>3118</v>
      </c>
      <c r="K78">
        <v>4583</v>
      </c>
      <c r="M78">
        <v>1544</v>
      </c>
      <c r="N78">
        <v>3.887</v>
      </c>
      <c r="O78">
        <v>5.6639999999999997</v>
      </c>
      <c r="P78">
        <v>1.7769999999999999</v>
      </c>
      <c r="R78">
        <v>0.217</v>
      </c>
      <c r="S78">
        <v>1</v>
      </c>
      <c r="T78">
        <v>0</v>
      </c>
      <c r="U78">
        <v>0</v>
      </c>
      <c r="W78">
        <v>0</v>
      </c>
      <c r="Z78" t="s">
        <v>101</v>
      </c>
      <c r="AA78" s="3">
        <v>0.83447916666666666</v>
      </c>
    </row>
    <row r="79" spans="2:27">
      <c r="B79">
        <v>54</v>
      </c>
      <c r="C79">
        <v>31</v>
      </c>
      <c r="D79" t="s">
        <v>137</v>
      </c>
      <c r="E79" t="s">
        <v>24</v>
      </c>
      <c r="F79" t="s">
        <v>52</v>
      </c>
      <c r="H79">
        <v>0.5</v>
      </c>
      <c r="I79">
        <v>0.5</v>
      </c>
      <c r="J79">
        <v>2485</v>
      </c>
      <c r="K79">
        <v>4074</v>
      </c>
      <c r="M79">
        <v>1378</v>
      </c>
      <c r="N79">
        <v>3.0630000000000002</v>
      </c>
      <c r="O79">
        <v>5.0170000000000003</v>
      </c>
      <c r="P79">
        <v>1.9530000000000001</v>
      </c>
      <c r="R79">
        <v>0.19500000000000001</v>
      </c>
      <c r="S79">
        <v>1</v>
      </c>
      <c r="T79">
        <v>0</v>
      </c>
      <c r="U79">
        <v>0</v>
      </c>
      <c r="W79">
        <v>0</v>
      </c>
      <c r="Z79" t="s">
        <v>101</v>
      </c>
      <c r="AA79" s="3">
        <v>0.8507407407407408</v>
      </c>
    </row>
    <row r="80" spans="2:27">
      <c r="B80">
        <v>56</v>
      </c>
      <c r="C80">
        <v>32</v>
      </c>
      <c r="D80" t="s">
        <v>138</v>
      </c>
      <c r="E80" t="s">
        <v>24</v>
      </c>
      <c r="F80" t="s">
        <v>52</v>
      </c>
      <c r="H80">
        <v>0.5</v>
      </c>
      <c r="I80">
        <v>0.5</v>
      </c>
      <c r="J80">
        <v>5462</v>
      </c>
      <c r="K80">
        <v>9935</v>
      </c>
      <c r="M80">
        <v>4019</v>
      </c>
      <c r="N80">
        <v>6.9409999999999998</v>
      </c>
      <c r="O80">
        <v>12.308</v>
      </c>
      <c r="P80">
        <v>5.367</v>
      </c>
      <c r="R80">
        <v>0.54300000000000004</v>
      </c>
      <c r="S80">
        <v>1</v>
      </c>
      <c r="T80">
        <v>0</v>
      </c>
      <c r="U80">
        <v>0</v>
      </c>
      <c r="W80">
        <v>0</v>
      </c>
      <c r="Z80" t="s">
        <v>101</v>
      </c>
      <c r="AA80" s="3">
        <v>0.8678703703703704</v>
      </c>
    </row>
    <row r="81" spans="2:44">
      <c r="B81">
        <v>57</v>
      </c>
      <c r="C81">
        <v>1</v>
      </c>
      <c r="E81" t="s">
        <v>48</v>
      </c>
      <c r="Z81" t="s">
        <v>101</v>
      </c>
      <c r="AA81" s="3">
        <v>0.87211805555555555</v>
      </c>
    </row>
    <row r="82" spans="2:44">
      <c r="B82">
        <v>59</v>
      </c>
      <c r="C82">
        <v>2</v>
      </c>
      <c r="D82" t="s">
        <v>45</v>
      </c>
      <c r="E82" t="s">
        <v>24</v>
      </c>
      <c r="F82" t="s">
        <v>52</v>
      </c>
      <c r="H82">
        <v>0.5</v>
      </c>
      <c r="I82">
        <v>0.5</v>
      </c>
      <c r="J82">
        <v>85</v>
      </c>
      <c r="K82">
        <v>487</v>
      </c>
      <c r="M82">
        <v>213</v>
      </c>
      <c r="N82">
        <v>0</v>
      </c>
      <c r="O82">
        <v>0.374</v>
      </c>
      <c r="P82">
        <v>0.374</v>
      </c>
      <c r="R82">
        <v>0.04</v>
      </c>
      <c r="S82">
        <v>1</v>
      </c>
      <c r="T82">
        <v>0</v>
      </c>
      <c r="U82">
        <v>0</v>
      </c>
      <c r="W82">
        <v>0</v>
      </c>
      <c r="Z82" t="s">
        <v>101</v>
      </c>
      <c r="AA82" s="3">
        <v>0.88724537037037043</v>
      </c>
    </row>
    <row r="83" spans="2:44">
      <c r="B83">
        <v>61</v>
      </c>
      <c r="C83">
        <v>6</v>
      </c>
      <c r="D83" t="s">
        <v>47</v>
      </c>
      <c r="E83" t="s">
        <v>24</v>
      </c>
      <c r="F83" t="s">
        <v>52</v>
      </c>
      <c r="H83">
        <v>0.5</v>
      </c>
      <c r="I83">
        <v>0.5</v>
      </c>
      <c r="J83">
        <v>2363</v>
      </c>
      <c r="K83">
        <v>5534</v>
      </c>
      <c r="M83">
        <v>2026</v>
      </c>
      <c r="N83">
        <v>2.9049999999999998</v>
      </c>
      <c r="O83">
        <v>6.8680000000000003</v>
      </c>
      <c r="P83">
        <v>3.9630000000000001</v>
      </c>
      <c r="R83">
        <v>0.28000000000000003</v>
      </c>
      <c r="S83">
        <v>1</v>
      </c>
      <c r="T83">
        <v>0</v>
      </c>
      <c r="U83">
        <v>0</v>
      </c>
      <c r="W83">
        <v>0</v>
      </c>
      <c r="Z83" t="s">
        <v>101</v>
      </c>
      <c r="AA83" s="3">
        <v>0.9037384259259259</v>
      </c>
      <c r="AR83" s="2"/>
    </row>
    <row r="84" spans="2:44">
      <c r="B84">
        <v>63</v>
      </c>
      <c r="C84">
        <v>3</v>
      </c>
      <c r="D84" t="s">
        <v>46</v>
      </c>
      <c r="E84" t="s">
        <v>24</v>
      </c>
      <c r="F84" t="s">
        <v>52</v>
      </c>
      <c r="H84">
        <v>0.5</v>
      </c>
      <c r="I84">
        <v>0.5</v>
      </c>
      <c r="J84">
        <v>8127</v>
      </c>
      <c r="K84">
        <v>9368</v>
      </c>
      <c r="M84">
        <v>8694</v>
      </c>
      <c r="N84">
        <v>10.42</v>
      </c>
      <c r="O84">
        <v>11.618</v>
      </c>
      <c r="P84">
        <v>1.198</v>
      </c>
      <c r="R84">
        <v>1.149</v>
      </c>
      <c r="S84">
        <v>1</v>
      </c>
      <c r="T84">
        <v>0</v>
      </c>
      <c r="U84">
        <v>0</v>
      </c>
      <c r="W84">
        <v>0</v>
      </c>
      <c r="Z84" t="s">
        <v>101</v>
      </c>
      <c r="AA84" s="3">
        <v>0.92093749999999996</v>
      </c>
    </row>
    <row r="85" spans="2:44">
      <c r="B85">
        <v>76</v>
      </c>
      <c r="C85">
        <v>1</v>
      </c>
      <c r="E85" t="s">
        <v>48</v>
      </c>
      <c r="Z85" t="s">
        <v>65</v>
      </c>
      <c r="AA85" s="3">
        <v>0.51804398148148145</v>
      </c>
    </row>
    <row r="86" spans="2:44">
      <c r="Z86" s="3"/>
    </row>
    <row r="87" spans="2:44">
      <c r="Z87" s="3"/>
    </row>
    <row r="88" spans="2:44">
      <c r="Z88" s="3"/>
    </row>
    <row r="89" spans="2:44">
      <c r="Z89" s="3"/>
    </row>
    <row r="90" spans="2:44">
      <c r="Z90" s="3"/>
    </row>
  </sheetData>
  <conditionalFormatting sqref="AH2:AH21 AM2:AM21 AH23:AH28 AM23:AM28 AE23:AF28 AE2:AF20 AD43:AF86 AH43:AK86 AM43:AP86 AD37:AF38 AH37:AK38 AE31:AF32 AM31:AM32 AH31:AH32 AM34:AM38 AE34:AF34 AO36:AP38 AH34:AH36 AJ36:AK36 AE36:AF36">
    <cfRule type="cellIs" dxfId="153" priority="211" operator="greaterThan">
      <formula>20</formula>
    </cfRule>
  </conditionalFormatting>
  <conditionalFormatting sqref="AG2:AG20 AG23:AG28 AG43:AG86 AL43:AL86 AQ43:AQ86 AG36:AG38 AL36:AL38 AQ36:AQ38 AG31:AG32 AG34">
    <cfRule type="cellIs" dxfId="152" priority="210" operator="between">
      <formula>80</formula>
      <formula>120</formula>
    </cfRule>
  </conditionalFormatting>
  <conditionalFormatting sqref="AL39 AQ39">
    <cfRule type="cellIs" dxfId="151" priority="209" operator="between">
      <formula>80</formula>
      <formula>120</formula>
    </cfRule>
  </conditionalFormatting>
  <conditionalFormatting sqref="AM39:AP39 AH39:AK39 AD39:AF39">
    <cfRule type="cellIs" dxfId="150" priority="208" operator="greaterThan">
      <formula>20</formula>
    </cfRule>
  </conditionalFormatting>
  <conditionalFormatting sqref="AG39">
    <cfRule type="cellIs" dxfId="149" priority="207" operator="between">
      <formula>80</formula>
      <formula>120</formula>
    </cfRule>
  </conditionalFormatting>
  <conditionalFormatting sqref="AL39">
    <cfRule type="cellIs" dxfId="148" priority="206" operator="between">
      <formula>80</formula>
      <formula>120</formula>
    </cfRule>
  </conditionalFormatting>
  <conditionalFormatting sqref="AQ39">
    <cfRule type="cellIs" dxfId="147" priority="205" operator="between">
      <formula>80</formula>
      <formula>120</formula>
    </cfRule>
  </conditionalFormatting>
  <conditionalFormatting sqref="AD37:AF37 AH37:AK37 AM37 AO37:AP37">
    <cfRule type="cellIs" dxfId="146" priority="202" operator="greaterThan">
      <formula>20</formula>
    </cfRule>
  </conditionalFormatting>
  <conditionalFormatting sqref="AG37 AL37 AQ37">
    <cfRule type="cellIs" dxfId="145" priority="201" operator="between">
      <formula>80</formula>
      <formula>120</formula>
    </cfRule>
  </conditionalFormatting>
  <conditionalFormatting sqref="AD41:AF41 AH41:AK41 AM41:AP41">
    <cfRule type="cellIs" dxfId="144" priority="200" operator="greaterThan">
      <formula>20</formula>
    </cfRule>
  </conditionalFormatting>
  <conditionalFormatting sqref="AG41 AL41 AQ41">
    <cfRule type="cellIs" dxfId="143" priority="199" operator="between">
      <formula>80</formula>
      <formula>120</formula>
    </cfRule>
  </conditionalFormatting>
  <conditionalFormatting sqref="AM88:AP88 AH88:AK88 AD88:AF88">
    <cfRule type="cellIs" dxfId="142" priority="198" operator="greaterThan">
      <formula>20</formula>
    </cfRule>
  </conditionalFormatting>
  <conditionalFormatting sqref="AG88 AQ88 AL88">
    <cfRule type="cellIs" dxfId="141" priority="197" operator="between">
      <formula>80</formula>
      <formula>120</formula>
    </cfRule>
  </conditionalFormatting>
  <conditionalFormatting sqref="AD89:AF89 AH89:AK89 AM89:AP89">
    <cfRule type="cellIs" dxfId="140" priority="196" operator="greaterThan">
      <formula>20</formula>
    </cfRule>
  </conditionalFormatting>
  <conditionalFormatting sqref="AG89 AL89 AQ89">
    <cfRule type="cellIs" dxfId="139" priority="195" operator="between">
      <formula>80</formula>
      <formula>120</formula>
    </cfRule>
  </conditionalFormatting>
  <conditionalFormatting sqref="AD87:AF87 AH87:AK87 AM87:AP87">
    <cfRule type="cellIs" dxfId="138" priority="194" operator="greaterThan">
      <formula>20</formula>
    </cfRule>
  </conditionalFormatting>
  <conditionalFormatting sqref="AG87 AL87 AQ87">
    <cfRule type="cellIs" dxfId="137" priority="193" operator="between">
      <formula>80</formula>
      <formula>120</formula>
    </cfRule>
  </conditionalFormatting>
  <conditionalFormatting sqref="AE36:AF36 AH36 AM36 AO36:AP36 AJ36:AK36">
    <cfRule type="cellIs" dxfId="136" priority="192" operator="greaterThan">
      <formula>20</formula>
    </cfRule>
  </conditionalFormatting>
  <conditionalFormatting sqref="AG36 AL36 AQ36">
    <cfRule type="cellIs" dxfId="135" priority="191" operator="between">
      <formula>80</formula>
      <formula>120</formula>
    </cfRule>
  </conditionalFormatting>
  <conditionalFormatting sqref="AD38:AF38 AH38:AK38 AM38 AO38:AP38">
    <cfRule type="cellIs" dxfId="134" priority="190" operator="greaterThan">
      <formula>20</formula>
    </cfRule>
  </conditionalFormatting>
  <conditionalFormatting sqref="AG38 AL38 AQ38">
    <cfRule type="cellIs" dxfId="133" priority="189" operator="between">
      <formula>80</formula>
      <formula>120</formula>
    </cfRule>
  </conditionalFormatting>
  <conditionalFormatting sqref="AL40 AQ40">
    <cfRule type="cellIs" dxfId="132" priority="188" operator="between">
      <formula>80</formula>
      <formula>120</formula>
    </cfRule>
  </conditionalFormatting>
  <conditionalFormatting sqref="AM40:AP40 AH40:AK40 AD40:AF40">
    <cfRule type="cellIs" dxfId="131" priority="187" operator="greaterThan">
      <formula>20</formula>
    </cfRule>
  </conditionalFormatting>
  <conditionalFormatting sqref="AG40">
    <cfRule type="cellIs" dxfId="130" priority="186" operator="between">
      <formula>80</formula>
      <formula>120</formula>
    </cfRule>
  </conditionalFormatting>
  <conditionalFormatting sqref="AL40">
    <cfRule type="cellIs" dxfId="129" priority="185" operator="between">
      <formula>80</formula>
      <formula>120</formula>
    </cfRule>
  </conditionalFormatting>
  <conditionalFormatting sqref="AQ40">
    <cfRule type="cellIs" dxfId="128" priority="184" operator="between">
      <formula>80</formula>
      <formula>120</formula>
    </cfRule>
  </conditionalFormatting>
  <conditionalFormatting sqref="AD39:AF39 AH39:AK39 AM39:AP39">
    <cfRule type="cellIs" dxfId="127" priority="173" operator="greaterThan">
      <formula>20</formula>
    </cfRule>
  </conditionalFormatting>
  <conditionalFormatting sqref="AG39 AL39 AQ39">
    <cfRule type="cellIs" dxfId="126" priority="172" operator="between">
      <formula>80</formula>
      <formula>120</formula>
    </cfRule>
  </conditionalFormatting>
  <conditionalFormatting sqref="AE36:AF36 AH36 AM36 AO36:AP36 AJ36:AK36">
    <cfRule type="cellIs" dxfId="125" priority="183" operator="greaterThan">
      <formula>20</formula>
    </cfRule>
  </conditionalFormatting>
  <conditionalFormatting sqref="AG36 AL36 AQ36">
    <cfRule type="cellIs" dxfId="124" priority="182" operator="between">
      <formula>80</formula>
      <formula>120</formula>
    </cfRule>
  </conditionalFormatting>
  <conditionalFormatting sqref="AD38:AF38 AH38:AK38 AM38 AO38:AP38">
    <cfRule type="cellIs" dxfId="123" priority="181" operator="greaterThan">
      <formula>20</formula>
    </cfRule>
  </conditionalFormatting>
  <conditionalFormatting sqref="AG38 AL38 AQ38">
    <cfRule type="cellIs" dxfId="122" priority="180" operator="between">
      <formula>80</formula>
      <formula>120</formula>
    </cfRule>
  </conditionalFormatting>
  <conditionalFormatting sqref="AD42:AF42 AH42:AK42 AM42:AP42">
    <cfRule type="cellIs" dxfId="121" priority="179" operator="greaterThan">
      <formula>20</formula>
    </cfRule>
  </conditionalFormatting>
  <conditionalFormatting sqref="AG42 AL42 AQ42">
    <cfRule type="cellIs" dxfId="120" priority="178" operator="between">
      <formula>80</formula>
      <formula>120</formula>
    </cfRule>
  </conditionalFormatting>
  <conditionalFormatting sqref="AD37:AF37 AH37:AK37 AM37 AO37:AP37">
    <cfRule type="cellIs" dxfId="119" priority="175" operator="greaterThan">
      <formula>20</formula>
    </cfRule>
  </conditionalFormatting>
  <conditionalFormatting sqref="AG37 AL37 AQ37">
    <cfRule type="cellIs" dxfId="118" priority="174" operator="between">
      <formula>80</formula>
      <formula>120</formula>
    </cfRule>
  </conditionalFormatting>
  <conditionalFormatting sqref="AL40 AQ40">
    <cfRule type="cellIs" dxfId="117" priority="171" operator="between">
      <formula>80</formula>
      <formula>120</formula>
    </cfRule>
  </conditionalFormatting>
  <conditionalFormatting sqref="AM40:AP40 AH40:AK40 AD40:AF40">
    <cfRule type="cellIs" dxfId="116" priority="170" operator="greaterThan">
      <formula>20</formula>
    </cfRule>
  </conditionalFormatting>
  <conditionalFormatting sqref="AG40">
    <cfRule type="cellIs" dxfId="115" priority="169" operator="between">
      <formula>80</formula>
      <formula>120</formula>
    </cfRule>
  </conditionalFormatting>
  <conditionalFormatting sqref="AL40">
    <cfRule type="cellIs" dxfId="114" priority="168" operator="between">
      <formula>80</formula>
      <formula>120</formula>
    </cfRule>
  </conditionalFormatting>
  <conditionalFormatting sqref="AQ40">
    <cfRule type="cellIs" dxfId="113" priority="167" operator="between">
      <formula>80</formula>
      <formula>120</formula>
    </cfRule>
  </conditionalFormatting>
  <conditionalFormatting sqref="AE36:AF36 AH36 AM36 AO36:AP36 AJ36:AK36">
    <cfRule type="cellIs" dxfId="112" priority="166" operator="greaterThan">
      <formula>20</formula>
    </cfRule>
  </conditionalFormatting>
  <conditionalFormatting sqref="AG36 AL36 AQ36">
    <cfRule type="cellIs" dxfId="111" priority="165" operator="between">
      <formula>80</formula>
      <formula>120</formula>
    </cfRule>
  </conditionalFormatting>
  <conditionalFormatting sqref="AD38:AF38 AH38:AK38 AM38 AO38:AP38">
    <cfRule type="cellIs" dxfId="110" priority="164" operator="greaterThan">
      <formula>20</formula>
    </cfRule>
  </conditionalFormatting>
  <conditionalFormatting sqref="AG38 AL38 AQ38">
    <cfRule type="cellIs" dxfId="109" priority="163" operator="between">
      <formula>80</formula>
      <formula>120</formula>
    </cfRule>
  </conditionalFormatting>
  <conditionalFormatting sqref="AD37:AF37 AH37:AK37 AM37 AO37:AP37">
    <cfRule type="cellIs" dxfId="108" priority="160" operator="greaterThan">
      <formula>20</formula>
    </cfRule>
  </conditionalFormatting>
  <conditionalFormatting sqref="AG37 AL37 AQ37">
    <cfRule type="cellIs" dxfId="107" priority="159" operator="between">
      <formula>80</formula>
      <formula>120</formula>
    </cfRule>
  </conditionalFormatting>
  <conditionalFormatting sqref="AD39:AF39 AH39:AK39 AM39:AP39">
    <cfRule type="cellIs" dxfId="106" priority="158" operator="greaterThan">
      <formula>20</formula>
    </cfRule>
  </conditionalFormatting>
  <conditionalFormatting sqref="AG39 AL39 AQ39">
    <cfRule type="cellIs" dxfId="105" priority="157" operator="between">
      <formula>80</formula>
      <formula>120</formula>
    </cfRule>
  </conditionalFormatting>
  <conditionalFormatting sqref="AD37:AF37 AH37:AK37 AM37 AO37:AP37">
    <cfRule type="cellIs" dxfId="104" priority="154" operator="greaterThan">
      <formula>20</formula>
    </cfRule>
  </conditionalFormatting>
  <conditionalFormatting sqref="AG37 AL37 AQ37">
    <cfRule type="cellIs" dxfId="103" priority="153" operator="between">
      <formula>80</formula>
      <formula>120</formula>
    </cfRule>
  </conditionalFormatting>
  <conditionalFormatting sqref="AD39:AF39 AH39:AK39 AM39:AP39">
    <cfRule type="cellIs" dxfId="102" priority="152" operator="greaterThan">
      <formula>20</formula>
    </cfRule>
  </conditionalFormatting>
  <conditionalFormatting sqref="AG39 AL39 AQ39">
    <cfRule type="cellIs" dxfId="101" priority="151" operator="between">
      <formula>80</formula>
      <formula>120</formula>
    </cfRule>
  </conditionalFormatting>
  <conditionalFormatting sqref="AE36:AF36 AH36 AM36 AO36:AP36 AJ36:AK36">
    <cfRule type="cellIs" dxfId="100" priority="150" operator="greaterThan">
      <formula>20</formula>
    </cfRule>
  </conditionalFormatting>
  <conditionalFormatting sqref="AG36 AL36 AQ36">
    <cfRule type="cellIs" dxfId="99" priority="149" operator="between">
      <formula>80</formula>
      <formula>120</formula>
    </cfRule>
  </conditionalFormatting>
  <conditionalFormatting sqref="AD38:AF38 AH38:AK38 AM38 AO38:AP38">
    <cfRule type="cellIs" dxfId="98" priority="148" operator="greaterThan">
      <formula>20</formula>
    </cfRule>
  </conditionalFormatting>
  <conditionalFormatting sqref="AG38 AL38 AQ38">
    <cfRule type="cellIs" dxfId="97" priority="147" operator="between">
      <formula>80</formula>
      <formula>120</formula>
    </cfRule>
  </conditionalFormatting>
  <conditionalFormatting sqref="AD40:AF40 AH40:AK40 AM40:AP40">
    <cfRule type="cellIs" dxfId="96" priority="146" operator="greaterThan">
      <formula>20</formula>
    </cfRule>
  </conditionalFormatting>
  <conditionalFormatting sqref="AG40 AL40 AQ40">
    <cfRule type="cellIs" dxfId="95" priority="145" operator="between">
      <formula>80</formula>
      <formula>120</formula>
    </cfRule>
  </conditionalFormatting>
  <conditionalFormatting sqref="AL40 AQ40">
    <cfRule type="cellIs" dxfId="94" priority="142" operator="between">
      <formula>80</formula>
      <formula>120</formula>
    </cfRule>
  </conditionalFormatting>
  <conditionalFormatting sqref="AM40:AP40 AH40:AK40 AD40:AF40">
    <cfRule type="cellIs" dxfId="93" priority="141" operator="greaterThan">
      <formula>20</formula>
    </cfRule>
  </conditionalFormatting>
  <conditionalFormatting sqref="AG40">
    <cfRule type="cellIs" dxfId="92" priority="140" operator="between">
      <formula>80</formula>
      <formula>120</formula>
    </cfRule>
  </conditionalFormatting>
  <conditionalFormatting sqref="AL40">
    <cfRule type="cellIs" dxfId="91" priority="139" operator="between">
      <formula>80</formula>
      <formula>120</formula>
    </cfRule>
  </conditionalFormatting>
  <conditionalFormatting sqref="AQ40">
    <cfRule type="cellIs" dxfId="90" priority="138" operator="between">
      <formula>80</formula>
      <formula>120</formula>
    </cfRule>
  </conditionalFormatting>
  <conditionalFormatting sqref="AE36:AF36 AH36 AM36 AO36:AP36 AJ36:AK36">
    <cfRule type="cellIs" dxfId="89" priority="135" operator="greaterThan">
      <formula>20</formula>
    </cfRule>
  </conditionalFormatting>
  <conditionalFormatting sqref="AG36 AL36 AQ36">
    <cfRule type="cellIs" dxfId="88" priority="134" operator="between">
      <formula>80</formula>
      <formula>120</formula>
    </cfRule>
  </conditionalFormatting>
  <conditionalFormatting sqref="AD38:AF38 AH38:AK38 AM38 AO38:AP38">
    <cfRule type="cellIs" dxfId="87" priority="133" operator="greaterThan">
      <formula>20</formula>
    </cfRule>
  </conditionalFormatting>
  <conditionalFormatting sqref="AG38 AL38 AQ38">
    <cfRule type="cellIs" dxfId="86" priority="132" operator="between">
      <formula>80</formula>
      <formula>120</formula>
    </cfRule>
  </conditionalFormatting>
  <conditionalFormatting sqref="AD37:AF37 AH37:AK37 AM37 AO37:AP37">
    <cfRule type="cellIs" dxfId="85" priority="131" operator="greaterThan">
      <formula>20</formula>
    </cfRule>
  </conditionalFormatting>
  <conditionalFormatting sqref="AG37 AL37 AQ37">
    <cfRule type="cellIs" dxfId="84" priority="130" operator="between">
      <formula>80</formula>
      <formula>120</formula>
    </cfRule>
  </conditionalFormatting>
  <conditionalFormatting sqref="AD39:AF39 AH39:AK39 AM39:AP39">
    <cfRule type="cellIs" dxfId="83" priority="129" operator="greaterThan">
      <formula>20</formula>
    </cfRule>
  </conditionalFormatting>
  <conditionalFormatting sqref="AG39 AL39 AQ39">
    <cfRule type="cellIs" dxfId="82" priority="128" operator="between">
      <formula>80</formula>
      <formula>120</formula>
    </cfRule>
  </conditionalFormatting>
  <conditionalFormatting sqref="AL41 AQ41">
    <cfRule type="cellIs" dxfId="81" priority="127" operator="between">
      <formula>80</formula>
      <formula>120</formula>
    </cfRule>
  </conditionalFormatting>
  <conditionalFormatting sqref="AM41:AP41 AH41:AK41 AD41:AF41">
    <cfRule type="cellIs" dxfId="80" priority="126" operator="greaterThan">
      <formula>20</formula>
    </cfRule>
  </conditionalFormatting>
  <conditionalFormatting sqref="AG41">
    <cfRule type="cellIs" dxfId="79" priority="125" operator="between">
      <formula>80</formula>
      <formula>120</formula>
    </cfRule>
  </conditionalFormatting>
  <conditionalFormatting sqref="AL41">
    <cfRule type="cellIs" dxfId="78" priority="124" operator="between">
      <formula>80</formula>
      <formula>120</formula>
    </cfRule>
  </conditionalFormatting>
  <conditionalFormatting sqref="AQ41">
    <cfRule type="cellIs" dxfId="77" priority="123" operator="between">
      <formula>80</formula>
      <formula>120</formula>
    </cfRule>
  </conditionalFormatting>
  <conditionalFormatting sqref="AD40:AF40 AH40:AK40 AM40:AP40">
    <cfRule type="cellIs" dxfId="76" priority="114" operator="greaterThan">
      <formula>20</formula>
    </cfRule>
  </conditionalFormatting>
  <conditionalFormatting sqref="AG40 AL40 AQ40">
    <cfRule type="cellIs" dxfId="75" priority="113" operator="between">
      <formula>80</formula>
      <formula>120</formula>
    </cfRule>
  </conditionalFormatting>
  <conditionalFormatting sqref="AD37:AF37 AH37:AK37 AM37 AO37:AP37">
    <cfRule type="cellIs" dxfId="74" priority="122" operator="greaterThan">
      <formula>20</formula>
    </cfRule>
  </conditionalFormatting>
  <conditionalFormatting sqref="AG37 AL37 AQ37">
    <cfRule type="cellIs" dxfId="73" priority="121" operator="between">
      <formula>80</formula>
      <formula>120</formula>
    </cfRule>
  </conditionalFormatting>
  <conditionalFormatting sqref="AD39:AF39 AH39:AK39 AM39:AP39">
    <cfRule type="cellIs" dxfId="72" priority="120" operator="greaterThan">
      <formula>20</formula>
    </cfRule>
  </conditionalFormatting>
  <conditionalFormatting sqref="AG39 AL39 AQ39">
    <cfRule type="cellIs" dxfId="71" priority="119" operator="between">
      <formula>80</formula>
      <formula>120</formula>
    </cfRule>
  </conditionalFormatting>
  <conditionalFormatting sqref="AE36:AF36 AH36 AM36 AO36:AP36 AJ36:AK36">
    <cfRule type="cellIs" dxfId="70" priority="118" operator="greaterThan">
      <formula>20</formula>
    </cfRule>
  </conditionalFormatting>
  <conditionalFormatting sqref="AG36 AL36 AQ36">
    <cfRule type="cellIs" dxfId="69" priority="117" operator="between">
      <formula>80</formula>
      <formula>120</formula>
    </cfRule>
  </conditionalFormatting>
  <conditionalFormatting sqref="AD38:AF38 AH38:AK38 AM38 AO38:AP38">
    <cfRule type="cellIs" dxfId="68" priority="116" operator="greaterThan">
      <formula>20</formula>
    </cfRule>
  </conditionalFormatting>
  <conditionalFormatting sqref="AG38 AL38 AQ38">
    <cfRule type="cellIs" dxfId="67" priority="115" operator="between">
      <formula>80</formula>
      <formula>120</formula>
    </cfRule>
  </conditionalFormatting>
  <conditionalFormatting sqref="AL41 AQ41">
    <cfRule type="cellIs" dxfId="66" priority="112" operator="between">
      <formula>80</formula>
      <formula>120</formula>
    </cfRule>
  </conditionalFormatting>
  <conditionalFormatting sqref="AM41:AP41 AH41:AK41 AD41:AF41">
    <cfRule type="cellIs" dxfId="65" priority="111" operator="greaterThan">
      <formula>20</formula>
    </cfRule>
  </conditionalFormatting>
  <conditionalFormatting sqref="AG41">
    <cfRule type="cellIs" dxfId="64" priority="110" operator="between">
      <formula>80</formula>
      <formula>120</formula>
    </cfRule>
  </conditionalFormatting>
  <conditionalFormatting sqref="AL41">
    <cfRule type="cellIs" dxfId="63" priority="109" operator="between">
      <formula>80</formula>
      <formula>120</formula>
    </cfRule>
  </conditionalFormatting>
  <conditionalFormatting sqref="AQ41">
    <cfRule type="cellIs" dxfId="62" priority="108" operator="between">
      <formula>80</formula>
      <formula>120</formula>
    </cfRule>
  </conditionalFormatting>
  <conditionalFormatting sqref="AE36:AF36 AH36 AM36 AO36:AP36 AJ36:AK36">
    <cfRule type="cellIs" dxfId="61" priority="97" operator="greaterThan">
      <formula>20</formula>
    </cfRule>
  </conditionalFormatting>
  <conditionalFormatting sqref="AG36 AL36 AQ36">
    <cfRule type="cellIs" dxfId="60" priority="96" operator="between">
      <formula>80</formula>
      <formula>120</formula>
    </cfRule>
  </conditionalFormatting>
  <conditionalFormatting sqref="AD37:AF37 AH37:AK37 AM37 AO37:AP37">
    <cfRule type="cellIs" dxfId="59" priority="107" operator="greaterThan">
      <formula>20</formula>
    </cfRule>
  </conditionalFormatting>
  <conditionalFormatting sqref="AG37 AL37 AQ37">
    <cfRule type="cellIs" dxfId="58" priority="106" operator="between">
      <formula>80</formula>
      <formula>120</formula>
    </cfRule>
  </conditionalFormatting>
  <conditionalFormatting sqref="AD39:AF39 AH39:AK39 AM39:AP39">
    <cfRule type="cellIs" dxfId="57" priority="105" operator="greaterThan">
      <formula>20</formula>
    </cfRule>
  </conditionalFormatting>
  <conditionalFormatting sqref="AG39 AL39 AQ39">
    <cfRule type="cellIs" dxfId="56" priority="104" operator="between">
      <formula>80</formula>
      <formula>120</formula>
    </cfRule>
  </conditionalFormatting>
  <conditionalFormatting sqref="AE36:AF36 AH36 AM36 AO36:AP36 AJ36:AK36">
    <cfRule type="cellIs" dxfId="55" priority="103" operator="greaterThan">
      <formula>20</formula>
    </cfRule>
  </conditionalFormatting>
  <conditionalFormatting sqref="AG36 AL36 AQ36">
    <cfRule type="cellIs" dxfId="54" priority="102" operator="between">
      <formula>80</formula>
      <formula>120</formula>
    </cfRule>
  </conditionalFormatting>
  <conditionalFormatting sqref="AD38:AF38 AH38:AK38 AM38 AO38:AP38">
    <cfRule type="cellIs" dxfId="53" priority="101" operator="greaterThan">
      <formula>20</formula>
    </cfRule>
  </conditionalFormatting>
  <conditionalFormatting sqref="AG38 AL38 AQ38">
    <cfRule type="cellIs" dxfId="52" priority="100" operator="between">
      <formula>80</formula>
      <formula>120</formula>
    </cfRule>
  </conditionalFormatting>
  <conditionalFormatting sqref="AD40:AF40 AH40:AK40 AM40:AP40">
    <cfRule type="cellIs" dxfId="51" priority="99" operator="greaterThan">
      <formula>20</formula>
    </cfRule>
  </conditionalFormatting>
  <conditionalFormatting sqref="AG40 AL40 AQ40">
    <cfRule type="cellIs" dxfId="50" priority="98" operator="between">
      <formula>80</formula>
      <formula>120</formula>
    </cfRule>
  </conditionalFormatting>
  <conditionalFormatting sqref="AD38:AF38 AH38:AK38 AM38 AO38:AP38">
    <cfRule type="cellIs" dxfId="49" priority="95" operator="greaterThan">
      <formula>20</formula>
    </cfRule>
  </conditionalFormatting>
  <conditionalFormatting sqref="AG38 AL38 AQ38">
    <cfRule type="cellIs" dxfId="48" priority="94" operator="between">
      <formula>80</formula>
      <formula>120</formula>
    </cfRule>
  </conditionalFormatting>
  <conditionalFormatting sqref="AD40:AF40 AH40:AK40 AM40:AP40">
    <cfRule type="cellIs" dxfId="47" priority="93" operator="greaterThan">
      <formula>20</formula>
    </cfRule>
  </conditionalFormatting>
  <conditionalFormatting sqref="AG40 AL40 AQ40">
    <cfRule type="cellIs" dxfId="46" priority="92" operator="between">
      <formula>80</formula>
      <formula>120</formula>
    </cfRule>
  </conditionalFormatting>
  <conditionalFormatting sqref="AD37:AF37 AH37:AK37 AM37 AO37:AP37">
    <cfRule type="cellIs" dxfId="45" priority="91" operator="greaterThan">
      <formula>20</formula>
    </cfRule>
  </conditionalFormatting>
  <conditionalFormatting sqref="AG37 AL37 AQ37">
    <cfRule type="cellIs" dxfId="44" priority="90" operator="between">
      <formula>80</formula>
      <formula>120</formula>
    </cfRule>
  </conditionalFormatting>
  <conditionalFormatting sqref="AD39:AF39 AH39:AK39 AM39:AP39">
    <cfRule type="cellIs" dxfId="43" priority="89" operator="greaterThan">
      <formula>20</formula>
    </cfRule>
  </conditionalFormatting>
  <conditionalFormatting sqref="AG39 AL39 AQ39">
    <cfRule type="cellIs" dxfId="42" priority="88" operator="between">
      <formula>80</formula>
      <formula>120</formula>
    </cfRule>
  </conditionalFormatting>
  <conditionalFormatting sqref="AD41:AF41 AH41:AK41 AM41:AP41">
    <cfRule type="cellIs" dxfId="41" priority="87" operator="greaterThan">
      <formula>20</formula>
    </cfRule>
  </conditionalFormatting>
  <conditionalFormatting sqref="AG41 AL41 AQ41">
    <cfRule type="cellIs" dxfId="40" priority="86" operator="between">
      <formula>80</formula>
      <formula>120</formula>
    </cfRule>
  </conditionalFormatting>
  <conditionalFormatting sqref="AE20:AF20">
    <cfRule type="cellIs" dxfId="39" priority="83" operator="greaterThan">
      <formula>20</formula>
    </cfRule>
  </conditionalFormatting>
  <conditionalFormatting sqref="AG20">
    <cfRule type="cellIs" dxfId="38" priority="82" operator="between">
      <formula>80</formula>
      <formula>120</formula>
    </cfRule>
  </conditionalFormatting>
  <conditionalFormatting sqref="AE21:AF21">
    <cfRule type="cellIs" dxfId="37" priority="81" operator="greaterThan">
      <formula>20</formula>
    </cfRule>
  </conditionalFormatting>
  <conditionalFormatting sqref="AG21">
    <cfRule type="cellIs" dxfId="36" priority="80" operator="between">
      <formula>80</formula>
      <formula>120</formula>
    </cfRule>
  </conditionalFormatting>
  <conditionalFormatting sqref="AM22 AH22 AE22:AF22">
    <cfRule type="cellIs" dxfId="35" priority="79" operator="greaterThan">
      <formula>20</formula>
    </cfRule>
  </conditionalFormatting>
  <conditionalFormatting sqref="AG22">
    <cfRule type="cellIs" dxfId="34" priority="78" operator="between">
      <formula>80</formula>
      <formula>120</formula>
    </cfRule>
  </conditionalFormatting>
  <conditionalFormatting sqref="AJ35:AK35">
    <cfRule type="cellIs" dxfId="33" priority="34" operator="greaterThan">
      <formula>20</formula>
    </cfRule>
  </conditionalFormatting>
  <conditionalFormatting sqref="AL35">
    <cfRule type="cellIs" dxfId="32" priority="33" operator="between">
      <formula>80</formula>
      <formula>120</formula>
    </cfRule>
  </conditionalFormatting>
  <conditionalFormatting sqref="AE35:AF35">
    <cfRule type="cellIs" dxfId="31" priority="74" operator="greaterThan">
      <formula>20</formula>
    </cfRule>
  </conditionalFormatting>
  <conditionalFormatting sqref="AG35">
    <cfRule type="cellIs" dxfId="30" priority="73" operator="between">
      <formula>80</formula>
      <formula>120</formula>
    </cfRule>
  </conditionalFormatting>
  <conditionalFormatting sqref="AJ23:AK28 AJ2:AK20 AJ31:AK32 AJ34:AK34">
    <cfRule type="cellIs" dxfId="29" priority="65" operator="greaterThan">
      <formula>20</formula>
    </cfRule>
  </conditionalFormatting>
  <conditionalFormatting sqref="AL2:AL20 AL23:AL28 AL31:AL32 AL34">
    <cfRule type="cellIs" dxfId="28" priority="64" operator="between">
      <formula>80</formula>
      <formula>120</formula>
    </cfRule>
  </conditionalFormatting>
  <conditionalFormatting sqref="AJ20:AK20">
    <cfRule type="cellIs" dxfId="27" priority="59" operator="greaterThan">
      <formula>20</formula>
    </cfRule>
  </conditionalFormatting>
  <conditionalFormatting sqref="AL20">
    <cfRule type="cellIs" dxfId="26" priority="58" operator="between">
      <formula>80</formula>
      <formula>120</formula>
    </cfRule>
  </conditionalFormatting>
  <conditionalFormatting sqref="AJ21:AK21">
    <cfRule type="cellIs" dxfId="25" priority="57" operator="greaterThan">
      <formula>20</formula>
    </cfRule>
  </conditionalFormatting>
  <conditionalFormatting sqref="AL21">
    <cfRule type="cellIs" dxfId="24" priority="56" operator="between">
      <formula>80</formula>
      <formula>120</formula>
    </cfRule>
  </conditionalFormatting>
  <conditionalFormatting sqref="AJ22:AK22">
    <cfRule type="cellIs" dxfId="23" priority="55" operator="greaterThan">
      <formula>20</formula>
    </cfRule>
  </conditionalFormatting>
  <conditionalFormatting sqref="AL22">
    <cfRule type="cellIs" dxfId="22" priority="54" operator="between">
      <formula>80</formula>
      <formula>120</formula>
    </cfRule>
  </conditionalFormatting>
  <conditionalFormatting sqref="AO22:AP22">
    <cfRule type="cellIs" dxfId="21" priority="40" operator="greaterThan">
      <formula>20</formula>
    </cfRule>
  </conditionalFormatting>
  <conditionalFormatting sqref="AQ22">
    <cfRule type="cellIs" dxfId="20" priority="39" operator="between">
      <formula>80</formula>
      <formula>120</formula>
    </cfRule>
  </conditionalFormatting>
  <conditionalFormatting sqref="AO23:AP28 AO2:AP20 AO31:AP32 AO34:AP34">
    <cfRule type="cellIs" dxfId="19" priority="50" operator="greaterThan">
      <formula>20</formula>
    </cfRule>
  </conditionalFormatting>
  <conditionalFormatting sqref="AQ2:AQ20 AQ23:AQ28 AQ31:AQ32 AQ34">
    <cfRule type="cellIs" dxfId="18" priority="49" operator="between">
      <formula>80</formula>
      <formula>120</formula>
    </cfRule>
  </conditionalFormatting>
  <conditionalFormatting sqref="AO20:AP20">
    <cfRule type="cellIs" dxfId="17" priority="44" operator="greaterThan">
      <formula>20</formula>
    </cfRule>
  </conditionalFormatting>
  <conditionalFormatting sqref="AQ20">
    <cfRule type="cellIs" dxfId="16" priority="43" operator="between">
      <formula>80</formula>
      <formula>120</formula>
    </cfRule>
  </conditionalFormatting>
  <conditionalFormatting sqref="AO21:AP21">
    <cfRule type="cellIs" dxfId="15" priority="42" operator="greaterThan">
      <formula>20</formula>
    </cfRule>
  </conditionalFormatting>
  <conditionalFormatting sqref="AQ21">
    <cfRule type="cellIs" dxfId="14" priority="41" operator="between">
      <formula>80</formula>
      <formula>120</formula>
    </cfRule>
  </conditionalFormatting>
  <conditionalFormatting sqref="AO35:AP35">
    <cfRule type="cellIs" dxfId="13" priority="25" operator="greaterThan">
      <formula>20</formula>
    </cfRule>
  </conditionalFormatting>
  <conditionalFormatting sqref="AQ35">
    <cfRule type="cellIs" dxfId="12" priority="24" operator="between">
      <formula>80</formula>
      <formula>120</formula>
    </cfRule>
  </conditionalFormatting>
  <conditionalFormatting sqref="AH29:AH30 AM29:AM30 AE29:AF30">
    <cfRule type="cellIs" dxfId="11" priority="15" operator="greaterThan">
      <formula>20</formula>
    </cfRule>
  </conditionalFormatting>
  <conditionalFormatting sqref="AG29:AG30">
    <cfRule type="cellIs" dxfId="10" priority="14" operator="between">
      <formula>80</formula>
      <formula>120</formula>
    </cfRule>
  </conditionalFormatting>
  <conditionalFormatting sqref="AJ29:AK30">
    <cfRule type="cellIs" dxfId="9" priority="13" operator="greaterThan">
      <formula>20</formula>
    </cfRule>
  </conditionalFormatting>
  <conditionalFormatting sqref="AL29:AL30">
    <cfRule type="cellIs" dxfId="8" priority="12" operator="between">
      <formula>80</formula>
      <formula>120</formula>
    </cfRule>
  </conditionalFormatting>
  <conditionalFormatting sqref="AO29:AP30">
    <cfRule type="cellIs" dxfId="7" priority="11" operator="greaterThan">
      <formula>20</formula>
    </cfRule>
  </conditionalFormatting>
  <conditionalFormatting sqref="AQ29:AQ30">
    <cfRule type="cellIs" dxfId="6" priority="10" operator="between">
      <formula>80</formula>
      <formula>120</formula>
    </cfRule>
  </conditionalFormatting>
  <conditionalFormatting sqref="AH33 AM33 AE33:AF33">
    <cfRule type="cellIs" dxfId="5" priority="9" operator="greaterThan">
      <formula>20</formula>
    </cfRule>
  </conditionalFormatting>
  <conditionalFormatting sqref="AG33">
    <cfRule type="cellIs" dxfId="4" priority="8" operator="between">
      <formula>80</formula>
      <formula>120</formula>
    </cfRule>
  </conditionalFormatting>
  <conditionalFormatting sqref="AJ33:AK33">
    <cfRule type="cellIs" dxfId="3" priority="6" operator="greaterThan">
      <formula>20</formula>
    </cfRule>
  </conditionalFormatting>
  <conditionalFormatting sqref="AL33">
    <cfRule type="cellIs" dxfId="2" priority="5" operator="between">
      <formula>80</formula>
      <formula>120</formula>
    </cfRule>
  </conditionalFormatting>
  <conditionalFormatting sqref="AO33:AP33">
    <cfRule type="cellIs" dxfId="1" priority="3" operator="greaterThan">
      <formula>20</formula>
    </cfRule>
  </conditionalFormatting>
  <conditionalFormatting sqref="AQ33">
    <cfRule type="cellIs" dxfId="0" priority="2" operator="between">
      <formula>80</formula>
      <formula>120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78"/>
  <sheetViews>
    <sheetView workbookViewId="0"/>
  </sheetViews>
  <sheetFormatPr baseColWidth="10" defaultColWidth="8.83203125" defaultRowHeight="1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6</v>
      </c>
      <c r="L1" t="s">
        <v>14</v>
      </c>
      <c r="M1" t="s">
        <v>15</v>
      </c>
      <c r="N1" t="s">
        <v>16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20</v>
      </c>
      <c r="U1" t="s">
        <v>9</v>
      </c>
      <c r="V1" t="s">
        <v>21</v>
      </c>
      <c r="W1" t="s">
        <v>22</v>
      </c>
      <c r="X1" t="s">
        <v>23</v>
      </c>
      <c r="Y1" t="s">
        <v>50</v>
      </c>
      <c r="Z1" t="s">
        <v>51</v>
      </c>
    </row>
    <row r="2" spans="1:26">
      <c r="A2">
        <v>1</v>
      </c>
      <c r="B2">
        <v>3</v>
      </c>
      <c r="C2" t="s">
        <v>49</v>
      </c>
      <c r="D2" t="s">
        <v>24</v>
      </c>
      <c r="E2" t="s">
        <v>52</v>
      </c>
      <c r="G2">
        <v>0.5</v>
      </c>
      <c r="H2">
        <v>0.5</v>
      </c>
      <c r="I2">
        <v>8401</v>
      </c>
      <c r="J2">
        <v>9819</v>
      </c>
      <c r="L2">
        <v>7966</v>
      </c>
      <c r="M2">
        <v>10.778</v>
      </c>
      <c r="N2">
        <v>12.167</v>
      </c>
      <c r="O2">
        <v>1.389</v>
      </c>
      <c r="Q2">
        <v>1.0549999999999999</v>
      </c>
      <c r="R2">
        <v>1</v>
      </c>
      <c r="S2">
        <v>0</v>
      </c>
      <c r="T2">
        <v>0</v>
      </c>
      <c r="V2">
        <v>0</v>
      </c>
      <c r="Y2" t="s">
        <v>53</v>
      </c>
      <c r="Z2" s="3">
        <v>0.68777777777777782</v>
      </c>
    </row>
    <row r="3" spans="1:26">
      <c r="A3">
        <v>2</v>
      </c>
      <c r="B3">
        <v>3</v>
      </c>
      <c r="C3" t="s">
        <v>49</v>
      </c>
      <c r="D3" t="s">
        <v>24</v>
      </c>
      <c r="E3" t="s">
        <v>52</v>
      </c>
      <c r="G3">
        <v>0.5</v>
      </c>
      <c r="H3">
        <v>0.5</v>
      </c>
      <c r="I3">
        <v>8307</v>
      </c>
      <c r="J3">
        <v>9808</v>
      </c>
      <c r="L3">
        <v>8357</v>
      </c>
      <c r="M3">
        <v>10.654999999999999</v>
      </c>
      <c r="N3">
        <v>12.153</v>
      </c>
      <c r="O3">
        <v>1.498</v>
      </c>
      <c r="Q3">
        <v>1.1060000000000001</v>
      </c>
      <c r="R3">
        <v>1</v>
      </c>
      <c r="S3">
        <v>0</v>
      </c>
      <c r="T3">
        <v>0</v>
      </c>
      <c r="V3">
        <v>0</v>
      </c>
      <c r="Y3" t="s">
        <v>53</v>
      </c>
      <c r="Z3" s="3">
        <v>0.69393518518518515</v>
      </c>
    </row>
    <row r="4" spans="1:26">
      <c r="A4">
        <v>3</v>
      </c>
      <c r="B4">
        <v>1</v>
      </c>
      <c r="D4" t="s">
        <v>48</v>
      </c>
      <c r="Y4" t="s">
        <v>53</v>
      </c>
      <c r="Z4" s="3">
        <v>0.6983449074074074</v>
      </c>
    </row>
    <row r="5" spans="1:26">
      <c r="A5">
        <v>4</v>
      </c>
      <c r="B5">
        <v>2</v>
      </c>
      <c r="C5" t="s">
        <v>45</v>
      </c>
      <c r="D5" t="s">
        <v>24</v>
      </c>
      <c r="E5" t="s">
        <v>52</v>
      </c>
      <c r="G5">
        <v>0.5</v>
      </c>
      <c r="H5">
        <v>0.5</v>
      </c>
      <c r="I5">
        <v>202</v>
      </c>
      <c r="J5">
        <v>487</v>
      </c>
      <c r="L5">
        <v>99</v>
      </c>
      <c r="M5">
        <v>9.5000000000000001E-2</v>
      </c>
      <c r="N5">
        <v>0.374</v>
      </c>
      <c r="O5">
        <v>0.27800000000000002</v>
      </c>
      <c r="Q5">
        <v>2.5000000000000001E-2</v>
      </c>
      <c r="R5">
        <v>1</v>
      </c>
      <c r="S5">
        <v>0</v>
      </c>
      <c r="T5">
        <v>0</v>
      </c>
      <c r="V5">
        <v>0</v>
      </c>
      <c r="Y5" t="s">
        <v>53</v>
      </c>
      <c r="Z5" s="3">
        <v>0.7144328703703704</v>
      </c>
    </row>
    <row r="6" spans="1:26">
      <c r="A6">
        <v>5</v>
      </c>
      <c r="B6">
        <v>2</v>
      </c>
      <c r="C6" t="s">
        <v>45</v>
      </c>
      <c r="D6" t="s">
        <v>24</v>
      </c>
      <c r="E6" t="s">
        <v>52</v>
      </c>
      <c r="G6">
        <v>0.5</v>
      </c>
      <c r="H6">
        <v>0.5</v>
      </c>
      <c r="I6">
        <v>154</v>
      </c>
      <c r="J6">
        <v>409</v>
      </c>
      <c r="L6">
        <v>86</v>
      </c>
      <c r="M6">
        <v>3.4000000000000002E-2</v>
      </c>
      <c r="N6">
        <v>0.27100000000000002</v>
      </c>
      <c r="O6">
        <v>0.23699999999999999</v>
      </c>
      <c r="Q6">
        <v>2.3E-2</v>
      </c>
      <c r="R6">
        <v>1</v>
      </c>
      <c r="S6">
        <v>0</v>
      </c>
      <c r="T6">
        <v>0</v>
      </c>
      <c r="V6">
        <v>0</v>
      </c>
      <c r="Y6" t="s">
        <v>53</v>
      </c>
      <c r="Z6" s="3">
        <v>0.7198148148148148</v>
      </c>
    </row>
    <row r="7" spans="1:26">
      <c r="A7">
        <v>6</v>
      </c>
      <c r="B7">
        <v>4</v>
      </c>
      <c r="C7" t="s">
        <v>47</v>
      </c>
      <c r="D7" t="s">
        <v>24</v>
      </c>
      <c r="E7" t="s">
        <v>52</v>
      </c>
      <c r="G7">
        <v>0.5</v>
      </c>
      <c r="H7">
        <v>0.5</v>
      </c>
      <c r="I7">
        <v>2567</v>
      </c>
      <c r="J7">
        <v>5683</v>
      </c>
      <c r="L7">
        <v>2142</v>
      </c>
      <c r="M7">
        <v>3.169</v>
      </c>
      <c r="N7">
        <v>7.0549999999999997</v>
      </c>
      <c r="O7">
        <v>3.8849999999999998</v>
      </c>
      <c r="Q7">
        <v>0.29599999999999999</v>
      </c>
      <c r="R7">
        <v>1</v>
      </c>
      <c r="S7">
        <v>0</v>
      </c>
      <c r="T7">
        <v>0</v>
      </c>
      <c r="V7">
        <v>0</v>
      </c>
      <c r="Y7" t="s">
        <v>53</v>
      </c>
      <c r="Z7" s="3">
        <v>0.73703703703703705</v>
      </c>
    </row>
    <row r="8" spans="1:26">
      <c r="A8">
        <v>7</v>
      </c>
      <c r="B8">
        <v>4</v>
      </c>
      <c r="C8" t="s">
        <v>47</v>
      </c>
      <c r="D8" t="s">
        <v>24</v>
      </c>
      <c r="E8" t="s">
        <v>52</v>
      </c>
      <c r="G8">
        <v>0.5</v>
      </c>
      <c r="H8">
        <v>0.5</v>
      </c>
      <c r="I8">
        <v>2592</v>
      </c>
      <c r="J8">
        <v>5648</v>
      </c>
      <c r="L8">
        <v>2105</v>
      </c>
      <c r="M8">
        <v>3.202</v>
      </c>
      <c r="N8">
        <v>7.0119999999999996</v>
      </c>
      <c r="O8">
        <v>3.81</v>
      </c>
      <c r="Q8">
        <v>0.29099999999999998</v>
      </c>
      <c r="R8">
        <v>1</v>
      </c>
      <c r="S8">
        <v>0</v>
      </c>
      <c r="T8">
        <v>0</v>
      </c>
      <c r="V8">
        <v>0</v>
      </c>
      <c r="Y8" t="s">
        <v>53</v>
      </c>
      <c r="Z8" s="3">
        <v>0.74327546296296287</v>
      </c>
    </row>
    <row r="9" spans="1:26">
      <c r="A9">
        <v>8</v>
      </c>
      <c r="B9">
        <v>3</v>
      </c>
      <c r="C9" t="s">
        <v>46</v>
      </c>
      <c r="D9" t="s">
        <v>24</v>
      </c>
      <c r="E9" t="s">
        <v>52</v>
      </c>
      <c r="G9">
        <v>0.5</v>
      </c>
      <c r="H9">
        <v>0.5</v>
      </c>
      <c r="I9">
        <v>8647</v>
      </c>
      <c r="J9">
        <v>9781</v>
      </c>
      <c r="L9">
        <v>9085</v>
      </c>
      <c r="M9">
        <v>11.1</v>
      </c>
      <c r="N9">
        <v>12.121</v>
      </c>
      <c r="O9">
        <v>1.02</v>
      </c>
      <c r="Q9">
        <v>1.1990000000000001</v>
      </c>
      <c r="R9">
        <v>1</v>
      </c>
      <c r="S9">
        <v>0</v>
      </c>
      <c r="T9">
        <v>0</v>
      </c>
      <c r="V9">
        <v>0</v>
      </c>
      <c r="Y9" t="s">
        <v>53</v>
      </c>
      <c r="Z9" s="3">
        <v>0.76063657407407403</v>
      </c>
    </row>
    <row r="10" spans="1:26">
      <c r="A10">
        <v>9</v>
      </c>
      <c r="B10">
        <v>3</v>
      </c>
      <c r="C10" t="s">
        <v>46</v>
      </c>
      <c r="D10" t="s">
        <v>24</v>
      </c>
      <c r="E10" t="s">
        <v>52</v>
      </c>
      <c r="G10">
        <v>0.5</v>
      </c>
      <c r="H10">
        <v>0.5</v>
      </c>
      <c r="I10">
        <v>8526</v>
      </c>
      <c r="J10">
        <v>9541</v>
      </c>
      <c r="L10">
        <v>8879</v>
      </c>
      <c r="M10">
        <v>10.941000000000001</v>
      </c>
      <c r="N10">
        <v>11.829000000000001</v>
      </c>
      <c r="O10">
        <v>0.88700000000000001</v>
      </c>
      <c r="Q10">
        <v>1.173</v>
      </c>
      <c r="R10">
        <v>1</v>
      </c>
      <c r="S10">
        <v>0</v>
      </c>
      <c r="T10">
        <v>0</v>
      </c>
      <c r="V10">
        <v>0</v>
      </c>
      <c r="Y10" t="s">
        <v>53</v>
      </c>
      <c r="Z10" s="3">
        <v>0.76696759259259262</v>
      </c>
    </row>
    <row r="11" spans="1:26">
      <c r="A11">
        <v>10</v>
      </c>
      <c r="B11">
        <v>7</v>
      </c>
      <c r="C11" t="s">
        <v>54</v>
      </c>
      <c r="D11" t="s">
        <v>24</v>
      </c>
      <c r="E11" t="s">
        <v>52</v>
      </c>
      <c r="G11">
        <v>0.5</v>
      </c>
      <c r="H11">
        <v>0.5</v>
      </c>
      <c r="I11">
        <v>2546</v>
      </c>
      <c r="J11">
        <v>4513</v>
      </c>
      <c r="L11">
        <v>1336</v>
      </c>
      <c r="M11">
        <v>3.1429999999999998</v>
      </c>
      <c r="N11">
        <v>5.5759999999999996</v>
      </c>
      <c r="O11">
        <v>2.4340000000000002</v>
      </c>
      <c r="Q11">
        <v>0.189</v>
      </c>
      <c r="R11">
        <v>1</v>
      </c>
      <c r="S11">
        <v>0</v>
      </c>
      <c r="T11">
        <v>0</v>
      </c>
      <c r="V11">
        <v>0</v>
      </c>
      <c r="Y11" t="s">
        <v>53</v>
      </c>
      <c r="Z11" s="3">
        <v>0.7839814814814815</v>
      </c>
    </row>
    <row r="12" spans="1:26">
      <c r="A12">
        <v>11</v>
      </c>
      <c r="B12">
        <v>7</v>
      </c>
      <c r="C12" t="s">
        <v>54</v>
      </c>
      <c r="D12" t="s">
        <v>24</v>
      </c>
      <c r="E12" t="s">
        <v>52</v>
      </c>
      <c r="G12">
        <v>0.5</v>
      </c>
      <c r="H12">
        <v>0.5</v>
      </c>
      <c r="I12">
        <v>2453</v>
      </c>
      <c r="J12">
        <v>4436</v>
      </c>
      <c r="L12">
        <v>1355</v>
      </c>
      <c r="M12">
        <v>3.0209999999999999</v>
      </c>
      <c r="N12">
        <v>5.4779999999999998</v>
      </c>
      <c r="O12">
        <v>2.4569999999999999</v>
      </c>
      <c r="Q12">
        <v>0.192</v>
      </c>
      <c r="R12">
        <v>1</v>
      </c>
      <c r="S12">
        <v>0</v>
      </c>
      <c r="T12">
        <v>0</v>
      </c>
      <c r="V12">
        <v>0</v>
      </c>
      <c r="Y12" t="s">
        <v>53</v>
      </c>
      <c r="Z12" s="3">
        <v>0.79009259259259268</v>
      </c>
    </row>
    <row r="13" spans="1:26">
      <c r="A13">
        <v>12</v>
      </c>
      <c r="B13">
        <v>8</v>
      </c>
      <c r="C13" t="s">
        <v>55</v>
      </c>
      <c r="D13" t="s">
        <v>24</v>
      </c>
      <c r="E13" t="s">
        <v>52</v>
      </c>
      <c r="G13">
        <v>0.5</v>
      </c>
      <c r="H13">
        <v>0.5</v>
      </c>
      <c r="I13">
        <v>2595</v>
      </c>
      <c r="J13">
        <v>5113</v>
      </c>
      <c r="L13">
        <v>1593</v>
      </c>
      <c r="M13">
        <v>3.2069999999999999</v>
      </c>
      <c r="N13">
        <v>6.3369999999999997</v>
      </c>
      <c r="O13">
        <v>3.13</v>
      </c>
      <c r="Q13">
        <v>0.223</v>
      </c>
      <c r="R13">
        <v>1</v>
      </c>
      <c r="S13">
        <v>0</v>
      </c>
      <c r="T13">
        <v>0</v>
      </c>
      <c r="V13">
        <v>0</v>
      </c>
      <c r="Y13" t="s">
        <v>53</v>
      </c>
      <c r="Z13" s="3">
        <v>0.80704861111111104</v>
      </c>
    </row>
    <row r="14" spans="1:26">
      <c r="A14">
        <v>13</v>
      </c>
      <c r="B14">
        <v>8</v>
      </c>
      <c r="C14" t="s">
        <v>55</v>
      </c>
      <c r="D14" t="s">
        <v>24</v>
      </c>
      <c r="E14" t="s">
        <v>52</v>
      </c>
      <c r="G14">
        <v>0.5</v>
      </c>
      <c r="H14">
        <v>0.5</v>
      </c>
      <c r="I14">
        <v>2624</v>
      </c>
      <c r="J14">
        <v>5198</v>
      </c>
      <c r="L14">
        <v>1730</v>
      </c>
      <c r="M14">
        <v>3.2440000000000002</v>
      </c>
      <c r="N14">
        <v>6.444</v>
      </c>
      <c r="O14">
        <v>3.2</v>
      </c>
      <c r="Q14">
        <v>0.24099999999999999</v>
      </c>
      <c r="R14">
        <v>1</v>
      </c>
      <c r="S14">
        <v>0</v>
      </c>
      <c r="T14">
        <v>0</v>
      </c>
      <c r="V14">
        <v>0</v>
      </c>
      <c r="Y14" t="s">
        <v>53</v>
      </c>
      <c r="Z14" s="3">
        <v>0.81313657407407414</v>
      </c>
    </row>
    <row r="15" spans="1:26">
      <c r="A15">
        <v>14</v>
      </c>
      <c r="B15">
        <v>9</v>
      </c>
      <c r="C15" t="s">
        <v>56</v>
      </c>
      <c r="D15" t="s">
        <v>24</v>
      </c>
      <c r="E15" t="s">
        <v>52</v>
      </c>
      <c r="G15">
        <v>0.5</v>
      </c>
      <c r="H15">
        <v>0.5</v>
      </c>
      <c r="I15">
        <v>2081</v>
      </c>
      <c r="J15">
        <v>4783</v>
      </c>
      <c r="L15">
        <v>1328</v>
      </c>
      <c r="M15">
        <v>2.5379999999999998</v>
      </c>
      <c r="N15">
        <v>5.9180000000000001</v>
      </c>
      <c r="O15">
        <v>3.3809999999999998</v>
      </c>
      <c r="Q15">
        <v>0.188</v>
      </c>
      <c r="R15">
        <v>1</v>
      </c>
      <c r="S15">
        <v>0</v>
      </c>
      <c r="T15">
        <v>0</v>
      </c>
      <c r="V15">
        <v>0</v>
      </c>
      <c r="Y15" t="s">
        <v>53</v>
      </c>
      <c r="Z15" s="3">
        <v>0.83008101851851857</v>
      </c>
    </row>
    <row r="16" spans="1:26">
      <c r="A16">
        <v>15</v>
      </c>
      <c r="B16">
        <v>9</v>
      </c>
      <c r="C16" t="s">
        <v>56</v>
      </c>
      <c r="D16" t="s">
        <v>24</v>
      </c>
      <c r="E16" t="s">
        <v>52</v>
      </c>
      <c r="G16">
        <v>0.5</v>
      </c>
      <c r="H16">
        <v>0.5</v>
      </c>
      <c r="I16">
        <v>2118</v>
      </c>
      <c r="J16">
        <v>4840</v>
      </c>
      <c r="L16">
        <v>1301</v>
      </c>
      <c r="M16">
        <v>2.5859999999999999</v>
      </c>
      <c r="N16">
        <v>5.9909999999999997</v>
      </c>
      <c r="O16">
        <v>3.4060000000000001</v>
      </c>
      <c r="Q16">
        <v>0.184</v>
      </c>
      <c r="R16">
        <v>1</v>
      </c>
      <c r="S16">
        <v>0</v>
      </c>
      <c r="T16">
        <v>0</v>
      </c>
      <c r="V16">
        <v>0</v>
      </c>
      <c r="Y16" t="s">
        <v>53</v>
      </c>
      <c r="Z16" s="3">
        <v>0.83611111111111114</v>
      </c>
    </row>
    <row r="17" spans="1:26">
      <c r="A17">
        <v>16</v>
      </c>
      <c r="B17">
        <v>10</v>
      </c>
      <c r="C17" t="s">
        <v>57</v>
      </c>
      <c r="D17" t="s">
        <v>24</v>
      </c>
      <c r="E17" t="s">
        <v>52</v>
      </c>
      <c r="G17">
        <v>0.5</v>
      </c>
      <c r="H17">
        <v>0.5</v>
      </c>
      <c r="I17">
        <v>2935</v>
      </c>
      <c r="J17">
        <v>5598</v>
      </c>
      <c r="L17">
        <v>1701</v>
      </c>
      <c r="M17">
        <v>3.6480000000000001</v>
      </c>
      <c r="N17">
        <v>6.9489999999999998</v>
      </c>
      <c r="O17">
        <v>3.3010000000000002</v>
      </c>
      <c r="Q17">
        <v>0.23699999999999999</v>
      </c>
      <c r="R17">
        <v>1</v>
      </c>
      <c r="S17">
        <v>0</v>
      </c>
      <c r="T17">
        <v>0</v>
      </c>
      <c r="V17">
        <v>0</v>
      </c>
      <c r="Y17" t="s">
        <v>53</v>
      </c>
      <c r="Z17" s="3">
        <v>0.85325231481481489</v>
      </c>
    </row>
    <row r="18" spans="1:26">
      <c r="A18">
        <v>17</v>
      </c>
      <c r="B18">
        <v>10</v>
      </c>
      <c r="C18" t="s">
        <v>57</v>
      </c>
      <c r="D18" t="s">
        <v>24</v>
      </c>
      <c r="E18" t="s">
        <v>52</v>
      </c>
      <c r="G18">
        <v>0.5</v>
      </c>
      <c r="H18">
        <v>0.5</v>
      </c>
      <c r="I18">
        <v>2947</v>
      </c>
      <c r="J18">
        <v>5974</v>
      </c>
      <c r="L18">
        <v>1888</v>
      </c>
      <c r="M18">
        <v>3.6640000000000001</v>
      </c>
      <c r="N18">
        <v>7.42</v>
      </c>
      <c r="O18">
        <v>3.7559999999999998</v>
      </c>
      <c r="Q18">
        <v>0.26200000000000001</v>
      </c>
      <c r="R18">
        <v>1</v>
      </c>
      <c r="S18">
        <v>0</v>
      </c>
      <c r="T18">
        <v>0</v>
      </c>
      <c r="V18">
        <v>0</v>
      </c>
      <c r="Y18" t="s">
        <v>53</v>
      </c>
      <c r="Z18" s="3">
        <v>0.85936342592592585</v>
      </c>
    </row>
    <row r="19" spans="1:26">
      <c r="A19">
        <v>18</v>
      </c>
      <c r="B19">
        <v>11</v>
      </c>
      <c r="C19" t="s">
        <v>58</v>
      </c>
      <c r="D19" t="s">
        <v>24</v>
      </c>
      <c r="E19" t="s">
        <v>52</v>
      </c>
      <c r="G19">
        <v>0.5</v>
      </c>
      <c r="H19">
        <v>0.5</v>
      </c>
      <c r="I19">
        <v>3786</v>
      </c>
      <c r="J19">
        <v>6036</v>
      </c>
      <c r="L19">
        <v>2415</v>
      </c>
      <c r="M19">
        <v>4.7560000000000002</v>
      </c>
      <c r="N19">
        <v>7.4980000000000002</v>
      </c>
      <c r="O19">
        <v>2.742</v>
      </c>
      <c r="Q19">
        <v>0.33200000000000002</v>
      </c>
      <c r="R19">
        <v>1</v>
      </c>
      <c r="S19">
        <v>0</v>
      </c>
      <c r="T19">
        <v>0</v>
      </c>
      <c r="V19">
        <v>0</v>
      </c>
      <c r="Y19" t="s">
        <v>53</v>
      </c>
      <c r="Z19" s="3">
        <v>0.87652777777777768</v>
      </c>
    </row>
    <row r="20" spans="1:26">
      <c r="A20">
        <v>19</v>
      </c>
      <c r="B20">
        <v>11</v>
      </c>
      <c r="C20" t="s">
        <v>58</v>
      </c>
      <c r="D20" t="s">
        <v>24</v>
      </c>
      <c r="E20" t="s">
        <v>52</v>
      </c>
      <c r="G20">
        <v>0.5</v>
      </c>
      <c r="H20">
        <v>0.5</v>
      </c>
      <c r="I20">
        <v>3742</v>
      </c>
      <c r="J20">
        <v>6151</v>
      </c>
      <c r="L20">
        <v>2523</v>
      </c>
      <c r="M20">
        <v>4.6989999999999998</v>
      </c>
      <c r="N20">
        <v>7.6429999999999998</v>
      </c>
      <c r="O20">
        <v>2.944</v>
      </c>
      <c r="Q20">
        <v>0.34599999999999997</v>
      </c>
      <c r="R20">
        <v>1</v>
      </c>
      <c r="S20">
        <v>0</v>
      </c>
      <c r="T20">
        <v>0</v>
      </c>
      <c r="V20">
        <v>0</v>
      </c>
      <c r="Y20" t="s">
        <v>53</v>
      </c>
      <c r="Z20" s="3">
        <v>0.88258101851851845</v>
      </c>
    </row>
    <row r="21" spans="1:26">
      <c r="A21">
        <v>20</v>
      </c>
      <c r="B21">
        <v>12</v>
      </c>
      <c r="C21" t="s">
        <v>59</v>
      </c>
      <c r="D21" t="s">
        <v>24</v>
      </c>
      <c r="E21" t="s">
        <v>52</v>
      </c>
      <c r="G21">
        <v>0.5</v>
      </c>
      <c r="H21">
        <v>0.5</v>
      </c>
      <c r="I21">
        <v>4335</v>
      </c>
      <c r="J21">
        <v>6761</v>
      </c>
      <c r="L21">
        <v>1192</v>
      </c>
      <c r="M21">
        <v>5.4720000000000004</v>
      </c>
      <c r="N21">
        <v>8.4049999999999994</v>
      </c>
      <c r="O21">
        <v>2.9329999999999998</v>
      </c>
      <c r="Q21">
        <v>0.17</v>
      </c>
      <c r="R21">
        <v>1</v>
      </c>
      <c r="S21">
        <v>0</v>
      </c>
      <c r="T21">
        <v>0</v>
      </c>
      <c r="V21">
        <v>0</v>
      </c>
      <c r="Y21" t="s">
        <v>53</v>
      </c>
      <c r="Z21" s="3">
        <v>0.8998032407407407</v>
      </c>
    </row>
    <row r="22" spans="1:26">
      <c r="A22">
        <v>21</v>
      </c>
      <c r="B22">
        <v>12</v>
      </c>
      <c r="C22" t="s">
        <v>59</v>
      </c>
      <c r="D22" t="s">
        <v>24</v>
      </c>
      <c r="E22" t="s">
        <v>52</v>
      </c>
      <c r="G22">
        <v>0.5</v>
      </c>
      <c r="H22">
        <v>0.5</v>
      </c>
      <c r="I22">
        <v>4269</v>
      </c>
      <c r="J22">
        <v>7008</v>
      </c>
      <c r="L22">
        <v>1366</v>
      </c>
      <c r="M22">
        <v>5.3849999999999998</v>
      </c>
      <c r="N22">
        <v>8.7129999999999992</v>
      </c>
      <c r="O22">
        <v>3.327</v>
      </c>
      <c r="Q22">
        <v>0.193</v>
      </c>
      <c r="R22">
        <v>1</v>
      </c>
      <c r="S22">
        <v>0</v>
      </c>
      <c r="T22">
        <v>0</v>
      </c>
      <c r="V22">
        <v>0</v>
      </c>
      <c r="Y22" t="s">
        <v>53</v>
      </c>
      <c r="Z22" s="3">
        <v>0.90600694444444441</v>
      </c>
    </row>
    <row r="23" spans="1:26">
      <c r="A23">
        <v>22</v>
      </c>
      <c r="B23">
        <v>13</v>
      </c>
      <c r="C23" t="s">
        <v>60</v>
      </c>
      <c r="D23" t="s">
        <v>24</v>
      </c>
      <c r="E23" t="s">
        <v>52</v>
      </c>
      <c r="G23">
        <v>0.5</v>
      </c>
      <c r="H23">
        <v>0.5</v>
      </c>
      <c r="I23">
        <v>5177</v>
      </c>
      <c r="J23">
        <v>7824</v>
      </c>
      <c r="L23">
        <v>2172</v>
      </c>
      <c r="M23">
        <v>6.57</v>
      </c>
      <c r="N23">
        <v>9.7240000000000002</v>
      </c>
      <c r="O23">
        <v>3.1539999999999999</v>
      </c>
      <c r="Q23">
        <v>0.3</v>
      </c>
      <c r="R23">
        <v>1</v>
      </c>
      <c r="S23">
        <v>0</v>
      </c>
      <c r="T23">
        <v>0</v>
      </c>
      <c r="V23">
        <v>0</v>
      </c>
      <c r="Y23" t="s">
        <v>53</v>
      </c>
      <c r="Z23" s="3">
        <v>0.92328703703703707</v>
      </c>
    </row>
    <row r="24" spans="1:26">
      <c r="A24">
        <v>23</v>
      </c>
      <c r="B24">
        <v>13</v>
      </c>
      <c r="C24" t="s">
        <v>60</v>
      </c>
      <c r="D24" t="s">
        <v>24</v>
      </c>
      <c r="E24" t="s">
        <v>52</v>
      </c>
      <c r="G24">
        <v>0.5</v>
      </c>
      <c r="H24">
        <v>0.5</v>
      </c>
      <c r="I24">
        <v>5317</v>
      </c>
      <c r="J24">
        <v>7834</v>
      </c>
      <c r="L24">
        <v>2117</v>
      </c>
      <c r="M24">
        <v>6.7510000000000003</v>
      </c>
      <c r="N24">
        <v>9.7360000000000007</v>
      </c>
      <c r="O24">
        <v>2.9849999999999999</v>
      </c>
      <c r="Q24">
        <v>0.29199999999999998</v>
      </c>
      <c r="R24">
        <v>1</v>
      </c>
      <c r="S24">
        <v>0</v>
      </c>
      <c r="T24">
        <v>0</v>
      </c>
      <c r="V24">
        <v>0</v>
      </c>
      <c r="Y24" t="s">
        <v>53</v>
      </c>
      <c r="Z24" s="3">
        <v>0.92959490740740736</v>
      </c>
    </row>
    <row r="25" spans="1:26">
      <c r="A25">
        <v>24</v>
      </c>
      <c r="B25">
        <v>14</v>
      </c>
      <c r="C25" t="s">
        <v>61</v>
      </c>
      <c r="D25" t="s">
        <v>24</v>
      </c>
      <c r="E25" t="s">
        <v>52</v>
      </c>
      <c r="G25">
        <v>0.5</v>
      </c>
      <c r="H25">
        <v>0.5</v>
      </c>
      <c r="I25">
        <v>2610</v>
      </c>
      <c r="J25">
        <v>4804</v>
      </c>
      <c r="L25">
        <v>1447</v>
      </c>
      <c r="M25">
        <v>3.226</v>
      </c>
      <c r="N25">
        <v>5.9459999999999997</v>
      </c>
      <c r="O25">
        <v>2.72</v>
      </c>
      <c r="Q25">
        <v>0.20399999999999999</v>
      </c>
      <c r="R25">
        <v>1</v>
      </c>
      <c r="S25">
        <v>0</v>
      </c>
      <c r="T25">
        <v>0</v>
      </c>
      <c r="V25">
        <v>0</v>
      </c>
      <c r="Y25" t="s">
        <v>53</v>
      </c>
      <c r="Z25" s="3">
        <v>0.9466782407407407</v>
      </c>
    </row>
    <row r="26" spans="1:26">
      <c r="A26">
        <v>25</v>
      </c>
      <c r="B26">
        <v>14</v>
      </c>
      <c r="C26" t="s">
        <v>61</v>
      </c>
      <c r="D26" t="s">
        <v>24</v>
      </c>
      <c r="E26" t="s">
        <v>52</v>
      </c>
      <c r="G26">
        <v>0.5</v>
      </c>
      <c r="H26">
        <v>0.5</v>
      </c>
      <c r="I26">
        <v>2542</v>
      </c>
      <c r="J26">
        <v>4821</v>
      </c>
      <c r="L26">
        <v>1496</v>
      </c>
      <c r="M26">
        <v>3.137</v>
      </c>
      <c r="N26">
        <v>5.9669999999999996</v>
      </c>
      <c r="O26">
        <v>2.83</v>
      </c>
      <c r="Q26">
        <v>0.21</v>
      </c>
      <c r="R26">
        <v>1</v>
      </c>
      <c r="S26">
        <v>0</v>
      </c>
      <c r="T26">
        <v>0</v>
      </c>
      <c r="V26">
        <v>0</v>
      </c>
      <c r="Y26" t="s">
        <v>53</v>
      </c>
      <c r="Z26" s="3">
        <v>0.95267361111111104</v>
      </c>
    </row>
    <row r="27" spans="1:26">
      <c r="A27">
        <v>26</v>
      </c>
      <c r="B27">
        <v>15</v>
      </c>
      <c r="C27" t="s">
        <v>62</v>
      </c>
      <c r="D27" t="s">
        <v>24</v>
      </c>
      <c r="E27" t="s">
        <v>52</v>
      </c>
      <c r="G27">
        <v>0.5</v>
      </c>
      <c r="H27">
        <v>0.5</v>
      </c>
      <c r="I27">
        <v>2485</v>
      </c>
      <c r="J27">
        <v>4464</v>
      </c>
      <c r="L27">
        <v>1509</v>
      </c>
      <c r="M27">
        <v>3.0630000000000002</v>
      </c>
      <c r="N27">
        <v>5.5140000000000002</v>
      </c>
      <c r="O27">
        <v>2.4510000000000001</v>
      </c>
      <c r="Q27">
        <v>0.21199999999999999</v>
      </c>
      <c r="R27">
        <v>1</v>
      </c>
      <c r="S27">
        <v>0</v>
      </c>
      <c r="T27">
        <v>0</v>
      </c>
      <c r="V27">
        <v>0</v>
      </c>
      <c r="Y27" t="s">
        <v>53</v>
      </c>
      <c r="Z27" s="3">
        <v>0.96959490740740739</v>
      </c>
    </row>
    <row r="28" spans="1:26">
      <c r="A28">
        <v>27</v>
      </c>
      <c r="B28">
        <v>15</v>
      </c>
      <c r="C28" t="s">
        <v>62</v>
      </c>
      <c r="D28" t="s">
        <v>24</v>
      </c>
      <c r="E28" t="s">
        <v>52</v>
      </c>
      <c r="G28">
        <v>0.5</v>
      </c>
      <c r="H28">
        <v>0.5</v>
      </c>
      <c r="I28">
        <v>2507</v>
      </c>
      <c r="J28">
        <v>4583</v>
      </c>
      <c r="L28">
        <v>1576</v>
      </c>
      <c r="M28">
        <v>3.0910000000000002</v>
      </c>
      <c r="N28">
        <v>5.665</v>
      </c>
      <c r="O28">
        <v>2.5739999999999998</v>
      </c>
      <c r="Q28">
        <v>0.221</v>
      </c>
      <c r="R28">
        <v>1</v>
      </c>
      <c r="S28">
        <v>0</v>
      </c>
      <c r="T28">
        <v>0</v>
      </c>
      <c r="V28">
        <v>0</v>
      </c>
      <c r="Y28" t="s">
        <v>53</v>
      </c>
      <c r="Z28" s="3">
        <v>0.97564814814814815</v>
      </c>
    </row>
    <row r="29" spans="1:26">
      <c r="A29">
        <v>28</v>
      </c>
      <c r="B29">
        <v>16</v>
      </c>
      <c r="C29" t="s">
        <v>63</v>
      </c>
      <c r="D29" t="s">
        <v>24</v>
      </c>
      <c r="E29" t="s">
        <v>52</v>
      </c>
      <c r="G29">
        <v>0.5</v>
      </c>
      <c r="H29">
        <v>0.5</v>
      </c>
      <c r="I29">
        <v>2091</v>
      </c>
      <c r="J29">
        <v>4609</v>
      </c>
      <c r="L29">
        <v>1302</v>
      </c>
      <c r="M29">
        <v>2.5499999999999998</v>
      </c>
      <c r="N29">
        <v>5.6970000000000001</v>
      </c>
      <c r="O29">
        <v>3.1469999999999998</v>
      </c>
      <c r="Q29">
        <v>0.184</v>
      </c>
      <c r="R29">
        <v>1</v>
      </c>
      <c r="S29">
        <v>0</v>
      </c>
      <c r="T29">
        <v>0</v>
      </c>
      <c r="V29">
        <v>0</v>
      </c>
      <c r="Y29" t="s">
        <v>53</v>
      </c>
      <c r="Z29" s="3">
        <v>0.99250000000000005</v>
      </c>
    </row>
    <row r="30" spans="1:26">
      <c r="A30">
        <v>29</v>
      </c>
      <c r="B30">
        <v>16</v>
      </c>
      <c r="C30" t="s">
        <v>63</v>
      </c>
      <c r="D30" t="s">
        <v>24</v>
      </c>
      <c r="E30" t="s">
        <v>52</v>
      </c>
      <c r="G30">
        <v>0.5</v>
      </c>
      <c r="H30">
        <v>0.5</v>
      </c>
      <c r="I30">
        <v>2036</v>
      </c>
      <c r="J30">
        <v>4798</v>
      </c>
      <c r="L30">
        <v>1374</v>
      </c>
      <c r="M30">
        <v>2.4790000000000001</v>
      </c>
      <c r="N30">
        <v>5.9370000000000003</v>
      </c>
      <c r="O30">
        <v>3.4590000000000001</v>
      </c>
      <c r="Q30">
        <v>0.19400000000000001</v>
      </c>
      <c r="R30">
        <v>1</v>
      </c>
      <c r="S30">
        <v>0</v>
      </c>
      <c r="T30">
        <v>0</v>
      </c>
      <c r="V30">
        <v>0</v>
      </c>
      <c r="Y30" t="s">
        <v>53</v>
      </c>
      <c r="Z30" s="3">
        <v>0.99849537037037039</v>
      </c>
    </row>
    <row r="31" spans="1:26">
      <c r="A31">
        <v>30</v>
      </c>
      <c r="B31">
        <v>17</v>
      </c>
      <c r="C31" t="s">
        <v>64</v>
      </c>
      <c r="D31" t="s">
        <v>24</v>
      </c>
      <c r="E31" t="s">
        <v>52</v>
      </c>
      <c r="G31">
        <v>0.5</v>
      </c>
      <c r="H31">
        <v>0.5</v>
      </c>
      <c r="I31">
        <v>2175</v>
      </c>
      <c r="J31">
        <v>4884</v>
      </c>
      <c r="L31">
        <v>1435</v>
      </c>
      <c r="M31">
        <v>2.6589999999999998</v>
      </c>
      <c r="N31">
        <v>6.0469999999999997</v>
      </c>
      <c r="O31">
        <v>3.387</v>
      </c>
      <c r="Q31">
        <v>0.20200000000000001</v>
      </c>
      <c r="R31">
        <v>1</v>
      </c>
      <c r="S31">
        <v>0</v>
      </c>
      <c r="T31">
        <v>0</v>
      </c>
      <c r="V31">
        <v>0</v>
      </c>
      <c r="Y31" t="s">
        <v>65</v>
      </c>
      <c r="Z31" s="3">
        <v>1.5416666666666667E-2</v>
      </c>
    </row>
    <row r="32" spans="1:26">
      <c r="A32">
        <v>31</v>
      </c>
      <c r="B32">
        <v>17</v>
      </c>
      <c r="C32" t="s">
        <v>64</v>
      </c>
      <c r="D32" t="s">
        <v>24</v>
      </c>
      <c r="E32" t="s">
        <v>52</v>
      </c>
      <c r="G32">
        <v>0.5</v>
      </c>
      <c r="H32">
        <v>0.5</v>
      </c>
      <c r="I32">
        <v>2229</v>
      </c>
      <c r="J32">
        <v>4987</v>
      </c>
      <c r="L32">
        <v>1541</v>
      </c>
      <c r="M32">
        <v>2.73</v>
      </c>
      <c r="N32">
        <v>6.1769999999999996</v>
      </c>
      <c r="O32">
        <v>3.4470000000000001</v>
      </c>
      <c r="Q32">
        <v>0.216</v>
      </c>
      <c r="R32">
        <v>1</v>
      </c>
      <c r="S32">
        <v>0</v>
      </c>
      <c r="T32">
        <v>0</v>
      </c>
      <c r="V32">
        <v>0</v>
      </c>
      <c r="Y32" t="s">
        <v>65</v>
      </c>
      <c r="Z32" s="3">
        <v>2.1516203703703704E-2</v>
      </c>
    </row>
    <row r="33" spans="1:26">
      <c r="A33">
        <v>32</v>
      </c>
      <c r="B33">
        <v>18</v>
      </c>
      <c r="C33" t="s">
        <v>66</v>
      </c>
      <c r="D33" t="s">
        <v>24</v>
      </c>
      <c r="E33" t="s">
        <v>52</v>
      </c>
      <c r="G33">
        <v>0.5</v>
      </c>
      <c r="H33">
        <v>0.5</v>
      </c>
      <c r="I33">
        <v>3939</v>
      </c>
      <c r="J33">
        <v>5993</v>
      </c>
      <c r="L33">
        <v>2313</v>
      </c>
      <c r="M33">
        <v>4.9550000000000001</v>
      </c>
      <c r="N33">
        <v>7.444</v>
      </c>
      <c r="O33">
        <v>2.4889999999999999</v>
      </c>
      <c r="Q33">
        <v>0.318</v>
      </c>
      <c r="R33">
        <v>1</v>
      </c>
      <c r="S33">
        <v>0</v>
      </c>
      <c r="T33">
        <v>0</v>
      </c>
      <c r="V33">
        <v>0</v>
      </c>
      <c r="Y33" t="s">
        <v>65</v>
      </c>
      <c r="Z33" s="3">
        <v>3.8599537037037036E-2</v>
      </c>
    </row>
    <row r="34" spans="1:26">
      <c r="A34">
        <v>33</v>
      </c>
      <c r="B34">
        <v>18</v>
      </c>
      <c r="C34" t="s">
        <v>66</v>
      </c>
      <c r="D34" t="s">
        <v>24</v>
      </c>
      <c r="E34" t="s">
        <v>52</v>
      </c>
      <c r="G34">
        <v>0.5</v>
      </c>
      <c r="H34">
        <v>0.5</v>
      </c>
      <c r="I34">
        <v>3852</v>
      </c>
      <c r="J34">
        <v>6014</v>
      </c>
      <c r="L34">
        <v>2355</v>
      </c>
      <c r="M34">
        <v>4.843</v>
      </c>
      <c r="N34">
        <v>7.4710000000000001</v>
      </c>
      <c r="O34">
        <v>2.6280000000000001</v>
      </c>
      <c r="Q34">
        <v>0.32400000000000001</v>
      </c>
      <c r="R34">
        <v>1</v>
      </c>
      <c r="S34">
        <v>0</v>
      </c>
      <c r="T34">
        <v>0</v>
      </c>
      <c r="V34">
        <v>0</v>
      </c>
      <c r="Y34" t="s">
        <v>65</v>
      </c>
      <c r="Z34" s="3">
        <v>4.4826388888888895E-2</v>
      </c>
    </row>
    <row r="35" spans="1:26">
      <c r="A35">
        <v>34</v>
      </c>
      <c r="B35">
        <v>19</v>
      </c>
      <c r="C35" t="s">
        <v>67</v>
      </c>
      <c r="D35" t="s">
        <v>24</v>
      </c>
      <c r="E35" t="s">
        <v>52</v>
      </c>
      <c r="G35">
        <v>0.5</v>
      </c>
      <c r="H35">
        <v>0.5</v>
      </c>
      <c r="I35">
        <v>4776</v>
      </c>
      <c r="J35">
        <v>10433</v>
      </c>
      <c r="L35">
        <v>4323</v>
      </c>
      <c r="M35">
        <v>6.0460000000000003</v>
      </c>
      <c r="N35">
        <v>12.91</v>
      </c>
      <c r="O35">
        <v>6.8639999999999999</v>
      </c>
      <c r="Q35">
        <v>0.58299999999999996</v>
      </c>
      <c r="R35">
        <v>1</v>
      </c>
      <c r="S35">
        <v>0</v>
      </c>
      <c r="T35">
        <v>0</v>
      </c>
      <c r="V35">
        <v>0</v>
      </c>
      <c r="Y35" t="s">
        <v>65</v>
      </c>
      <c r="Z35" s="3">
        <v>6.2430555555555552E-2</v>
      </c>
    </row>
    <row r="36" spans="1:26">
      <c r="A36">
        <v>35</v>
      </c>
      <c r="B36">
        <v>19</v>
      </c>
      <c r="C36" t="s">
        <v>67</v>
      </c>
      <c r="D36" t="s">
        <v>24</v>
      </c>
      <c r="E36" t="s">
        <v>52</v>
      </c>
      <c r="G36">
        <v>0.5</v>
      </c>
      <c r="H36">
        <v>0.5</v>
      </c>
      <c r="I36">
        <v>4853</v>
      </c>
      <c r="J36">
        <v>10405</v>
      </c>
      <c r="L36">
        <v>4311</v>
      </c>
      <c r="M36">
        <v>6.1459999999999999</v>
      </c>
      <c r="N36">
        <v>12.877000000000001</v>
      </c>
      <c r="O36">
        <v>6.73</v>
      </c>
      <c r="Q36">
        <v>0.58099999999999996</v>
      </c>
      <c r="R36">
        <v>1</v>
      </c>
      <c r="S36">
        <v>0</v>
      </c>
      <c r="T36">
        <v>0</v>
      </c>
      <c r="V36">
        <v>0</v>
      </c>
      <c r="Y36" t="s">
        <v>65</v>
      </c>
      <c r="Z36" s="3">
        <v>6.8761574074074072E-2</v>
      </c>
    </row>
    <row r="37" spans="1:26">
      <c r="A37">
        <v>36</v>
      </c>
      <c r="B37">
        <v>1</v>
      </c>
      <c r="D37" t="s">
        <v>48</v>
      </c>
      <c r="Y37" t="s">
        <v>65</v>
      </c>
      <c r="Z37" s="3">
        <v>7.329861111111112E-2</v>
      </c>
    </row>
    <row r="38" spans="1:26">
      <c r="A38">
        <v>37</v>
      </c>
      <c r="B38">
        <v>2</v>
      </c>
      <c r="C38" t="s">
        <v>45</v>
      </c>
      <c r="D38" t="s">
        <v>24</v>
      </c>
      <c r="E38" t="s">
        <v>52</v>
      </c>
      <c r="G38">
        <v>0.5</v>
      </c>
      <c r="H38">
        <v>0.5</v>
      </c>
      <c r="I38">
        <v>8</v>
      </c>
      <c r="J38">
        <v>698</v>
      </c>
      <c r="L38">
        <v>246</v>
      </c>
      <c r="M38">
        <v>0</v>
      </c>
      <c r="N38">
        <v>0.65</v>
      </c>
      <c r="O38">
        <v>0.65</v>
      </c>
      <c r="Q38">
        <v>4.3999999999999997E-2</v>
      </c>
      <c r="R38">
        <v>1</v>
      </c>
      <c r="S38">
        <v>0</v>
      </c>
      <c r="T38">
        <v>0</v>
      </c>
      <c r="V38">
        <v>0</v>
      </c>
      <c r="Y38" t="s">
        <v>65</v>
      </c>
      <c r="Z38" s="3">
        <v>8.9467592592592585E-2</v>
      </c>
    </row>
    <row r="39" spans="1:26">
      <c r="A39">
        <v>38</v>
      </c>
      <c r="B39">
        <v>2</v>
      </c>
      <c r="C39" t="s">
        <v>45</v>
      </c>
      <c r="D39" t="s">
        <v>24</v>
      </c>
      <c r="E39" t="s">
        <v>52</v>
      </c>
      <c r="G39">
        <v>0.5</v>
      </c>
      <c r="H39">
        <v>0.5</v>
      </c>
      <c r="I39">
        <v>17</v>
      </c>
      <c r="J39">
        <v>730</v>
      </c>
      <c r="L39">
        <v>276</v>
      </c>
      <c r="M39">
        <v>0</v>
      </c>
      <c r="N39">
        <v>0.69299999999999995</v>
      </c>
      <c r="O39">
        <v>0.69299999999999995</v>
      </c>
      <c r="Q39">
        <v>4.8000000000000001E-2</v>
      </c>
      <c r="R39">
        <v>1</v>
      </c>
      <c r="S39">
        <v>0</v>
      </c>
      <c r="T39">
        <v>0</v>
      </c>
      <c r="V39">
        <v>0</v>
      </c>
      <c r="Y39" t="s">
        <v>65</v>
      </c>
      <c r="Z39" s="3">
        <v>9.4918981481481479E-2</v>
      </c>
    </row>
    <row r="40" spans="1:26">
      <c r="A40">
        <v>39</v>
      </c>
      <c r="B40">
        <v>5</v>
      </c>
      <c r="C40" t="s">
        <v>47</v>
      </c>
      <c r="D40" t="s">
        <v>24</v>
      </c>
      <c r="E40" t="s">
        <v>52</v>
      </c>
      <c r="G40">
        <v>0.5</v>
      </c>
      <c r="H40">
        <v>0.5</v>
      </c>
      <c r="I40">
        <v>2365</v>
      </c>
      <c r="J40">
        <v>6072</v>
      </c>
      <c r="L40">
        <v>2630</v>
      </c>
      <c r="M40">
        <v>2.9060000000000001</v>
      </c>
      <c r="N40">
        <v>7.5439999999999996</v>
      </c>
      <c r="O40">
        <v>4.6379999999999999</v>
      </c>
      <c r="Q40">
        <v>0.36</v>
      </c>
      <c r="R40">
        <v>1</v>
      </c>
      <c r="S40">
        <v>0</v>
      </c>
      <c r="T40">
        <v>0</v>
      </c>
      <c r="V40">
        <v>0</v>
      </c>
      <c r="Y40" t="s">
        <v>65</v>
      </c>
      <c r="Z40" s="3">
        <v>0.11200231481481482</v>
      </c>
    </row>
    <row r="41" spans="1:26">
      <c r="A41">
        <v>40</v>
      </c>
      <c r="B41">
        <v>5</v>
      </c>
      <c r="C41" t="s">
        <v>47</v>
      </c>
      <c r="D41" t="s">
        <v>24</v>
      </c>
      <c r="E41" t="s">
        <v>52</v>
      </c>
      <c r="G41">
        <v>0.5</v>
      </c>
      <c r="H41">
        <v>0.5</v>
      </c>
      <c r="I41">
        <v>2486</v>
      </c>
      <c r="J41">
        <v>6035</v>
      </c>
      <c r="L41">
        <v>2645</v>
      </c>
      <c r="M41">
        <v>3.0640000000000001</v>
      </c>
      <c r="N41">
        <v>7.4980000000000002</v>
      </c>
      <c r="O41">
        <v>4.4329999999999998</v>
      </c>
      <c r="Q41">
        <v>0.36199999999999999</v>
      </c>
      <c r="R41">
        <v>1</v>
      </c>
      <c r="S41">
        <v>0</v>
      </c>
      <c r="T41">
        <v>0</v>
      </c>
      <c r="V41">
        <v>0</v>
      </c>
      <c r="Y41" t="s">
        <v>65</v>
      </c>
      <c r="Z41" s="3">
        <v>0.11805555555555557</v>
      </c>
    </row>
    <row r="42" spans="1:26">
      <c r="A42">
        <v>41</v>
      </c>
      <c r="B42">
        <v>3</v>
      </c>
      <c r="C42" t="s">
        <v>46</v>
      </c>
      <c r="D42" t="s">
        <v>24</v>
      </c>
      <c r="E42" t="s">
        <v>52</v>
      </c>
      <c r="G42">
        <v>0.5</v>
      </c>
      <c r="H42">
        <v>0.5</v>
      </c>
      <c r="I42">
        <v>8010</v>
      </c>
      <c r="J42">
        <v>9434</v>
      </c>
      <c r="L42">
        <v>8763</v>
      </c>
      <c r="M42">
        <v>10.266999999999999</v>
      </c>
      <c r="N42">
        <v>11.699</v>
      </c>
      <c r="O42">
        <v>1.4319999999999999</v>
      </c>
      <c r="Q42">
        <v>1.1579999999999999</v>
      </c>
      <c r="R42">
        <v>1</v>
      </c>
      <c r="S42">
        <v>0</v>
      </c>
      <c r="T42">
        <v>0</v>
      </c>
      <c r="V42">
        <v>0</v>
      </c>
      <c r="Y42" t="s">
        <v>65</v>
      </c>
      <c r="Z42" s="3">
        <v>0.13528935185185184</v>
      </c>
    </row>
    <row r="43" spans="1:26">
      <c r="A43">
        <v>42</v>
      </c>
      <c r="B43">
        <v>3</v>
      </c>
      <c r="C43" t="s">
        <v>46</v>
      </c>
      <c r="D43" t="s">
        <v>24</v>
      </c>
      <c r="E43" t="s">
        <v>52</v>
      </c>
      <c r="G43">
        <v>0.5</v>
      </c>
      <c r="H43">
        <v>0.5</v>
      </c>
      <c r="I43">
        <v>8261</v>
      </c>
      <c r="J43">
        <v>9707</v>
      </c>
      <c r="L43">
        <v>9272</v>
      </c>
      <c r="M43">
        <v>10.595000000000001</v>
      </c>
      <c r="N43">
        <v>12.031000000000001</v>
      </c>
      <c r="O43">
        <v>1.4359999999999999</v>
      </c>
      <c r="Q43">
        <v>1.2230000000000001</v>
      </c>
      <c r="R43">
        <v>1</v>
      </c>
      <c r="S43">
        <v>0</v>
      </c>
      <c r="T43">
        <v>0</v>
      </c>
      <c r="V43">
        <v>0</v>
      </c>
      <c r="Y43" t="s">
        <v>65</v>
      </c>
      <c r="Z43" s="3">
        <v>0.14159722222222224</v>
      </c>
    </row>
    <row r="44" spans="1:26">
      <c r="A44">
        <v>43</v>
      </c>
      <c r="B44">
        <v>20</v>
      </c>
      <c r="C44" t="s">
        <v>68</v>
      </c>
      <c r="D44" t="s">
        <v>24</v>
      </c>
      <c r="E44" t="s">
        <v>52</v>
      </c>
      <c r="G44">
        <v>0.5</v>
      </c>
      <c r="H44">
        <v>0.5</v>
      </c>
      <c r="I44">
        <v>2210</v>
      </c>
      <c r="J44">
        <v>4868</v>
      </c>
      <c r="L44">
        <v>1443</v>
      </c>
      <c r="M44">
        <v>2.7050000000000001</v>
      </c>
      <c r="N44">
        <v>6.0270000000000001</v>
      </c>
      <c r="O44">
        <v>3.3220000000000001</v>
      </c>
      <c r="Q44">
        <v>0.20300000000000001</v>
      </c>
      <c r="R44">
        <v>1</v>
      </c>
      <c r="S44">
        <v>0</v>
      </c>
      <c r="T44">
        <v>0</v>
      </c>
      <c r="V44">
        <v>0</v>
      </c>
      <c r="Y44" t="s">
        <v>65</v>
      </c>
      <c r="Z44" s="3">
        <v>0.15847222222222221</v>
      </c>
    </row>
    <row r="45" spans="1:26">
      <c r="A45">
        <v>44</v>
      </c>
      <c r="B45">
        <v>20</v>
      </c>
      <c r="C45" t="s">
        <v>68</v>
      </c>
      <c r="D45" t="s">
        <v>24</v>
      </c>
      <c r="E45" t="s">
        <v>52</v>
      </c>
      <c r="G45">
        <v>0.5</v>
      </c>
      <c r="H45">
        <v>0.5</v>
      </c>
      <c r="I45">
        <v>2292</v>
      </c>
      <c r="J45">
        <v>4937</v>
      </c>
      <c r="L45">
        <v>1516</v>
      </c>
      <c r="M45">
        <v>2.8119999999999998</v>
      </c>
      <c r="N45">
        <v>6.1139999999999999</v>
      </c>
      <c r="O45">
        <v>3.3010000000000002</v>
      </c>
      <c r="Q45">
        <v>0.21299999999999999</v>
      </c>
      <c r="R45">
        <v>1</v>
      </c>
      <c r="S45">
        <v>0</v>
      </c>
      <c r="T45">
        <v>0</v>
      </c>
      <c r="V45">
        <v>0</v>
      </c>
      <c r="Y45" t="s">
        <v>65</v>
      </c>
      <c r="Z45" s="3">
        <v>0.16459490740740743</v>
      </c>
    </row>
    <row r="46" spans="1:26">
      <c r="A46">
        <v>45</v>
      </c>
      <c r="B46">
        <v>21</v>
      </c>
      <c r="C46" t="s">
        <v>69</v>
      </c>
      <c r="D46" t="s">
        <v>24</v>
      </c>
      <c r="E46" t="s">
        <v>52</v>
      </c>
      <c r="G46">
        <v>0.5</v>
      </c>
      <c r="H46">
        <v>0.5</v>
      </c>
      <c r="I46">
        <v>4106</v>
      </c>
      <c r="J46">
        <v>5785</v>
      </c>
      <c r="L46">
        <v>3282</v>
      </c>
      <c r="M46">
        <v>5.1740000000000004</v>
      </c>
      <c r="N46">
        <v>7.1840000000000002</v>
      </c>
      <c r="O46">
        <v>2.0099999999999998</v>
      </c>
      <c r="Q46">
        <v>0.44600000000000001</v>
      </c>
      <c r="R46">
        <v>1</v>
      </c>
      <c r="S46">
        <v>0</v>
      </c>
      <c r="T46">
        <v>0</v>
      </c>
      <c r="V46">
        <v>0</v>
      </c>
      <c r="Y46" t="s">
        <v>65</v>
      </c>
      <c r="Z46" s="3">
        <v>0.18166666666666667</v>
      </c>
    </row>
    <row r="47" spans="1:26">
      <c r="A47">
        <v>46</v>
      </c>
      <c r="B47">
        <v>21</v>
      </c>
      <c r="C47" t="s">
        <v>69</v>
      </c>
      <c r="D47" t="s">
        <v>24</v>
      </c>
      <c r="E47" t="s">
        <v>52</v>
      </c>
      <c r="G47">
        <v>0.5</v>
      </c>
      <c r="H47">
        <v>0.5</v>
      </c>
      <c r="I47">
        <v>4051</v>
      </c>
      <c r="J47">
        <v>5859</v>
      </c>
      <c r="L47">
        <v>3380</v>
      </c>
      <c r="M47">
        <v>5.101</v>
      </c>
      <c r="N47">
        <v>7.2759999999999998</v>
      </c>
      <c r="O47">
        <v>2.1749999999999998</v>
      </c>
      <c r="Q47">
        <v>0.45900000000000002</v>
      </c>
      <c r="R47">
        <v>1</v>
      </c>
      <c r="S47">
        <v>0</v>
      </c>
      <c r="T47">
        <v>0</v>
      </c>
      <c r="V47">
        <v>0</v>
      </c>
      <c r="Y47" t="s">
        <v>65</v>
      </c>
      <c r="Z47" s="3">
        <v>0.18782407407407409</v>
      </c>
    </row>
    <row r="48" spans="1:26">
      <c r="A48">
        <v>47</v>
      </c>
      <c r="B48">
        <v>22</v>
      </c>
      <c r="C48" t="s">
        <v>70</v>
      </c>
      <c r="D48" t="s">
        <v>24</v>
      </c>
      <c r="E48" t="s">
        <v>52</v>
      </c>
      <c r="G48">
        <v>0.5</v>
      </c>
      <c r="H48">
        <v>0.5</v>
      </c>
      <c r="I48">
        <v>2296</v>
      </c>
      <c r="J48">
        <v>4082</v>
      </c>
      <c r="L48">
        <v>1052</v>
      </c>
      <c r="M48">
        <v>2.8170000000000002</v>
      </c>
      <c r="N48">
        <v>5.0279999999999996</v>
      </c>
      <c r="O48">
        <v>2.2109999999999999</v>
      </c>
      <c r="Q48">
        <v>0.151</v>
      </c>
      <c r="R48">
        <v>1</v>
      </c>
      <c r="S48">
        <v>0</v>
      </c>
      <c r="T48">
        <v>0</v>
      </c>
      <c r="V48">
        <v>0</v>
      </c>
      <c r="Y48" t="s">
        <v>65</v>
      </c>
      <c r="Z48" s="3">
        <v>0.20466435185185183</v>
      </c>
    </row>
    <row r="49" spans="1:26">
      <c r="A49">
        <v>48</v>
      </c>
      <c r="B49">
        <v>22</v>
      </c>
      <c r="C49" t="s">
        <v>70</v>
      </c>
      <c r="D49" t="s">
        <v>24</v>
      </c>
      <c r="E49" t="s">
        <v>52</v>
      </c>
      <c r="G49">
        <v>0.5</v>
      </c>
      <c r="H49">
        <v>0.5</v>
      </c>
      <c r="I49">
        <v>2302</v>
      </c>
      <c r="J49">
        <v>4006</v>
      </c>
      <c r="L49">
        <v>1060</v>
      </c>
      <c r="M49">
        <v>2.8250000000000002</v>
      </c>
      <c r="N49">
        <v>4.93</v>
      </c>
      <c r="O49">
        <v>2.105</v>
      </c>
      <c r="Q49">
        <v>0.152</v>
      </c>
      <c r="R49">
        <v>1</v>
      </c>
      <c r="S49">
        <v>0</v>
      </c>
      <c r="T49">
        <v>0</v>
      </c>
      <c r="V49">
        <v>0</v>
      </c>
      <c r="Y49" t="s">
        <v>65</v>
      </c>
      <c r="Z49" s="3">
        <v>0.2106712962962963</v>
      </c>
    </row>
    <row r="50" spans="1:26">
      <c r="A50">
        <v>49</v>
      </c>
      <c r="B50">
        <v>23</v>
      </c>
      <c r="C50" t="s">
        <v>71</v>
      </c>
      <c r="D50" t="s">
        <v>24</v>
      </c>
      <c r="E50" t="s">
        <v>52</v>
      </c>
      <c r="G50">
        <v>0.5</v>
      </c>
      <c r="H50">
        <v>0.5</v>
      </c>
      <c r="I50">
        <v>3593</v>
      </c>
      <c r="J50">
        <v>5673</v>
      </c>
      <c r="L50">
        <v>2301</v>
      </c>
      <c r="M50">
        <v>4.5060000000000002</v>
      </c>
      <c r="N50">
        <v>7.0430000000000001</v>
      </c>
      <c r="O50">
        <v>2.5369999999999999</v>
      </c>
      <c r="Q50">
        <v>0.317</v>
      </c>
      <c r="R50">
        <v>1</v>
      </c>
      <c r="S50">
        <v>0</v>
      </c>
      <c r="T50">
        <v>0</v>
      </c>
      <c r="V50">
        <v>0</v>
      </c>
      <c r="Y50" t="s">
        <v>65</v>
      </c>
      <c r="Z50" s="3">
        <v>0.22747685185185185</v>
      </c>
    </row>
    <row r="51" spans="1:26">
      <c r="A51">
        <v>50</v>
      </c>
      <c r="B51">
        <v>23</v>
      </c>
      <c r="C51" t="s">
        <v>71</v>
      </c>
      <c r="D51" t="s">
        <v>24</v>
      </c>
      <c r="E51" t="s">
        <v>52</v>
      </c>
      <c r="G51">
        <v>0.5</v>
      </c>
      <c r="H51">
        <v>0.5</v>
      </c>
      <c r="I51">
        <v>3592</v>
      </c>
      <c r="J51">
        <v>5629</v>
      </c>
      <c r="L51">
        <v>2217</v>
      </c>
      <c r="M51">
        <v>4.5039999999999996</v>
      </c>
      <c r="N51">
        <v>6.9880000000000004</v>
      </c>
      <c r="O51">
        <v>2.484</v>
      </c>
      <c r="Q51">
        <v>0.30599999999999999</v>
      </c>
      <c r="R51">
        <v>1</v>
      </c>
      <c r="S51">
        <v>0</v>
      </c>
      <c r="T51">
        <v>0</v>
      </c>
      <c r="V51">
        <v>0</v>
      </c>
      <c r="Y51" t="s">
        <v>65</v>
      </c>
      <c r="Z51" s="3">
        <v>0.23362268518518517</v>
      </c>
    </row>
    <row r="52" spans="1:26">
      <c r="A52">
        <v>51</v>
      </c>
      <c r="B52">
        <v>24</v>
      </c>
      <c r="C52" t="s">
        <v>72</v>
      </c>
      <c r="D52" t="s">
        <v>24</v>
      </c>
      <c r="E52" t="s">
        <v>52</v>
      </c>
      <c r="G52">
        <v>0.5</v>
      </c>
      <c r="H52">
        <v>0.5</v>
      </c>
      <c r="I52">
        <v>3384</v>
      </c>
      <c r="J52">
        <v>7111</v>
      </c>
      <c r="L52">
        <v>1809</v>
      </c>
      <c r="M52">
        <v>4.2329999999999997</v>
      </c>
      <c r="N52">
        <v>8.8409999999999993</v>
      </c>
      <c r="O52">
        <v>4.6079999999999997</v>
      </c>
      <c r="Q52">
        <v>0.252</v>
      </c>
      <c r="R52">
        <v>1</v>
      </c>
      <c r="S52">
        <v>0</v>
      </c>
      <c r="T52">
        <v>0</v>
      </c>
      <c r="V52">
        <v>0</v>
      </c>
      <c r="Y52" t="s">
        <v>65</v>
      </c>
      <c r="Z52" s="3">
        <v>0.25067129629629631</v>
      </c>
    </row>
    <row r="53" spans="1:26">
      <c r="A53">
        <v>52</v>
      </c>
      <c r="B53">
        <v>24</v>
      </c>
      <c r="C53" t="s">
        <v>72</v>
      </c>
      <c r="D53" t="s">
        <v>24</v>
      </c>
      <c r="E53" t="s">
        <v>52</v>
      </c>
      <c r="G53">
        <v>0.5</v>
      </c>
      <c r="H53">
        <v>0.5</v>
      </c>
      <c r="I53">
        <v>3378</v>
      </c>
      <c r="J53">
        <v>7056</v>
      </c>
      <c r="L53">
        <v>1712</v>
      </c>
      <c r="M53">
        <v>4.2249999999999996</v>
      </c>
      <c r="N53">
        <v>8.7720000000000002</v>
      </c>
      <c r="O53">
        <v>4.5469999999999997</v>
      </c>
      <c r="Q53">
        <v>0.23899999999999999</v>
      </c>
      <c r="R53">
        <v>1</v>
      </c>
      <c r="S53">
        <v>0</v>
      </c>
      <c r="T53">
        <v>0</v>
      </c>
      <c r="V53">
        <v>0</v>
      </c>
      <c r="Y53" t="s">
        <v>65</v>
      </c>
      <c r="Z53" s="3">
        <v>0.25689814814814815</v>
      </c>
    </row>
    <row r="54" spans="1:26">
      <c r="A54">
        <v>53</v>
      </c>
      <c r="B54">
        <v>25</v>
      </c>
      <c r="C54" t="s">
        <v>73</v>
      </c>
      <c r="D54" t="s">
        <v>24</v>
      </c>
      <c r="E54" t="s">
        <v>52</v>
      </c>
      <c r="G54">
        <v>0.5</v>
      </c>
      <c r="H54">
        <v>0.5</v>
      </c>
      <c r="I54">
        <v>2180</v>
      </c>
      <c r="J54">
        <v>4947</v>
      </c>
      <c r="L54">
        <v>1503</v>
      </c>
      <c r="M54">
        <v>2.6669999999999998</v>
      </c>
      <c r="N54">
        <v>6.1269999999999998</v>
      </c>
      <c r="O54">
        <v>3.46</v>
      </c>
      <c r="Q54">
        <v>0.21099999999999999</v>
      </c>
      <c r="R54">
        <v>1</v>
      </c>
      <c r="S54">
        <v>0</v>
      </c>
      <c r="T54">
        <v>0</v>
      </c>
      <c r="V54">
        <v>0</v>
      </c>
      <c r="Y54" t="s">
        <v>65</v>
      </c>
      <c r="Z54" s="3">
        <v>0.27374999999999999</v>
      </c>
    </row>
    <row r="55" spans="1:26">
      <c r="A55">
        <v>54</v>
      </c>
      <c r="B55">
        <v>25</v>
      </c>
      <c r="C55" t="s">
        <v>73</v>
      </c>
      <c r="D55" t="s">
        <v>24</v>
      </c>
      <c r="E55" t="s">
        <v>52</v>
      </c>
      <c r="G55">
        <v>0.5</v>
      </c>
      <c r="H55">
        <v>0.5</v>
      </c>
      <c r="I55">
        <v>2152</v>
      </c>
      <c r="J55">
        <v>4740</v>
      </c>
      <c r="L55">
        <v>1291</v>
      </c>
      <c r="M55">
        <v>2.63</v>
      </c>
      <c r="N55">
        <v>5.8639999999999999</v>
      </c>
      <c r="O55">
        <v>3.234</v>
      </c>
      <c r="Q55">
        <v>0.183</v>
      </c>
      <c r="R55">
        <v>1</v>
      </c>
      <c r="S55">
        <v>0</v>
      </c>
      <c r="T55">
        <v>0</v>
      </c>
      <c r="V55">
        <v>0</v>
      </c>
      <c r="Y55" t="s">
        <v>65</v>
      </c>
      <c r="Z55" s="3">
        <v>0.27988425925925925</v>
      </c>
    </row>
    <row r="56" spans="1:26">
      <c r="A56">
        <v>55</v>
      </c>
      <c r="B56">
        <v>26</v>
      </c>
      <c r="C56" t="s">
        <v>74</v>
      </c>
      <c r="D56" t="s">
        <v>24</v>
      </c>
      <c r="E56" t="s">
        <v>52</v>
      </c>
      <c r="G56">
        <v>0.5</v>
      </c>
      <c r="H56">
        <v>0.5</v>
      </c>
      <c r="I56">
        <v>2408</v>
      </c>
      <c r="J56">
        <v>4468</v>
      </c>
      <c r="L56">
        <v>1740</v>
      </c>
      <c r="M56">
        <v>2.9630000000000001</v>
      </c>
      <c r="N56">
        <v>5.5190000000000001</v>
      </c>
      <c r="O56">
        <v>2.556</v>
      </c>
      <c r="Q56">
        <v>0.24299999999999999</v>
      </c>
      <c r="R56">
        <v>1</v>
      </c>
      <c r="S56">
        <v>0</v>
      </c>
      <c r="T56">
        <v>0</v>
      </c>
      <c r="V56">
        <v>0</v>
      </c>
      <c r="Y56" t="s">
        <v>65</v>
      </c>
      <c r="Z56" s="3">
        <v>0.29667824074074073</v>
      </c>
    </row>
    <row r="57" spans="1:26">
      <c r="A57">
        <v>56</v>
      </c>
      <c r="B57">
        <v>26</v>
      </c>
      <c r="C57" t="s">
        <v>74</v>
      </c>
      <c r="D57" t="s">
        <v>24</v>
      </c>
      <c r="E57" t="s">
        <v>52</v>
      </c>
      <c r="G57">
        <v>0.5</v>
      </c>
      <c r="H57">
        <v>0.5</v>
      </c>
      <c r="I57">
        <v>2344</v>
      </c>
      <c r="J57">
        <v>4458</v>
      </c>
      <c r="L57">
        <v>1823</v>
      </c>
      <c r="M57">
        <v>2.88</v>
      </c>
      <c r="N57">
        <v>5.5060000000000002</v>
      </c>
      <c r="O57">
        <v>2.6259999999999999</v>
      </c>
      <c r="Q57">
        <v>0.254</v>
      </c>
      <c r="R57">
        <v>1</v>
      </c>
      <c r="S57">
        <v>0</v>
      </c>
      <c r="T57">
        <v>0</v>
      </c>
      <c r="V57">
        <v>0</v>
      </c>
      <c r="Y57" t="s">
        <v>65</v>
      </c>
      <c r="Z57" s="3">
        <v>0.30274305555555553</v>
      </c>
    </row>
    <row r="58" spans="1:26">
      <c r="A58">
        <v>57</v>
      </c>
      <c r="B58">
        <v>27</v>
      </c>
      <c r="C58" t="s">
        <v>75</v>
      </c>
      <c r="D58" t="s">
        <v>24</v>
      </c>
      <c r="E58" t="s">
        <v>52</v>
      </c>
      <c r="G58">
        <v>0.5</v>
      </c>
      <c r="H58">
        <v>0.5</v>
      </c>
      <c r="I58">
        <v>3184</v>
      </c>
      <c r="J58">
        <v>4689</v>
      </c>
      <c r="L58">
        <v>903</v>
      </c>
      <c r="M58">
        <v>3.9729999999999999</v>
      </c>
      <c r="N58">
        <v>5.7990000000000004</v>
      </c>
      <c r="O58">
        <v>1.8260000000000001</v>
      </c>
      <c r="Q58">
        <v>0.13200000000000001</v>
      </c>
      <c r="R58">
        <v>1</v>
      </c>
      <c r="S58">
        <v>0</v>
      </c>
      <c r="T58">
        <v>0</v>
      </c>
      <c r="V58">
        <v>0</v>
      </c>
      <c r="Y58" t="s">
        <v>65</v>
      </c>
      <c r="Z58" s="3">
        <v>0.31967592592592592</v>
      </c>
    </row>
    <row r="59" spans="1:26">
      <c r="A59">
        <v>58</v>
      </c>
      <c r="B59">
        <v>27</v>
      </c>
      <c r="C59" t="s">
        <v>75</v>
      </c>
      <c r="D59" t="s">
        <v>24</v>
      </c>
      <c r="E59" t="s">
        <v>52</v>
      </c>
      <c r="G59">
        <v>0.5</v>
      </c>
      <c r="H59">
        <v>0.5</v>
      </c>
      <c r="I59">
        <v>3139</v>
      </c>
      <c r="J59">
        <v>4572</v>
      </c>
      <c r="L59">
        <v>848</v>
      </c>
      <c r="M59">
        <v>3.9140000000000001</v>
      </c>
      <c r="N59">
        <v>5.6509999999999998</v>
      </c>
      <c r="O59">
        <v>1.738</v>
      </c>
      <c r="Q59">
        <v>0.124</v>
      </c>
      <c r="R59">
        <v>1</v>
      </c>
      <c r="S59">
        <v>0</v>
      </c>
      <c r="T59">
        <v>0</v>
      </c>
      <c r="V59">
        <v>0</v>
      </c>
      <c r="Y59" t="s">
        <v>65</v>
      </c>
      <c r="Z59" s="3">
        <v>0.32577546296296295</v>
      </c>
    </row>
    <row r="60" spans="1:26">
      <c r="A60">
        <v>59</v>
      </c>
      <c r="B60">
        <v>28</v>
      </c>
      <c r="C60" t="s">
        <v>76</v>
      </c>
      <c r="D60" t="s">
        <v>24</v>
      </c>
      <c r="E60" t="s">
        <v>52</v>
      </c>
      <c r="G60">
        <v>0.5</v>
      </c>
      <c r="H60">
        <v>0.5</v>
      </c>
      <c r="I60">
        <v>3014</v>
      </c>
      <c r="J60">
        <v>6207</v>
      </c>
      <c r="L60">
        <v>1708</v>
      </c>
      <c r="M60">
        <v>3.7519999999999998</v>
      </c>
      <c r="N60">
        <v>7.7130000000000001</v>
      </c>
      <c r="O60">
        <v>3.9620000000000002</v>
      </c>
      <c r="Q60">
        <v>0.23799999999999999</v>
      </c>
      <c r="R60">
        <v>1</v>
      </c>
      <c r="S60">
        <v>0</v>
      </c>
      <c r="T60">
        <v>0</v>
      </c>
      <c r="V60">
        <v>0</v>
      </c>
      <c r="Y60" t="s">
        <v>65</v>
      </c>
      <c r="Z60" s="3">
        <v>0.34265046296296298</v>
      </c>
    </row>
    <row r="61" spans="1:26">
      <c r="A61">
        <v>60</v>
      </c>
      <c r="B61">
        <v>28</v>
      </c>
      <c r="C61" t="s">
        <v>76</v>
      </c>
      <c r="D61" t="s">
        <v>24</v>
      </c>
      <c r="E61" t="s">
        <v>52</v>
      </c>
      <c r="G61">
        <v>0.5</v>
      </c>
      <c r="H61">
        <v>0.5</v>
      </c>
      <c r="I61">
        <v>3039</v>
      </c>
      <c r="J61">
        <v>6222</v>
      </c>
      <c r="L61">
        <v>1701</v>
      </c>
      <c r="M61">
        <v>3.7839999999999998</v>
      </c>
      <c r="N61">
        <v>7.7320000000000002</v>
      </c>
      <c r="O61">
        <v>3.9470000000000001</v>
      </c>
      <c r="Q61">
        <v>0.23699999999999999</v>
      </c>
      <c r="R61">
        <v>1</v>
      </c>
      <c r="S61">
        <v>0</v>
      </c>
      <c r="T61">
        <v>0</v>
      </c>
      <c r="V61">
        <v>0</v>
      </c>
      <c r="Y61" t="s">
        <v>65</v>
      </c>
      <c r="Z61" s="3">
        <v>0.34883101851851855</v>
      </c>
    </row>
    <row r="62" spans="1:26">
      <c r="A62">
        <v>61</v>
      </c>
      <c r="B62">
        <v>29</v>
      </c>
      <c r="C62" t="s">
        <v>77</v>
      </c>
      <c r="D62" t="s">
        <v>24</v>
      </c>
      <c r="E62" t="s">
        <v>52</v>
      </c>
      <c r="G62">
        <v>0.5</v>
      </c>
      <c r="H62">
        <v>0.5</v>
      </c>
      <c r="I62">
        <v>2953</v>
      </c>
      <c r="J62">
        <v>5975</v>
      </c>
      <c r="L62">
        <v>1546</v>
      </c>
      <c r="M62">
        <v>3.6720000000000002</v>
      </c>
      <c r="N62">
        <v>7.4219999999999997</v>
      </c>
      <c r="O62">
        <v>3.75</v>
      </c>
      <c r="Q62">
        <v>0.217</v>
      </c>
      <c r="R62">
        <v>1</v>
      </c>
      <c r="S62">
        <v>0</v>
      </c>
      <c r="T62">
        <v>0</v>
      </c>
      <c r="V62">
        <v>0</v>
      </c>
      <c r="Y62" t="s">
        <v>65</v>
      </c>
      <c r="Z62" s="3">
        <v>0.36579861111111112</v>
      </c>
    </row>
    <row r="63" spans="1:26">
      <c r="A63">
        <v>62</v>
      </c>
      <c r="B63">
        <v>29</v>
      </c>
      <c r="C63" t="s">
        <v>77</v>
      </c>
      <c r="D63" t="s">
        <v>24</v>
      </c>
      <c r="E63" t="s">
        <v>52</v>
      </c>
      <c r="G63">
        <v>0.5</v>
      </c>
      <c r="H63">
        <v>0.5</v>
      </c>
      <c r="I63">
        <v>2937</v>
      </c>
      <c r="J63">
        <v>5817</v>
      </c>
      <c r="L63">
        <v>1364</v>
      </c>
      <c r="M63">
        <v>3.6509999999999998</v>
      </c>
      <c r="N63">
        <v>7.2240000000000002</v>
      </c>
      <c r="O63">
        <v>3.573</v>
      </c>
      <c r="Q63">
        <v>0.193</v>
      </c>
      <c r="R63">
        <v>1</v>
      </c>
      <c r="S63">
        <v>0</v>
      </c>
      <c r="T63">
        <v>0</v>
      </c>
      <c r="V63">
        <v>0</v>
      </c>
      <c r="Y63" t="s">
        <v>65</v>
      </c>
      <c r="Z63" s="3">
        <v>0.37194444444444441</v>
      </c>
    </row>
    <row r="64" spans="1:26">
      <c r="A64">
        <v>63</v>
      </c>
      <c r="B64">
        <v>30</v>
      </c>
      <c r="C64" t="s">
        <v>78</v>
      </c>
      <c r="D64" t="s">
        <v>24</v>
      </c>
      <c r="E64" t="s">
        <v>52</v>
      </c>
      <c r="G64">
        <v>0.5</v>
      </c>
      <c r="H64">
        <v>0.5</v>
      </c>
      <c r="I64">
        <v>2387</v>
      </c>
      <c r="J64">
        <v>3929</v>
      </c>
      <c r="L64">
        <v>1035</v>
      </c>
      <c r="M64">
        <v>2.9350000000000001</v>
      </c>
      <c r="N64">
        <v>4.8330000000000002</v>
      </c>
      <c r="O64">
        <v>1.897</v>
      </c>
      <c r="Q64">
        <v>0.14899999999999999</v>
      </c>
      <c r="R64">
        <v>1</v>
      </c>
      <c r="S64">
        <v>0</v>
      </c>
      <c r="T64">
        <v>0</v>
      </c>
      <c r="V64">
        <v>0</v>
      </c>
      <c r="Y64" t="s">
        <v>65</v>
      </c>
      <c r="Z64" s="3">
        <v>0.38873842592592595</v>
      </c>
    </row>
    <row r="65" spans="1:26">
      <c r="A65">
        <v>64</v>
      </c>
      <c r="B65">
        <v>30</v>
      </c>
      <c r="C65" t="s">
        <v>78</v>
      </c>
      <c r="D65" t="s">
        <v>24</v>
      </c>
      <c r="E65" t="s">
        <v>52</v>
      </c>
      <c r="G65">
        <v>0.5</v>
      </c>
      <c r="H65">
        <v>0.5</v>
      </c>
      <c r="I65">
        <v>2472</v>
      </c>
      <c r="J65">
        <v>3978</v>
      </c>
      <c r="L65">
        <v>1188</v>
      </c>
      <c r="M65">
        <v>3.0459999999999998</v>
      </c>
      <c r="N65">
        <v>4.8949999999999996</v>
      </c>
      <c r="O65">
        <v>1.849</v>
      </c>
      <c r="Q65">
        <v>0.16900000000000001</v>
      </c>
      <c r="R65">
        <v>1</v>
      </c>
      <c r="S65">
        <v>0</v>
      </c>
      <c r="T65">
        <v>0</v>
      </c>
      <c r="V65">
        <v>0</v>
      </c>
      <c r="Y65" t="s">
        <v>65</v>
      </c>
      <c r="Z65" s="3">
        <v>0.39479166666666665</v>
      </c>
    </row>
    <row r="66" spans="1:26">
      <c r="A66">
        <v>65</v>
      </c>
      <c r="B66">
        <v>31</v>
      </c>
      <c r="C66" t="s">
        <v>79</v>
      </c>
      <c r="D66" t="s">
        <v>24</v>
      </c>
      <c r="E66" t="s">
        <v>52</v>
      </c>
      <c r="G66">
        <v>0.5</v>
      </c>
      <c r="H66">
        <v>0.5</v>
      </c>
      <c r="I66">
        <v>2979</v>
      </c>
      <c r="J66">
        <v>7082</v>
      </c>
      <c r="L66">
        <v>1913</v>
      </c>
      <c r="M66">
        <v>3.706</v>
      </c>
      <c r="N66">
        <v>8.8049999999999997</v>
      </c>
      <c r="O66">
        <v>5.0999999999999996</v>
      </c>
      <c r="Q66">
        <v>0.26600000000000001</v>
      </c>
      <c r="R66">
        <v>1</v>
      </c>
      <c r="S66">
        <v>0</v>
      </c>
      <c r="T66">
        <v>0</v>
      </c>
      <c r="V66">
        <v>0</v>
      </c>
      <c r="Y66" t="s">
        <v>65</v>
      </c>
      <c r="Z66" s="3">
        <v>0.41170138888888891</v>
      </c>
    </row>
    <row r="67" spans="1:26">
      <c r="A67">
        <v>66</v>
      </c>
      <c r="B67">
        <v>31</v>
      </c>
      <c r="C67" t="s">
        <v>79</v>
      </c>
      <c r="D67" t="s">
        <v>24</v>
      </c>
      <c r="E67" t="s">
        <v>52</v>
      </c>
      <c r="G67">
        <v>0.5</v>
      </c>
      <c r="H67">
        <v>0.5</v>
      </c>
      <c r="I67">
        <v>3157</v>
      </c>
      <c r="J67">
        <v>6976</v>
      </c>
      <c r="L67">
        <v>1823</v>
      </c>
      <c r="M67">
        <v>3.9369999999999998</v>
      </c>
      <c r="N67">
        <v>8.673</v>
      </c>
      <c r="O67">
        <v>4.7359999999999998</v>
      </c>
      <c r="Q67">
        <v>0.254</v>
      </c>
      <c r="R67">
        <v>1</v>
      </c>
      <c r="S67">
        <v>0</v>
      </c>
      <c r="T67">
        <v>0</v>
      </c>
      <c r="V67">
        <v>0</v>
      </c>
      <c r="Y67" t="s">
        <v>65</v>
      </c>
      <c r="Z67" s="3">
        <v>0.41796296296296293</v>
      </c>
    </row>
    <row r="68" spans="1:26">
      <c r="A68">
        <v>67</v>
      </c>
      <c r="B68">
        <v>32</v>
      </c>
      <c r="C68" t="s">
        <v>80</v>
      </c>
      <c r="D68" t="s">
        <v>24</v>
      </c>
      <c r="E68" t="s">
        <v>52</v>
      </c>
      <c r="G68">
        <v>0.5</v>
      </c>
      <c r="H68">
        <v>0.5</v>
      </c>
      <c r="I68">
        <v>4889</v>
      </c>
      <c r="J68">
        <v>9117</v>
      </c>
      <c r="L68">
        <v>2953</v>
      </c>
      <c r="M68">
        <v>6.1929999999999996</v>
      </c>
      <c r="N68">
        <v>11.311999999999999</v>
      </c>
      <c r="O68">
        <v>5.1189999999999998</v>
      </c>
      <c r="Q68">
        <v>0.40300000000000002</v>
      </c>
      <c r="R68">
        <v>1</v>
      </c>
      <c r="S68">
        <v>0</v>
      </c>
      <c r="T68">
        <v>0</v>
      </c>
      <c r="V68">
        <v>0</v>
      </c>
      <c r="Y68" t="s">
        <v>65</v>
      </c>
      <c r="Z68" s="3">
        <v>0.43509259259259259</v>
      </c>
    </row>
    <row r="69" spans="1:26">
      <c r="A69">
        <v>68</v>
      </c>
      <c r="B69">
        <v>32</v>
      </c>
      <c r="C69" t="s">
        <v>80</v>
      </c>
      <c r="D69" t="s">
        <v>24</v>
      </c>
      <c r="E69" t="s">
        <v>52</v>
      </c>
      <c r="G69">
        <v>0.5</v>
      </c>
      <c r="H69">
        <v>0.5</v>
      </c>
      <c r="I69">
        <v>5014</v>
      </c>
      <c r="J69">
        <v>9196</v>
      </c>
      <c r="L69">
        <v>2984</v>
      </c>
      <c r="M69">
        <v>6.3570000000000002</v>
      </c>
      <c r="N69">
        <v>11.409000000000001</v>
      </c>
      <c r="O69">
        <v>5.0519999999999996</v>
      </c>
      <c r="Q69">
        <v>0.40699999999999997</v>
      </c>
      <c r="R69">
        <v>1</v>
      </c>
      <c r="S69">
        <v>0</v>
      </c>
      <c r="T69">
        <v>0</v>
      </c>
      <c r="V69">
        <v>0</v>
      </c>
      <c r="Y69" t="s">
        <v>65</v>
      </c>
      <c r="Z69" s="3">
        <v>0.44148148148148153</v>
      </c>
    </row>
    <row r="70" spans="1:26">
      <c r="A70">
        <v>69</v>
      </c>
      <c r="B70">
        <v>1</v>
      </c>
      <c r="D70" t="s">
        <v>48</v>
      </c>
      <c r="Y70" t="s">
        <v>65</v>
      </c>
      <c r="Z70" s="3">
        <v>0.44599537037037035</v>
      </c>
    </row>
    <row r="71" spans="1:26">
      <c r="A71">
        <v>70</v>
      </c>
      <c r="B71">
        <v>2</v>
      </c>
      <c r="C71" t="s">
        <v>45</v>
      </c>
      <c r="D71" t="s">
        <v>24</v>
      </c>
      <c r="E71" t="s">
        <v>52</v>
      </c>
      <c r="G71">
        <v>0.5</v>
      </c>
      <c r="H71">
        <v>0.5</v>
      </c>
      <c r="I71">
        <v>58</v>
      </c>
      <c r="J71">
        <v>357</v>
      </c>
      <c r="L71">
        <v>175</v>
      </c>
      <c r="M71">
        <v>0</v>
      </c>
      <c r="N71">
        <v>0.20300000000000001</v>
      </c>
      <c r="O71">
        <v>0.20300000000000001</v>
      </c>
      <c r="Q71">
        <v>3.5000000000000003E-2</v>
      </c>
      <c r="R71">
        <v>1</v>
      </c>
      <c r="S71">
        <v>0</v>
      </c>
      <c r="T71">
        <v>0</v>
      </c>
      <c r="V71">
        <v>0</v>
      </c>
      <c r="Y71" t="s">
        <v>65</v>
      </c>
      <c r="Z71" s="3">
        <v>0.4619907407407407</v>
      </c>
    </row>
    <row r="72" spans="1:26">
      <c r="A72">
        <v>71</v>
      </c>
      <c r="B72">
        <v>2</v>
      </c>
      <c r="C72" t="s">
        <v>45</v>
      </c>
      <c r="D72" t="s">
        <v>24</v>
      </c>
      <c r="E72" t="s">
        <v>52</v>
      </c>
      <c r="G72">
        <v>0.5</v>
      </c>
      <c r="H72">
        <v>0.5</v>
      </c>
      <c r="I72">
        <v>28</v>
      </c>
      <c r="J72">
        <v>354</v>
      </c>
      <c r="L72">
        <v>0</v>
      </c>
      <c r="M72">
        <v>0</v>
      </c>
      <c r="N72">
        <v>0.19900000000000001</v>
      </c>
      <c r="O72">
        <v>0.19900000000000001</v>
      </c>
      <c r="Q72">
        <v>0</v>
      </c>
      <c r="R72">
        <v>1</v>
      </c>
      <c r="S72">
        <v>0</v>
      </c>
      <c r="T72">
        <v>0</v>
      </c>
      <c r="V72">
        <v>0</v>
      </c>
      <c r="X72" t="s">
        <v>25</v>
      </c>
      <c r="Y72" t="s">
        <v>65</v>
      </c>
      <c r="Z72" s="3">
        <v>0.46736111111111112</v>
      </c>
    </row>
    <row r="73" spans="1:26">
      <c r="A73">
        <v>72</v>
      </c>
      <c r="B73">
        <v>6</v>
      </c>
      <c r="C73" t="s">
        <v>47</v>
      </c>
      <c r="D73" t="s">
        <v>24</v>
      </c>
      <c r="E73" t="s">
        <v>52</v>
      </c>
      <c r="G73">
        <v>0.5</v>
      </c>
      <c r="H73">
        <v>0.5</v>
      </c>
      <c r="I73">
        <v>2094</v>
      </c>
      <c r="J73">
        <v>6744</v>
      </c>
      <c r="L73">
        <v>3068</v>
      </c>
      <c r="M73">
        <v>2.5539999999999998</v>
      </c>
      <c r="N73">
        <v>8.3840000000000003</v>
      </c>
      <c r="O73">
        <v>5.83</v>
      </c>
      <c r="Q73">
        <v>0.41799999999999998</v>
      </c>
      <c r="R73">
        <v>1</v>
      </c>
      <c r="S73">
        <v>0</v>
      </c>
      <c r="T73">
        <v>0</v>
      </c>
      <c r="V73">
        <v>0</v>
      </c>
      <c r="Y73" t="s">
        <v>65</v>
      </c>
      <c r="Z73" s="3">
        <v>0.48439814814814813</v>
      </c>
    </row>
    <row r="74" spans="1:26">
      <c r="A74">
        <v>73</v>
      </c>
      <c r="B74">
        <v>6</v>
      </c>
      <c r="C74" t="s">
        <v>47</v>
      </c>
      <c r="D74" t="s">
        <v>24</v>
      </c>
      <c r="E74" t="s">
        <v>52</v>
      </c>
      <c r="G74">
        <v>0.5</v>
      </c>
      <c r="H74">
        <v>0.5</v>
      </c>
      <c r="I74">
        <v>2107</v>
      </c>
      <c r="J74">
        <v>6328</v>
      </c>
      <c r="L74">
        <v>2650</v>
      </c>
      <c r="M74">
        <v>2.5720000000000001</v>
      </c>
      <c r="N74">
        <v>7.8650000000000002</v>
      </c>
      <c r="O74">
        <v>5.2930000000000001</v>
      </c>
      <c r="Q74">
        <v>0.36299999999999999</v>
      </c>
      <c r="R74">
        <v>1</v>
      </c>
      <c r="S74">
        <v>0</v>
      </c>
      <c r="T74">
        <v>0</v>
      </c>
      <c r="V74">
        <v>0</v>
      </c>
      <c r="Y74" t="s">
        <v>65</v>
      </c>
      <c r="Z74" s="3">
        <v>0.49052083333333335</v>
      </c>
    </row>
    <row r="75" spans="1:26">
      <c r="A75">
        <v>74</v>
      </c>
      <c r="B75">
        <v>3</v>
      </c>
      <c r="C75" t="s">
        <v>46</v>
      </c>
      <c r="D75" t="s">
        <v>24</v>
      </c>
      <c r="E75" t="s">
        <v>52</v>
      </c>
      <c r="G75">
        <v>0.5</v>
      </c>
      <c r="H75">
        <v>0.5</v>
      </c>
      <c r="I75">
        <v>4046</v>
      </c>
      <c r="J75">
        <v>10045</v>
      </c>
      <c r="L75">
        <v>8847</v>
      </c>
      <c r="M75">
        <v>5.0949999999999998</v>
      </c>
      <c r="N75">
        <v>12.441000000000001</v>
      </c>
      <c r="O75">
        <v>7.3460000000000001</v>
      </c>
      <c r="Q75">
        <v>1.1679999999999999</v>
      </c>
      <c r="R75">
        <v>1</v>
      </c>
      <c r="S75">
        <v>0</v>
      </c>
      <c r="T75">
        <v>0</v>
      </c>
      <c r="V75">
        <v>0</v>
      </c>
      <c r="Y75" t="s">
        <v>65</v>
      </c>
      <c r="Z75" s="3">
        <v>0.50780092592592596</v>
      </c>
    </row>
    <row r="76" spans="1:26">
      <c r="A76">
        <v>75</v>
      </c>
      <c r="B76">
        <v>3</v>
      </c>
      <c r="C76" t="s">
        <v>46</v>
      </c>
      <c r="D76" t="s">
        <v>24</v>
      </c>
      <c r="E76" t="s">
        <v>52</v>
      </c>
      <c r="G76">
        <v>0.5</v>
      </c>
      <c r="H76">
        <v>0.5</v>
      </c>
      <c r="I76">
        <v>6601</v>
      </c>
      <c r="J76">
        <v>8965</v>
      </c>
      <c r="L76">
        <v>8078</v>
      </c>
      <c r="M76">
        <v>8.4269999999999996</v>
      </c>
      <c r="N76">
        <v>11.125999999999999</v>
      </c>
      <c r="O76">
        <v>2.6989999999999998</v>
      </c>
      <c r="Q76">
        <v>1.07</v>
      </c>
      <c r="R76">
        <v>1</v>
      </c>
      <c r="S76">
        <v>0</v>
      </c>
      <c r="T76">
        <v>0</v>
      </c>
      <c r="V76">
        <v>0</v>
      </c>
      <c r="Y76" t="s">
        <v>65</v>
      </c>
      <c r="Z76" s="3">
        <v>0.51392361111111107</v>
      </c>
    </row>
    <row r="77" spans="1:26">
      <c r="A77">
        <v>76</v>
      </c>
      <c r="B77">
        <v>1</v>
      </c>
      <c r="D77" t="s">
        <v>48</v>
      </c>
      <c r="Y77" t="s">
        <v>65</v>
      </c>
      <c r="Z77" s="3">
        <v>0.51804398148148145</v>
      </c>
    </row>
    <row r="78" spans="1:26">
      <c r="A78">
        <v>77</v>
      </c>
      <c r="B78">
        <v>3</v>
      </c>
      <c r="R7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78"/>
  <sheetViews>
    <sheetView workbookViewId="0">
      <selection activeCell="A2" sqref="A2:Z76"/>
    </sheetView>
  </sheetViews>
  <sheetFormatPr baseColWidth="10" defaultColWidth="8.83203125" defaultRowHeight="1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6</v>
      </c>
      <c r="L1" t="s">
        <v>14</v>
      </c>
      <c r="M1" t="s">
        <v>15</v>
      </c>
      <c r="N1" t="s">
        <v>16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20</v>
      </c>
      <c r="U1" t="s">
        <v>9</v>
      </c>
      <c r="V1" t="s">
        <v>21</v>
      </c>
      <c r="W1" t="s">
        <v>22</v>
      </c>
      <c r="X1" t="s">
        <v>23</v>
      </c>
      <c r="Y1" t="s">
        <v>50</v>
      </c>
      <c r="Z1" t="s">
        <v>51</v>
      </c>
    </row>
    <row r="2" spans="1:26">
      <c r="A2">
        <v>1</v>
      </c>
      <c r="B2">
        <v>3</v>
      </c>
      <c r="C2" t="s">
        <v>49</v>
      </c>
      <c r="D2" t="s">
        <v>24</v>
      </c>
      <c r="E2" t="s">
        <v>52</v>
      </c>
      <c r="G2">
        <v>0.5</v>
      </c>
      <c r="H2">
        <v>0.5</v>
      </c>
      <c r="I2">
        <v>1024</v>
      </c>
      <c r="J2">
        <v>7018</v>
      </c>
      <c r="L2">
        <v>6465</v>
      </c>
      <c r="M2">
        <v>1.1639999999999999</v>
      </c>
      <c r="N2">
        <v>8.7249999999999996</v>
      </c>
      <c r="O2">
        <v>7.5620000000000003</v>
      </c>
      <c r="Q2">
        <v>0.86199999999999999</v>
      </c>
      <c r="R2">
        <v>1</v>
      </c>
      <c r="S2">
        <v>0</v>
      </c>
      <c r="T2">
        <v>0</v>
      </c>
      <c r="V2">
        <v>0</v>
      </c>
      <c r="Y2" t="s">
        <v>65</v>
      </c>
      <c r="Z2" s="3">
        <v>0.57135416666666672</v>
      </c>
    </row>
    <row r="3" spans="1:26">
      <c r="A3">
        <v>2</v>
      </c>
      <c r="B3">
        <v>3</v>
      </c>
      <c r="C3" t="s">
        <v>49</v>
      </c>
      <c r="D3" t="s">
        <v>24</v>
      </c>
      <c r="E3" t="s">
        <v>52</v>
      </c>
      <c r="G3">
        <v>0.5</v>
      </c>
      <c r="H3">
        <v>0.5</v>
      </c>
      <c r="I3">
        <v>5779</v>
      </c>
      <c r="J3">
        <v>8429</v>
      </c>
      <c r="L3">
        <v>7836</v>
      </c>
      <c r="M3">
        <v>7.3540000000000001</v>
      </c>
      <c r="N3">
        <v>10.468999999999999</v>
      </c>
      <c r="O3">
        <v>3.1150000000000002</v>
      </c>
      <c r="Q3">
        <v>1.0389999999999999</v>
      </c>
      <c r="R3">
        <v>1</v>
      </c>
      <c r="S3">
        <v>0</v>
      </c>
      <c r="T3">
        <v>0</v>
      </c>
      <c r="V3">
        <v>0</v>
      </c>
      <c r="Y3" t="s">
        <v>65</v>
      </c>
      <c r="Z3" s="3">
        <v>0.57738425925925929</v>
      </c>
    </row>
    <row r="4" spans="1:26">
      <c r="A4">
        <v>3</v>
      </c>
      <c r="B4">
        <v>1</v>
      </c>
      <c r="D4" t="s">
        <v>48</v>
      </c>
      <c r="Y4" t="s">
        <v>65</v>
      </c>
      <c r="Z4" s="3">
        <v>0.58166666666666667</v>
      </c>
    </row>
    <row r="5" spans="1:26">
      <c r="A5">
        <v>4</v>
      </c>
      <c r="B5">
        <v>2</v>
      </c>
      <c r="C5" t="s">
        <v>45</v>
      </c>
      <c r="D5" t="s">
        <v>24</v>
      </c>
      <c r="E5" t="s">
        <v>52</v>
      </c>
      <c r="G5">
        <v>0.5</v>
      </c>
      <c r="H5">
        <v>0.5</v>
      </c>
      <c r="I5">
        <v>1</v>
      </c>
      <c r="J5">
        <v>1211</v>
      </c>
      <c r="L5">
        <v>647</v>
      </c>
      <c r="M5">
        <v>0</v>
      </c>
      <c r="N5">
        <v>1.323</v>
      </c>
      <c r="O5">
        <v>1.323</v>
      </c>
      <c r="Q5">
        <v>9.7000000000000003E-2</v>
      </c>
      <c r="R5">
        <v>1</v>
      </c>
      <c r="S5">
        <v>0</v>
      </c>
      <c r="T5">
        <v>0</v>
      </c>
      <c r="V5">
        <v>0</v>
      </c>
      <c r="Y5" t="s">
        <v>65</v>
      </c>
      <c r="Z5" s="3">
        <v>0.59122685185185186</v>
      </c>
    </row>
    <row r="6" spans="1:26">
      <c r="A6">
        <v>5</v>
      </c>
      <c r="B6">
        <v>2</v>
      </c>
      <c r="C6" t="s">
        <v>45</v>
      </c>
      <c r="D6" t="s">
        <v>24</v>
      </c>
      <c r="E6" t="s">
        <v>52</v>
      </c>
      <c r="G6">
        <v>0.5</v>
      </c>
      <c r="H6">
        <v>0.5</v>
      </c>
      <c r="I6">
        <v>50</v>
      </c>
      <c r="J6">
        <v>1044</v>
      </c>
      <c r="L6">
        <v>597</v>
      </c>
      <c r="M6">
        <v>0</v>
      </c>
      <c r="N6">
        <v>1.1040000000000001</v>
      </c>
      <c r="O6">
        <v>1.1040000000000001</v>
      </c>
      <c r="Q6">
        <v>9.0999999999999998E-2</v>
      </c>
      <c r="R6">
        <v>1</v>
      </c>
      <c r="S6">
        <v>0</v>
      </c>
      <c r="T6">
        <v>0</v>
      </c>
      <c r="V6">
        <v>0</v>
      </c>
      <c r="Y6" t="s">
        <v>65</v>
      </c>
      <c r="Z6" s="3">
        <v>0.5967824074074074</v>
      </c>
    </row>
    <row r="7" spans="1:26">
      <c r="A7">
        <v>6</v>
      </c>
      <c r="B7">
        <v>4</v>
      </c>
      <c r="C7" t="s">
        <v>47</v>
      </c>
      <c r="D7" t="s">
        <v>24</v>
      </c>
      <c r="E7" t="s">
        <v>52</v>
      </c>
      <c r="G7">
        <v>0.5</v>
      </c>
      <c r="H7">
        <v>0.5</v>
      </c>
      <c r="I7">
        <v>1504</v>
      </c>
      <c r="J7">
        <v>5915</v>
      </c>
      <c r="L7">
        <v>3332</v>
      </c>
      <c r="M7">
        <v>1.788</v>
      </c>
      <c r="N7">
        <v>7.3470000000000004</v>
      </c>
      <c r="O7">
        <v>5.56</v>
      </c>
      <c r="Q7">
        <v>0.45300000000000001</v>
      </c>
      <c r="R7">
        <v>1</v>
      </c>
      <c r="S7">
        <v>0</v>
      </c>
      <c r="T7">
        <v>0</v>
      </c>
      <c r="V7">
        <v>0</v>
      </c>
      <c r="Y7" t="s">
        <v>65</v>
      </c>
      <c r="Z7" s="3">
        <v>0.6073263888888889</v>
      </c>
    </row>
    <row r="8" spans="1:26">
      <c r="A8">
        <v>7</v>
      </c>
      <c r="B8">
        <v>4</v>
      </c>
      <c r="C8" t="s">
        <v>46</v>
      </c>
      <c r="D8" t="s">
        <v>24</v>
      </c>
      <c r="E8" t="s">
        <v>52</v>
      </c>
      <c r="G8">
        <v>0.5</v>
      </c>
      <c r="H8">
        <v>0.5</v>
      </c>
      <c r="I8">
        <v>1270</v>
      </c>
      <c r="J8">
        <v>4789</v>
      </c>
      <c r="L8">
        <v>2595</v>
      </c>
      <c r="M8">
        <v>1.4830000000000001</v>
      </c>
      <c r="N8">
        <v>5.9260000000000002</v>
      </c>
      <c r="O8">
        <v>4.4429999999999996</v>
      </c>
      <c r="Q8">
        <v>0.35599999999999998</v>
      </c>
      <c r="R8">
        <v>1</v>
      </c>
      <c r="S8">
        <v>0</v>
      </c>
      <c r="T8">
        <v>0</v>
      </c>
      <c r="V8">
        <v>0</v>
      </c>
      <c r="Y8" t="s">
        <v>65</v>
      </c>
      <c r="Z8" s="3">
        <v>0.61321759259259256</v>
      </c>
    </row>
    <row r="9" spans="1:26">
      <c r="A9">
        <v>8</v>
      </c>
      <c r="B9">
        <v>3</v>
      </c>
      <c r="C9" t="s">
        <v>46</v>
      </c>
      <c r="D9" t="s">
        <v>24</v>
      </c>
      <c r="E9" t="s">
        <v>52</v>
      </c>
      <c r="G9">
        <v>0.5</v>
      </c>
      <c r="H9">
        <v>0.5</v>
      </c>
      <c r="I9">
        <v>5318</v>
      </c>
      <c r="J9">
        <v>9404</v>
      </c>
      <c r="L9">
        <v>8505</v>
      </c>
      <c r="M9">
        <v>6.7530000000000001</v>
      </c>
      <c r="N9">
        <v>11.662000000000001</v>
      </c>
      <c r="O9">
        <v>4.91</v>
      </c>
      <c r="Q9">
        <v>1.125</v>
      </c>
      <c r="R9">
        <v>1</v>
      </c>
      <c r="S9">
        <v>0</v>
      </c>
      <c r="T9">
        <v>0</v>
      </c>
      <c r="V9">
        <v>0</v>
      </c>
      <c r="Y9" t="s">
        <v>65</v>
      </c>
      <c r="Z9" s="3">
        <v>0.62395833333333328</v>
      </c>
    </row>
    <row r="10" spans="1:26">
      <c r="A10">
        <v>9</v>
      </c>
      <c r="B10">
        <v>3</v>
      </c>
      <c r="C10" t="s">
        <v>46</v>
      </c>
      <c r="D10" t="s">
        <v>24</v>
      </c>
      <c r="E10" t="s">
        <v>52</v>
      </c>
      <c r="G10">
        <v>0.5</v>
      </c>
      <c r="H10">
        <v>0.5</v>
      </c>
      <c r="I10">
        <v>6889</v>
      </c>
      <c r="J10">
        <v>9244</v>
      </c>
      <c r="L10">
        <v>8608</v>
      </c>
      <c r="M10">
        <v>8.8030000000000008</v>
      </c>
      <c r="N10">
        <v>11.467000000000001</v>
      </c>
      <c r="O10">
        <v>2.6640000000000001</v>
      </c>
      <c r="Q10">
        <v>1.1379999999999999</v>
      </c>
      <c r="R10">
        <v>1</v>
      </c>
      <c r="S10">
        <v>0</v>
      </c>
      <c r="T10">
        <v>0</v>
      </c>
      <c r="V10">
        <v>0</v>
      </c>
      <c r="Y10" t="s">
        <v>65</v>
      </c>
      <c r="Z10" s="3">
        <v>0.63013888888888892</v>
      </c>
    </row>
    <row r="11" spans="1:26">
      <c r="A11">
        <v>10</v>
      </c>
      <c r="B11">
        <v>7</v>
      </c>
      <c r="C11" t="s">
        <v>81</v>
      </c>
      <c r="D11" t="s">
        <v>24</v>
      </c>
      <c r="E11" t="s">
        <v>52</v>
      </c>
      <c r="G11">
        <v>0.5</v>
      </c>
      <c r="H11">
        <v>0.5</v>
      </c>
      <c r="I11">
        <v>2320</v>
      </c>
      <c r="J11">
        <v>5210</v>
      </c>
      <c r="L11">
        <v>2300</v>
      </c>
      <c r="M11">
        <v>2.8490000000000002</v>
      </c>
      <c r="N11">
        <v>6.4589999999999996</v>
      </c>
      <c r="O11">
        <v>3.61</v>
      </c>
      <c r="Q11">
        <v>0.317</v>
      </c>
      <c r="R11">
        <v>1</v>
      </c>
      <c r="S11">
        <v>0</v>
      </c>
      <c r="T11">
        <v>0</v>
      </c>
      <c r="V11">
        <v>0</v>
      </c>
      <c r="Y11" t="s">
        <v>65</v>
      </c>
      <c r="Z11" s="3">
        <v>0.64065972222222223</v>
      </c>
    </row>
    <row r="12" spans="1:26">
      <c r="A12">
        <v>11</v>
      </c>
      <c r="B12">
        <v>7</v>
      </c>
      <c r="C12" t="s">
        <v>81</v>
      </c>
      <c r="D12" t="s">
        <v>24</v>
      </c>
      <c r="E12" t="s">
        <v>52</v>
      </c>
      <c r="G12">
        <v>0.5</v>
      </c>
      <c r="H12">
        <v>0.5</v>
      </c>
      <c r="I12">
        <v>2254</v>
      </c>
      <c r="J12">
        <v>4983</v>
      </c>
      <c r="L12">
        <v>2224</v>
      </c>
      <c r="M12">
        <v>2.7629999999999999</v>
      </c>
      <c r="N12">
        <v>6.173</v>
      </c>
      <c r="O12">
        <v>3.4089999999999998</v>
      </c>
      <c r="Q12">
        <v>0.307</v>
      </c>
      <c r="R12">
        <v>1</v>
      </c>
      <c r="S12">
        <v>0</v>
      </c>
      <c r="T12">
        <v>0</v>
      </c>
      <c r="V12">
        <v>0</v>
      </c>
      <c r="Y12" t="s">
        <v>65</v>
      </c>
      <c r="Z12" s="3">
        <v>0.64667824074074076</v>
      </c>
    </row>
    <row r="13" spans="1:26">
      <c r="A13">
        <v>12</v>
      </c>
      <c r="B13">
        <v>8</v>
      </c>
      <c r="C13" t="s">
        <v>82</v>
      </c>
      <c r="D13" t="s">
        <v>24</v>
      </c>
      <c r="E13" t="s">
        <v>52</v>
      </c>
      <c r="G13">
        <v>0.5</v>
      </c>
      <c r="H13">
        <v>0.5</v>
      </c>
      <c r="I13">
        <v>1707</v>
      </c>
      <c r="J13">
        <v>4528</v>
      </c>
      <c r="L13">
        <v>1194</v>
      </c>
      <c r="M13">
        <v>2.0510000000000002</v>
      </c>
      <c r="N13">
        <v>5.5949999999999998</v>
      </c>
      <c r="O13">
        <v>3.5449999999999999</v>
      </c>
      <c r="Q13">
        <v>0.17</v>
      </c>
      <c r="R13">
        <v>1</v>
      </c>
      <c r="S13">
        <v>0</v>
      </c>
      <c r="T13">
        <v>0</v>
      </c>
      <c r="V13">
        <v>0</v>
      </c>
      <c r="Y13" t="s">
        <v>65</v>
      </c>
      <c r="Z13" s="3">
        <v>0.65711805555555558</v>
      </c>
    </row>
    <row r="14" spans="1:26">
      <c r="A14">
        <v>13</v>
      </c>
      <c r="B14">
        <v>8</v>
      </c>
      <c r="C14" t="s">
        <v>82</v>
      </c>
      <c r="D14" t="s">
        <v>24</v>
      </c>
      <c r="E14" t="s">
        <v>52</v>
      </c>
      <c r="G14">
        <v>0.5</v>
      </c>
      <c r="H14">
        <v>0.5</v>
      </c>
      <c r="I14">
        <v>1975</v>
      </c>
      <c r="J14">
        <v>4771</v>
      </c>
      <c r="L14">
        <v>1434</v>
      </c>
      <c r="M14">
        <v>2.4</v>
      </c>
      <c r="N14">
        <v>5.9039999999999999</v>
      </c>
      <c r="O14">
        <v>3.504</v>
      </c>
      <c r="Q14">
        <v>0.20200000000000001</v>
      </c>
      <c r="R14">
        <v>1</v>
      </c>
      <c r="S14">
        <v>0</v>
      </c>
      <c r="T14">
        <v>0</v>
      </c>
      <c r="V14">
        <v>0</v>
      </c>
      <c r="Y14" t="s">
        <v>65</v>
      </c>
      <c r="Z14" s="3">
        <v>0.66309027777777774</v>
      </c>
    </row>
    <row r="15" spans="1:26">
      <c r="A15">
        <v>14</v>
      </c>
      <c r="B15">
        <v>9</v>
      </c>
      <c r="C15" t="s">
        <v>83</v>
      </c>
      <c r="D15" t="s">
        <v>24</v>
      </c>
      <c r="E15" t="s">
        <v>52</v>
      </c>
      <c r="G15">
        <v>0.5</v>
      </c>
      <c r="H15">
        <v>0.5</v>
      </c>
      <c r="I15">
        <v>316</v>
      </c>
      <c r="J15">
        <v>4105</v>
      </c>
      <c r="L15">
        <v>1507</v>
      </c>
      <c r="M15">
        <v>0.245</v>
      </c>
      <c r="N15">
        <v>5.056</v>
      </c>
      <c r="O15">
        <v>4.8120000000000003</v>
      </c>
      <c r="Q15">
        <v>0.21199999999999999</v>
      </c>
      <c r="R15">
        <v>1</v>
      </c>
      <c r="S15">
        <v>0</v>
      </c>
      <c r="T15">
        <v>0</v>
      </c>
      <c r="V15">
        <v>0</v>
      </c>
      <c r="Y15" t="s">
        <v>65</v>
      </c>
      <c r="Z15" s="3">
        <v>0.67303240740740744</v>
      </c>
    </row>
    <row r="16" spans="1:26">
      <c r="A16">
        <v>15</v>
      </c>
      <c r="B16">
        <v>9</v>
      </c>
      <c r="C16" t="s">
        <v>83</v>
      </c>
      <c r="D16" t="s">
        <v>24</v>
      </c>
      <c r="E16" t="s">
        <v>52</v>
      </c>
      <c r="G16">
        <v>0.5</v>
      </c>
      <c r="H16">
        <v>0.5</v>
      </c>
      <c r="I16">
        <v>2205</v>
      </c>
      <c r="J16">
        <v>4724</v>
      </c>
      <c r="L16">
        <v>1589</v>
      </c>
      <c r="M16">
        <v>2.698</v>
      </c>
      <c r="N16">
        <v>5.8440000000000003</v>
      </c>
      <c r="O16">
        <v>3.145</v>
      </c>
      <c r="Q16">
        <v>0.223</v>
      </c>
      <c r="R16">
        <v>1</v>
      </c>
      <c r="S16">
        <v>0</v>
      </c>
      <c r="T16">
        <v>0</v>
      </c>
      <c r="V16">
        <v>0</v>
      </c>
      <c r="Y16" t="s">
        <v>65</v>
      </c>
      <c r="Z16" s="3">
        <v>0.67902777777777779</v>
      </c>
    </row>
    <row r="17" spans="1:26">
      <c r="A17">
        <v>16</v>
      </c>
      <c r="B17">
        <v>10</v>
      </c>
      <c r="C17" t="s">
        <v>84</v>
      </c>
      <c r="D17" t="s">
        <v>24</v>
      </c>
      <c r="E17" t="s">
        <v>52</v>
      </c>
      <c r="G17">
        <v>0.5</v>
      </c>
      <c r="H17">
        <v>0.5</v>
      </c>
      <c r="I17">
        <v>1260</v>
      </c>
      <c r="J17">
        <v>3834</v>
      </c>
      <c r="L17">
        <v>1014</v>
      </c>
      <c r="M17">
        <v>1.47</v>
      </c>
      <c r="N17">
        <v>4.71</v>
      </c>
      <c r="O17">
        <v>3.24</v>
      </c>
      <c r="Q17">
        <v>0.14599999999999999</v>
      </c>
      <c r="R17">
        <v>1</v>
      </c>
      <c r="S17">
        <v>0</v>
      </c>
      <c r="T17">
        <v>0</v>
      </c>
      <c r="V17">
        <v>0</v>
      </c>
      <c r="Y17" t="s">
        <v>65</v>
      </c>
      <c r="Z17" s="3">
        <v>0.68928240740740743</v>
      </c>
    </row>
    <row r="18" spans="1:26">
      <c r="A18">
        <v>17</v>
      </c>
      <c r="B18">
        <v>10</v>
      </c>
      <c r="C18" t="s">
        <v>84</v>
      </c>
      <c r="D18" t="s">
        <v>24</v>
      </c>
      <c r="E18" t="s">
        <v>52</v>
      </c>
      <c r="G18">
        <v>0.5</v>
      </c>
      <c r="H18">
        <v>0.5</v>
      </c>
      <c r="I18">
        <v>1819</v>
      </c>
      <c r="J18">
        <v>3893</v>
      </c>
      <c r="L18">
        <v>1088</v>
      </c>
      <c r="M18">
        <v>2.198</v>
      </c>
      <c r="N18">
        <v>4.7869999999999999</v>
      </c>
      <c r="O18">
        <v>2.589</v>
      </c>
      <c r="Q18">
        <v>0.156</v>
      </c>
      <c r="R18">
        <v>1</v>
      </c>
      <c r="S18">
        <v>0</v>
      </c>
      <c r="T18">
        <v>0</v>
      </c>
      <c r="V18">
        <v>0</v>
      </c>
      <c r="Y18" t="s">
        <v>65</v>
      </c>
      <c r="Z18" s="3">
        <v>0.69524305555555566</v>
      </c>
    </row>
    <row r="19" spans="1:26">
      <c r="A19">
        <v>18</v>
      </c>
      <c r="B19">
        <v>11</v>
      </c>
      <c r="C19" t="s">
        <v>85</v>
      </c>
      <c r="D19" t="s">
        <v>24</v>
      </c>
      <c r="E19" t="s">
        <v>52</v>
      </c>
      <c r="G19">
        <v>0.5</v>
      </c>
      <c r="H19">
        <v>0.5</v>
      </c>
      <c r="I19">
        <v>543</v>
      </c>
      <c r="J19">
        <v>3931</v>
      </c>
      <c r="L19">
        <v>1085</v>
      </c>
      <c r="M19">
        <v>0.53800000000000003</v>
      </c>
      <c r="N19">
        <v>4.8339999999999996</v>
      </c>
      <c r="O19">
        <v>4.2960000000000003</v>
      </c>
      <c r="Q19">
        <v>0.156</v>
      </c>
      <c r="R19">
        <v>1</v>
      </c>
      <c r="S19">
        <v>0</v>
      </c>
      <c r="T19">
        <v>0</v>
      </c>
      <c r="V19">
        <v>0</v>
      </c>
      <c r="Y19" t="s">
        <v>65</v>
      </c>
      <c r="Z19" s="3">
        <v>0.70560185185185187</v>
      </c>
    </row>
    <row r="20" spans="1:26">
      <c r="A20">
        <v>19</v>
      </c>
      <c r="B20">
        <v>11</v>
      </c>
      <c r="C20" t="s">
        <v>85</v>
      </c>
      <c r="D20" t="s">
        <v>24</v>
      </c>
      <c r="E20" t="s">
        <v>52</v>
      </c>
      <c r="G20">
        <v>0.5</v>
      </c>
      <c r="H20">
        <v>0.5</v>
      </c>
      <c r="I20">
        <v>1961</v>
      </c>
      <c r="J20">
        <v>4109</v>
      </c>
      <c r="L20">
        <v>1093</v>
      </c>
      <c r="M20">
        <v>2.3820000000000001</v>
      </c>
      <c r="N20">
        <v>5.0620000000000003</v>
      </c>
      <c r="O20">
        <v>2.68</v>
      </c>
      <c r="Q20">
        <v>0.157</v>
      </c>
      <c r="R20">
        <v>1</v>
      </c>
      <c r="S20">
        <v>0</v>
      </c>
      <c r="T20">
        <v>0</v>
      </c>
      <c r="V20">
        <v>0</v>
      </c>
      <c r="Y20" t="s">
        <v>65</v>
      </c>
      <c r="Z20" s="3">
        <v>0.71163194444444444</v>
      </c>
    </row>
    <row r="21" spans="1:26">
      <c r="A21">
        <v>20</v>
      </c>
      <c r="B21">
        <v>12</v>
      </c>
      <c r="C21" t="s">
        <v>86</v>
      </c>
      <c r="D21" t="s">
        <v>24</v>
      </c>
      <c r="E21" t="s">
        <v>52</v>
      </c>
      <c r="G21">
        <v>0.5</v>
      </c>
      <c r="H21">
        <v>0.5</v>
      </c>
      <c r="I21">
        <v>774</v>
      </c>
      <c r="J21">
        <v>4595</v>
      </c>
      <c r="L21">
        <v>1867</v>
      </c>
      <c r="M21">
        <v>0.83899999999999997</v>
      </c>
      <c r="N21">
        <v>5.68</v>
      </c>
      <c r="O21">
        <v>4.8410000000000002</v>
      </c>
      <c r="Q21">
        <v>0.25900000000000001</v>
      </c>
      <c r="R21">
        <v>1</v>
      </c>
      <c r="S21">
        <v>0</v>
      </c>
      <c r="T21">
        <v>0</v>
      </c>
      <c r="V21">
        <v>0</v>
      </c>
      <c r="Y21" t="s">
        <v>65</v>
      </c>
      <c r="Z21" s="3">
        <v>0.72182870370370367</v>
      </c>
    </row>
    <row r="22" spans="1:26">
      <c r="A22">
        <v>21</v>
      </c>
      <c r="B22">
        <v>12</v>
      </c>
      <c r="C22" t="s">
        <v>86</v>
      </c>
      <c r="D22" t="s">
        <v>24</v>
      </c>
      <c r="E22" t="s">
        <v>52</v>
      </c>
      <c r="G22">
        <v>0.5</v>
      </c>
      <c r="H22">
        <v>0.5</v>
      </c>
      <c r="I22">
        <v>1748</v>
      </c>
      <c r="J22">
        <v>4296</v>
      </c>
      <c r="L22">
        <v>1573</v>
      </c>
      <c r="M22">
        <v>2.105</v>
      </c>
      <c r="N22">
        <v>5.2990000000000004</v>
      </c>
      <c r="O22">
        <v>3.1949999999999998</v>
      </c>
      <c r="Q22">
        <v>0.22</v>
      </c>
      <c r="R22">
        <v>1</v>
      </c>
      <c r="S22">
        <v>0</v>
      </c>
      <c r="T22">
        <v>0</v>
      </c>
      <c r="V22">
        <v>0</v>
      </c>
      <c r="Y22" t="s">
        <v>65</v>
      </c>
      <c r="Z22" s="3">
        <v>0.72781250000000008</v>
      </c>
    </row>
    <row r="23" spans="1:26">
      <c r="A23">
        <v>22</v>
      </c>
      <c r="B23">
        <v>13</v>
      </c>
      <c r="C23" t="s">
        <v>87</v>
      </c>
      <c r="D23" t="s">
        <v>24</v>
      </c>
      <c r="E23" t="s">
        <v>52</v>
      </c>
      <c r="G23">
        <v>0.5</v>
      </c>
      <c r="H23">
        <v>0.5</v>
      </c>
      <c r="I23">
        <v>418</v>
      </c>
      <c r="J23">
        <v>4531</v>
      </c>
      <c r="L23">
        <v>1888</v>
      </c>
      <c r="M23">
        <v>0.376</v>
      </c>
      <c r="N23">
        <v>5.5979999999999999</v>
      </c>
      <c r="O23">
        <v>5.2220000000000004</v>
      </c>
      <c r="Q23">
        <v>0.26200000000000001</v>
      </c>
      <c r="R23">
        <v>1</v>
      </c>
      <c r="S23">
        <v>0</v>
      </c>
      <c r="T23">
        <v>0</v>
      </c>
      <c r="V23">
        <v>0</v>
      </c>
      <c r="Y23" t="s">
        <v>65</v>
      </c>
      <c r="Z23" s="3">
        <v>0.73783564814814817</v>
      </c>
    </row>
    <row r="24" spans="1:26">
      <c r="A24">
        <v>23</v>
      </c>
      <c r="B24">
        <v>13</v>
      </c>
      <c r="C24" t="s">
        <v>87</v>
      </c>
      <c r="D24" t="s">
        <v>24</v>
      </c>
      <c r="E24" t="s">
        <v>52</v>
      </c>
      <c r="G24">
        <v>0.5</v>
      </c>
      <c r="H24">
        <v>0.5</v>
      </c>
      <c r="I24">
        <v>1778</v>
      </c>
      <c r="J24">
        <v>5184</v>
      </c>
      <c r="L24">
        <v>1825</v>
      </c>
      <c r="M24">
        <v>2.1440000000000001</v>
      </c>
      <c r="N24">
        <v>6.4260000000000002</v>
      </c>
      <c r="O24">
        <v>4.282</v>
      </c>
      <c r="Q24">
        <v>0.254</v>
      </c>
      <c r="R24">
        <v>1</v>
      </c>
      <c r="S24">
        <v>0</v>
      </c>
      <c r="T24">
        <v>0</v>
      </c>
      <c r="V24">
        <v>0</v>
      </c>
      <c r="Y24" t="s">
        <v>65</v>
      </c>
      <c r="Z24" s="3">
        <v>0.74369212962962961</v>
      </c>
    </row>
    <row r="25" spans="1:26">
      <c r="A25">
        <v>24</v>
      </c>
      <c r="B25">
        <v>14</v>
      </c>
      <c r="C25" t="s">
        <v>88</v>
      </c>
      <c r="D25" t="s">
        <v>24</v>
      </c>
      <c r="E25" t="s">
        <v>52</v>
      </c>
      <c r="G25">
        <v>0.5</v>
      </c>
      <c r="H25">
        <v>0.5</v>
      </c>
      <c r="I25">
        <v>1024</v>
      </c>
      <c r="J25">
        <v>4629</v>
      </c>
      <c r="L25">
        <v>1189</v>
      </c>
      <c r="M25">
        <v>1.1639999999999999</v>
      </c>
      <c r="N25">
        <v>5.7229999999999999</v>
      </c>
      <c r="O25">
        <v>4.5590000000000002</v>
      </c>
      <c r="Q25">
        <v>0.16900000000000001</v>
      </c>
      <c r="R25">
        <v>1</v>
      </c>
      <c r="S25">
        <v>0</v>
      </c>
      <c r="T25">
        <v>0</v>
      </c>
      <c r="V25">
        <v>0</v>
      </c>
      <c r="Y25" t="s">
        <v>65</v>
      </c>
      <c r="Z25" s="3">
        <v>0.75424768518518526</v>
      </c>
    </row>
    <row r="26" spans="1:26">
      <c r="A26">
        <v>25</v>
      </c>
      <c r="B26">
        <v>14</v>
      </c>
      <c r="C26" t="s">
        <v>88</v>
      </c>
      <c r="D26" t="s">
        <v>24</v>
      </c>
      <c r="E26" t="s">
        <v>52</v>
      </c>
      <c r="G26">
        <v>0.5</v>
      </c>
      <c r="H26">
        <v>0.5</v>
      </c>
      <c r="I26">
        <v>1866</v>
      </c>
      <c r="J26">
        <v>4386</v>
      </c>
      <c r="L26">
        <v>1220</v>
      </c>
      <c r="M26">
        <v>2.2570000000000001</v>
      </c>
      <c r="N26">
        <v>5.4139999999999997</v>
      </c>
      <c r="O26">
        <v>3.157</v>
      </c>
      <c r="Q26">
        <v>0.17399999999999999</v>
      </c>
      <c r="R26">
        <v>1</v>
      </c>
      <c r="S26">
        <v>0</v>
      </c>
      <c r="T26">
        <v>0</v>
      </c>
      <c r="V26">
        <v>0</v>
      </c>
      <c r="Y26" t="s">
        <v>65</v>
      </c>
      <c r="Z26" s="3">
        <v>0.76026620370370368</v>
      </c>
    </row>
    <row r="27" spans="1:26">
      <c r="A27">
        <v>26</v>
      </c>
      <c r="B27">
        <v>15</v>
      </c>
      <c r="C27" t="s">
        <v>89</v>
      </c>
      <c r="D27" t="s">
        <v>24</v>
      </c>
      <c r="E27" t="s">
        <v>52</v>
      </c>
      <c r="G27">
        <v>0.5</v>
      </c>
      <c r="H27">
        <v>0.5</v>
      </c>
      <c r="I27">
        <v>394</v>
      </c>
      <c r="J27">
        <v>5292</v>
      </c>
      <c r="L27">
        <v>1700</v>
      </c>
      <c r="M27">
        <v>0.34499999999999997</v>
      </c>
      <c r="N27">
        <v>6.5620000000000003</v>
      </c>
      <c r="O27">
        <v>6.218</v>
      </c>
      <c r="Q27">
        <v>0.23699999999999999</v>
      </c>
      <c r="R27">
        <v>1</v>
      </c>
      <c r="S27">
        <v>0</v>
      </c>
      <c r="T27">
        <v>0</v>
      </c>
      <c r="V27">
        <v>0</v>
      </c>
      <c r="Y27" t="s">
        <v>65</v>
      </c>
      <c r="Z27" s="3">
        <v>0.77041666666666664</v>
      </c>
    </row>
    <row r="28" spans="1:26">
      <c r="A28">
        <v>27</v>
      </c>
      <c r="B28">
        <v>15</v>
      </c>
      <c r="C28" t="s">
        <v>89</v>
      </c>
      <c r="D28" t="s">
        <v>24</v>
      </c>
      <c r="E28" t="s">
        <v>52</v>
      </c>
      <c r="G28">
        <v>0.5</v>
      </c>
      <c r="H28">
        <v>0.5</v>
      </c>
      <c r="I28">
        <v>2224</v>
      </c>
      <c r="J28">
        <v>5113</v>
      </c>
      <c r="L28">
        <v>1419</v>
      </c>
      <c r="M28">
        <v>2.7229999999999999</v>
      </c>
      <c r="N28">
        <v>6.3360000000000003</v>
      </c>
      <c r="O28">
        <v>3.613</v>
      </c>
      <c r="Q28">
        <v>0.2</v>
      </c>
      <c r="R28">
        <v>1</v>
      </c>
      <c r="S28">
        <v>0</v>
      </c>
      <c r="T28">
        <v>0</v>
      </c>
      <c r="V28">
        <v>0</v>
      </c>
      <c r="Y28" t="s">
        <v>65</v>
      </c>
      <c r="Z28" s="3">
        <v>0.77644675925925932</v>
      </c>
    </row>
    <row r="29" spans="1:26">
      <c r="A29">
        <v>28</v>
      </c>
      <c r="B29">
        <v>16</v>
      </c>
      <c r="C29" t="s">
        <v>90</v>
      </c>
      <c r="D29" t="s">
        <v>24</v>
      </c>
      <c r="E29" t="s">
        <v>52</v>
      </c>
      <c r="G29">
        <v>0.5</v>
      </c>
      <c r="H29">
        <v>0.5</v>
      </c>
      <c r="I29">
        <v>1648</v>
      </c>
      <c r="J29">
        <v>6540</v>
      </c>
      <c r="L29">
        <v>2056</v>
      </c>
      <c r="M29">
        <v>1.9750000000000001</v>
      </c>
      <c r="N29">
        <v>8.1300000000000008</v>
      </c>
      <c r="O29">
        <v>6.1550000000000002</v>
      </c>
      <c r="Q29">
        <v>0.28399999999999997</v>
      </c>
      <c r="R29">
        <v>1</v>
      </c>
      <c r="S29">
        <v>0</v>
      </c>
      <c r="T29">
        <v>0</v>
      </c>
      <c r="V29">
        <v>0</v>
      </c>
      <c r="Y29" t="s">
        <v>65</v>
      </c>
      <c r="Z29" s="3">
        <v>0.78699074074074071</v>
      </c>
    </row>
    <row r="30" spans="1:26">
      <c r="A30">
        <v>29</v>
      </c>
      <c r="B30">
        <v>16</v>
      </c>
      <c r="C30" t="s">
        <v>90</v>
      </c>
      <c r="D30" t="s">
        <v>24</v>
      </c>
      <c r="E30" t="s">
        <v>52</v>
      </c>
      <c r="G30">
        <v>0.5</v>
      </c>
      <c r="H30">
        <v>0.5</v>
      </c>
      <c r="I30">
        <v>3188</v>
      </c>
      <c r="J30">
        <v>5586</v>
      </c>
      <c r="L30">
        <v>1412</v>
      </c>
      <c r="M30">
        <v>3.9780000000000002</v>
      </c>
      <c r="N30">
        <v>6.9320000000000004</v>
      </c>
      <c r="O30">
        <v>2.9550000000000001</v>
      </c>
      <c r="Q30">
        <v>0.19900000000000001</v>
      </c>
      <c r="R30">
        <v>1</v>
      </c>
      <c r="S30">
        <v>0</v>
      </c>
      <c r="T30">
        <v>0</v>
      </c>
      <c r="V30">
        <v>0</v>
      </c>
      <c r="Y30" t="s">
        <v>65</v>
      </c>
      <c r="Z30" s="3">
        <v>0.79319444444444442</v>
      </c>
    </row>
    <row r="31" spans="1:26">
      <c r="A31">
        <v>30</v>
      </c>
      <c r="B31">
        <v>17</v>
      </c>
      <c r="C31" t="s">
        <v>91</v>
      </c>
      <c r="D31" t="s">
        <v>24</v>
      </c>
      <c r="E31" t="s">
        <v>52</v>
      </c>
      <c r="G31">
        <v>0.5</v>
      </c>
      <c r="H31">
        <v>0.5</v>
      </c>
      <c r="I31">
        <v>600</v>
      </c>
      <c r="J31">
        <v>5488</v>
      </c>
      <c r="L31">
        <v>1651</v>
      </c>
      <c r="M31">
        <v>0.61199999999999999</v>
      </c>
      <c r="N31">
        <v>6.8090000000000002</v>
      </c>
      <c r="O31">
        <v>6.1970000000000001</v>
      </c>
      <c r="Q31">
        <v>0.23100000000000001</v>
      </c>
      <c r="R31">
        <v>1</v>
      </c>
      <c r="S31">
        <v>0</v>
      </c>
      <c r="T31">
        <v>0</v>
      </c>
      <c r="V31">
        <v>0</v>
      </c>
      <c r="Y31" t="s">
        <v>65</v>
      </c>
      <c r="Z31" s="3">
        <v>0.80350694444444448</v>
      </c>
    </row>
    <row r="32" spans="1:26">
      <c r="A32">
        <v>31</v>
      </c>
      <c r="B32">
        <v>17</v>
      </c>
      <c r="C32" t="s">
        <v>91</v>
      </c>
      <c r="D32" t="s">
        <v>24</v>
      </c>
      <c r="E32" t="s">
        <v>52</v>
      </c>
      <c r="G32">
        <v>0.5</v>
      </c>
      <c r="H32">
        <v>0.5</v>
      </c>
      <c r="I32">
        <v>2272</v>
      </c>
      <c r="J32">
        <v>6225</v>
      </c>
      <c r="L32">
        <v>2202</v>
      </c>
      <c r="M32">
        <v>2.786</v>
      </c>
      <c r="N32">
        <v>7.7350000000000003</v>
      </c>
      <c r="O32">
        <v>4.9489999999999998</v>
      </c>
      <c r="Q32">
        <v>0.30399999999999999</v>
      </c>
      <c r="R32">
        <v>1</v>
      </c>
      <c r="S32">
        <v>0</v>
      </c>
      <c r="T32">
        <v>0</v>
      </c>
      <c r="V32">
        <v>0</v>
      </c>
      <c r="Y32" t="s">
        <v>65</v>
      </c>
      <c r="Z32" s="3">
        <v>0.80974537037037031</v>
      </c>
    </row>
    <row r="33" spans="1:26">
      <c r="A33">
        <v>32</v>
      </c>
      <c r="B33">
        <v>18</v>
      </c>
      <c r="C33" t="s">
        <v>92</v>
      </c>
      <c r="D33" t="s">
        <v>24</v>
      </c>
      <c r="E33" t="s">
        <v>52</v>
      </c>
      <c r="G33">
        <v>0.5</v>
      </c>
      <c r="H33">
        <v>0.5</v>
      </c>
      <c r="I33">
        <v>1199</v>
      </c>
      <c r="J33">
        <v>4250</v>
      </c>
      <c r="L33">
        <v>1121</v>
      </c>
      <c r="M33">
        <v>1.391</v>
      </c>
      <c r="N33">
        <v>5.242</v>
      </c>
      <c r="O33">
        <v>3.85</v>
      </c>
      <c r="Q33">
        <v>0.161</v>
      </c>
      <c r="R33">
        <v>1</v>
      </c>
      <c r="S33">
        <v>0</v>
      </c>
      <c r="T33">
        <v>0</v>
      </c>
      <c r="V33">
        <v>0</v>
      </c>
      <c r="Y33" t="s">
        <v>65</v>
      </c>
      <c r="Z33" s="3">
        <v>0.82012731481481482</v>
      </c>
    </row>
    <row r="34" spans="1:26">
      <c r="A34">
        <v>33</v>
      </c>
      <c r="B34">
        <v>18</v>
      </c>
      <c r="C34" t="s">
        <v>92</v>
      </c>
      <c r="D34" t="s">
        <v>24</v>
      </c>
      <c r="E34" t="s">
        <v>52</v>
      </c>
      <c r="G34">
        <v>0.5</v>
      </c>
      <c r="H34">
        <v>0.5</v>
      </c>
      <c r="I34">
        <v>2315</v>
      </c>
      <c r="J34">
        <v>4394</v>
      </c>
      <c r="L34">
        <v>1194</v>
      </c>
      <c r="M34">
        <v>2.8410000000000002</v>
      </c>
      <c r="N34">
        <v>5.4249999999999998</v>
      </c>
      <c r="O34">
        <v>2.5830000000000002</v>
      </c>
      <c r="Q34">
        <v>0.17</v>
      </c>
      <c r="R34">
        <v>1</v>
      </c>
      <c r="S34">
        <v>0</v>
      </c>
      <c r="T34">
        <v>0</v>
      </c>
      <c r="V34">
        <v>0</v>
      </c>
      <c r="Y34" t="s">
        <v>65</v>
      </c>
      <c r="Z34" s="3">
        <v>0.82615740740740751</v>
      </c>
    </row>
    <row r="35" spans="1:26">
      <c r="A35">
        <v>34</v>
      </c>
      <c r="B35">
        <v>19</v>
      </c>
      <c r="C35" t="s">
        <v>93</v>
      </c>
      <c r="D35" t="s">
        <v>24</v>
      </c>
      <c r="E35" t="s">
        <v>52</v>
      </c>
      <c r="G35">
        <v>0.5</v>
      </c>
      <c r="H35">
        <v>0.5</v>
      </c>
      <c r="I35">
        <v>594</v>
      </c>
      <c r="J35">
        <v>8819</v>
      </c>
      <c r="L35">
        <v>3691</v>
      </c>
      <c r="M35">
        <v>0.60499999999999998</v>
      </c>
      <c r="N35">
        <v>10.946999999999999</v>
      </c>
      <c r="O35">
        <v>10.343</v>
      </c>
      <c r="Q35">
        <v>0.5</v>
      </c>
      <c r="R35">
        <v>1</v>
      </c>
      <c r="S35">
        <v>0</v>
      </c>
      <c r="T35">
        <v>0</v>
      </c>
      <c r="V35">
        <v>0</v>
      </c>
      <c r="Y35" t="s">
        <v>65</v>
      </c>
      <c r="Z35" s="3">
        <v>0.83658564814814806</v>
      </c>
    </row>
    <row r="36" spans="1:26">
      <c r="A36">
        <v>35</v>
      </c>
      <c r="B36">
        <v>19</v>
      </c>
      <c r="C36" t="s">
        <v>93</v>
      </c>
      <c r="D36" t="s">
        <v>24</v>
      </c>
      <c r="E36" t="s">
        <v>52</v>
      </c>
      <c r="G36">
        <v>0.5</v>
      </c>
      <c r="H36">
        <v>0.5</v>
      </c>
      <c r="I36">
        <v>3977</v>
      </c>
      <c r="J36">
        <v>11465</v>
      </c>
      <c r="L36">
        <v>4918</v>
      </c>
      <c r="M36">
        <v>5.0049999999999999</v>
      </c>
      <c r="N36">
        <v>14.15</v>
      </c>
      <c r="O36">
        <v>9.1449999999999996</v>
      </c>
      <c r="Q36">
        <v>0.66</v>
      </c>
      <c r="R36">
        <v>1</v>
      </c>
      <c r="S36">
        <v>0</v>
      </c>
      <c r="T36">
        <v>0</v>
      </c>
      <c r="V36">
        <v>0</v>
      </c>
      <c r="Y36" t="s">
        <v>65</v>
      </c>
      <c r="Z36" s="3">
        <v>0.84299768518518514</v>
      </c>
    </row>
    <row r="37" spans="1:26">
      <c r="A37">
        <v>36</v>
      </c>
      <c r="B37">
        <v>1</v>
      </c>
      <c r="D37" t="s">
        <v>48</v>
      </c>
      <c r="Y37" t="s">
        <v>65</v>
      </c>
      <c r="Z37" s="3">
        <v>0.84731481481481474</v>
      </c>
    </row>
    <row r="38" spans="1:26">
      <c r="A38">
        <v>37</v>
      </c>
      <c r="B38">
        <v>2</v>
      </c>
      <c r="C38" t="s">
        <v>45</v>
      </c>
      <c r="D38" t="s">
        <v>24</v>
      </c>
      <c r="E38" t="s">
        <v>52</v>
      </c>
      <c r="G38">
        <v>0.5</v>
      </c>
      <c r="H38">
        <v>0.5</v>
      </c>
      <c r="I38">
        <v>55</v>
      </c>
      <c r="J38">
        <v>1766</v>
      </c>
      <c r="L38">
        <v>1062</v>
      </c>
      <c r="M38">
        <v>0</v>
      </c>
      <c r="N38">
        <v>2.0449999999999999</v>
      </c>
      <c r="O38">
        <v>2.0449999999999999</v>
      </c>
      <c r="Q38">
        <v>0.153</v>
      </c>
      <c r="R38">
        <v>1</v>
      </c>
      <c r="S38">
        <v>0</v>
      </c>
      <c r="T38">
        <v>0</v>
      </c>
      <c r="V38">
        <v>0</v>
      </c>
      <c r="Y38" t="s">
        <v>65</v>
      </c>
      <c r="Z38" s="3">
        <v>0.85712962962962969</v>
      </c>
    </row>
    <row r="39" spans="1:26">
      <c r="A39">
        <v>38</v>
      </c>
      <c r="B39">
        <v>2</v>
      </c>
      <c r="C39" t="s">
        <v>45</v>
      </c>
      <c r="D39" t="s">
        <v>24</v>
      </c>
      <c r="E39" t="s">
        <v>52</v>
      </c>
      <c r="G39">
        <v>0.5</v>
      </c>
      <c r="H39">
        <v>0.5</v>
      </c>
      <c r="I39">
        <v>76</v>
      </c>
      <c r="J39">
        <v>1221</v>
      </c>
      <c r="L39">
        <v>648</v>
      </c>
      <c r="M39">
        <v>0</v>
      </c>
      <c r="N39">
        <v>1.3360000000000001</v>
      </c>
      <c r="O39">
        <v>1.3360000000000001</v>
      </c>
      <c r="Q39">
        <v>9.8000000000000004E-2</v>
      </c>
      <c r="R39">
        <v>1</v>
      </c>
      <c r="S39">
        <v>0</v>
      </c>
      <c r="T39">
        <v>0</v>
      </c>
      <c r="V39">
        <v>0</v>
      </c>
      <c r="Y39" t="s">
        <v>65</v>
      </c>
      <c r="Z39" s="3">
        <v>0.86282407407407413</v>
      </c>
    </row>
    <row r="40" spans="1:26">
      <c r="A40">
        <v>39</v>
      </c>
      <c r="B40">
        <v>5</v>
      </c>
      <c r="C40" t="s">
        <v>47</v>
      </c>
      <c r="D40" t="s">
        <v>24</v>
      </c>
      <c r="E40" t="s">
        <v>52</v>
      </c>
      <c r="G40">
        <v>0.5</v>
      </c>
      <c r="H40">
        <v>0.5</v>
      </c>
      <c r="I40">
        <v>2142</v>
      </c>
      <c r="J40">
        <v>6431</v>
      </c>
      <c r="L40">
        <v>2845</v>
      </c>
      <c r="M40">
        <v>2.617</v>
      </c>
      <c r="N40">
        <v>7.9939999999999998</v>
      </c>
      <c r="O40">
        <v>5.3769999999999998</v>
      </c>
      <c r="Q40">
        <v>0.38900000000000001</v>
      </c>
      <c r="R40">
        <v>1</v>
      </c>
      <c r="S40">
        <v>0</v>
      </c>
      <c r="T40">
        <v>0</v>
      </c>
      <c r="V40">
        <v>0</v>
      </c>
      <c r="Y40" t="s">
        <v>65</v>
      </c>
      <c r="Z40" s="3">
        <v>0.87358796296296293</v>
      </c>
    </row>
    <row r="41" spans="1:26">
      <c r="A41">
        <v>40</v>
      </c>
      <c r="B41">
        <v>5</v>
      </c>
      <c r="C41" t="s">
        <v>47</v>
      </c>
      <c r="D41" t="s">
        <v>24</v>
      </c>
      <c r="E41" t="s">
        <v>52</v>
      </c>
      <c r="G41">
        <v>0.5</v>
      </c>
      <c r="H41">
        <v>0.5</v>
      </c>
      <c r="I41">
        <v>2240</v>
      </c>
      <c r="J41">
        <v>6314</v>
      </c>
      <c r="L41">
        <v>2922</v>
      </c>
      <c r="M41">
        <v>2.7440000000000002</v>
      </c>
      <c r="N41">
        <v>7.8470000000000004</v>
      </c>
      <c r="O41">
        <v>5.1029999999999998</v>
      </c>
      <c r="Q41">
        <v>0.39900000000000002</v>
      </c>
      <c r="R41">
        <v>1</v>
      </c>
      <c r="S41">
        <v>0</v>
      </c>
      <c r="T41">
        <v>0</v>
      </c>
      <c r="V41">
        <v>0</v>
      </c>
      <c r="Y41" t="s">
        <v>65</v>
      </c>
      <c r="Z41" s="3">
        <v>0.8797800925925926</v>
      </c>
    </row>
    <row r="42" spans="1:26">
      <c r="A42">
        <v>41</v>
      </c>
      <c r="B42">
        <v>3</v>
      </c>
      <c r="C42" t="s">
        <v>46</v>
      </c>
      <c r="D42" t="s">
        <v>24</v>
      </c>
      <c r="E42" t="s">
        <v>52</v>
      </c>
      <c r="G42">
        <v>0.5</v>
      </c>
      <c r="H42">
        <v>0.5</v>
      </c>
      <c r="I42">
        <v>6665</v>
      </c>
      <c r="J42">
        <v>9256</v>
      </c>
      <c r="L42">
        <v>8067</v>
      </c>
      <c r="M42">
        <v>8.5109999999999992</v>
      </c>
      <c r="N42">
        <v>11.481999999999999</v>
      </c>
      <c r="O42">
        <v>2.9710000000000001</v>
      </c>
      <c r="Q42">
        <v>1.0680000000000001</v>
      </c>
      <c r="R42">
        <v>1</v>
      </c>
      <c r="S42">
        <v>0</v>
      </c>
      <c r="T42">
        <v>0</v>
      </c>
      <c r="V42">
        <v>0</v>
      </c>
      <c r="Y42" t="s">
        <v>65</v>
      </c>
      <c r="Z42" s="3">
        <v>0.89067129629629627</v>
      </c>
    </row>
    <row r="43" spans="1:26">
      <c r="A43">
        <v>42</v>
      </c>
      <c r="B43">
        <v>3</v>
      </c>
      <c r="C43" t="s">
        <v>46</v>
      </c>
      <c r="D43" t="s">
        <v>24</v>
      </c>
      <c r="E43" t="s">
        <v>52</v>
      </c>
      <c r="G43">
        <v>0.5</v>
      </c>
      <c r="H43">
        <v>0.5</v>
      </c>
      <c r="I43">
        <v>6956</v>
      </c>
      <c r="J43">
        <v>9141</v>
      </c>
      <c r="L43">
        <v>8427</v>
      </c>
      <c r="M43">
        <v>8.89</v>
      </c>
      <c r="N43">
        <v>11.342000000000001</v>
      </c>
      <c r="O43">
        <v>2.4510000000000001</v>
      </c>
      <c r="Q43">
        <v>1.115</v>
      </c>
      <c r="R43">
        <v>1</v>
      </c>
      <c r="S43">
        <v>0</v>
      </c>
      <c r="T43">
        <v>0</v>
      </c>
      <c r="V43">
        <v>0</v>
      </c>
      <c r="Y43" t="s">
        <v>65</v>
      </c>
      <c r="Z43" s="3">
        <v>0.89686342592592594</v>
      </c>
    </row>
    <row r="44" spans="1:26">
      <c r="A44">
        <v>43</v>
      </c>
      <c r="B44">
        <v>20</v>
      </c>
      <c r="C44" t="s">
        <v>94</v>
      </c>
      <c r="D44" t="s">
        <v>24</v>
      </c>
      <c r="E44" t="s">
        <v>52</v>
      </c>
      <c r="G44">
        <v>0.5</v>
      </c>
      <c r="H44">
        <v>0.5</v>
      </c>
      <c r="I44">
        <v>211</v>
      </c>
      <c r="J44">
        <v>2376</v>
      </c>
      <c r="L44">
        <v>981</v>
      </c>
      <c r="M44">
        <v>0.108</v>
      </c>
      <c r="N44">
        <v>2.8370000000000002</v>
      </c>
      <c r="O44">
        <v>2.7290000000000001</v>
      </c>
      <c r="Q44">
        <v>0.14199999999999999</v>
      </c>
      <c r="R44">
        <v>1</v>
      </c>
      <c r="S44">
        <v>0</v>
      </c>
      <c r="T44">
        <v>0</v>
      </c>
      <c r="V44">
        <v>0</v>
      </c>
      <c r="Y44" t="s">
        <v>65</v>
      </c>
      <c r="Z44" s="3">
        <v>0.90672453703703704</v>
      </c>
    </row>
    <row r="45" spans="1:26">
      <c r="A45">
        <v>44</v>
      </c>
      <c r="B45">
        <v>20</v>
      </c>
      <c r="C45" t="s">
        <v>94</v>
      </c>
      <c r="D45" t="s">
        <v>24</v>
      </c>
      <c r="E45" t="s">
        <v>52</v>
      </c>
      <c r="G45">
        <v>0.5</v>
      </c>
      <c r="H45">
        <v>0.5</v>
      </c>
      <c r="I45">
        <v>1553</v>
      </c>
      <c r="J45">
        <v>4308</v>
      </c>
      <c r="L45">
        <v>1612</v>
      </c>
      <c r="M45">
        <v>1.8520000000000001</v>
      </c>
      <c r="N45">
        <v>5.3150000000000004</v>
      </c>
      <c r="O45">
        <v>3.4630000000000001</v>
      </c>
      <c r="Q45">
        <v>0.22600000000000001</v>
      </c>
      <c r="R45">
        <v>1</v>
      </c>
      <c r="S45">
        <v>0</v>
      </c>
      <c r="T45">
        <v>0</v>
      </c>
      <c r="V45">
        <v>0</v>
      </c>
      <c r="Y45" t="s">
        <v>65</v>
      </c>
      <c r="Z45" s="3">
        <v>0.9127777777777778</v>
      </c>
    </row>
    <row r="46" spans="1:26">
      <c r="A46">
        <v>45</v>
      </c>
      <c r="B46">
        <v>21</v>
      </c>
      <c r="C46" t="s">
        <v>95</v>
      </c>
      <c r="D46" t="s">
        <v>24</v>
      </c>
      <c r="E46" t="s">
        <v>52</v>
      </c>
      <c r="G46">
        <v>0.5</v>
      </c>
      <c r="H46">
        <v>0.5</v>
      </c>
      <c r="I46">
        <v>1278</v>
      </c>
      <c r="J46">
        <v>4878</v>
      </c>
      <c r="L46">
        <v>1507</v>
      </c>
      <c r="M46">
        <v>1.494</v>
      </c>
      <c r="N46">
        <v>6.0380000000000003</v>
      </c>
      <c r="O46">
        <v>4.5439999999999996</v>
      </c>
      <c r="Q46">
        <v>0.21199999999999999</v>
      </c>
      <c r="R46">
        <v>1</v>
      </c>
      <c r="S46">
        <v>0</v>
      </c>
      <c r="T46">
        <v>0</v>
      </c>
      <c r="V46">
        <v>0</v>
      </c>
      <c r="Y46" t="s">
        <v>65</v>
      </c>
      <c r="Z46" s="3">
        <v>0.92328703703703707</v>
      </c>
    </row>
    <row r="47" spans="1:26">
      <c r="A47">
        <v>46</v>
      </c>
      <c r="B47">
        <v>21</v>
      </c>
      <c r="C47" t="s">
        <v>95</v>
      </c>
      <c r="D47" t="s">
        <v>24</v>
      </c>
      <c r="E47" t="s">
        <v>52</v>
      </c>
      <c r="G47">
        <v>0.5</v>
      </c>
      <c r="H47">
        <v>0.5</v>
      </c>
      <c r="I47">
        <v>1871</v>
      </c>
      <c r="J47">
        <v>4172</v>
      </c>
      <c r="L47">
        <v>1270</v>
      </c>
      <c r="M47">
        <v>2.2650000000000001</v>
      </c>
      <c r="N47">
        <v>5.1420000000000003</v>
      </c>
      <c r="O47">
        <v>2.8769999999999998</v>
      </c>
      <c r="Q47">
        <v>0.18</v>
      </c>
      <c r="R47">
        <v>1</v>
      </c>
      <c r="S47">
        <v>0</v>
      </c>
      <c r="T47">
        <v>0</v>
      </c>
      <c r="V47">
        <v>0</v>
      </c>
      <c r="Y47" t="s">
        <v>65</v>
      </c>
      <c r="Z47" s="3">
        <v>0.92925925925925934</v>
      </c>
    </row>
    <row r="48" spans="1:26">
      <c r="A48">
        <v>47</v>
      </c>
      <c r="B48">
        <v>22</v>
      </c>
      <c r="C48" t="s">
        <v>96</v>
      </c>
      <c r="D48" t="s">
        <v>24</v>
      </c>
      <c r="E48" t="s">
        <v>52</v>
      </c>
      <c r="G48">
        <v>0.5</v>
      </c>
      <c r="H48">
        <v>0.5</v>
      </c>
      <c r="I48">
        <v>1624</v>
      </c>
      <c r="J48">
        <v>4694</v>
      </c>
      <c r="L48">
        <v>1325</v>
      </c>
      <c r="M48">
        <v>1.9430000000000001</v>
      </c>
      <c r="N48">
        <v>5.806</v>
      </c>
      <c r="O48">
        <v>3.863</v>
      </c>
      <c r="Q48">
        <v>0.188</v>
      </c>
      <c r="R48">
        <v>1</v>
      </c>
      <c r="S48">
        <v>0</v>
      </c>
      <c r="T48">
        <v>0</v>
      </c>
      <c r="V48">
        <v>0</v>
      </c>
      <c r="Y48" t="s">
        <v>65</v>
      </c>
      <c r="Z48" s="3">
        <v>0.93973379629629628</v>
      </c>
    </row>
    <row r="49" spans="1:26">
      <c r="A49">
        <v>48</v>
      </c>
      <c r="B49">
        <v>22</v>
      </c>
      <c r="C49" t="s">
        <v>96</v>
      </c>
      <c r="D49" t="s">
        <v>24</v>
      </c>
      <c r="E49" t="s">
        <v>52</v>
      </c>
      <c r="G49">
        <v>0.5</v>
      </c>
      <c r="H49">
        <v>0.5</v>
      </c>
      <c r="I49">
        <v>1948</v>
      </c>
      <c r="J49">
        <v>4505</v>
      </c>
      <c r="L49">
        <v>1215</v>
      </c>
      <c r="M49">
        <v>2.3639999999999999</v>
      </c>
      <c r="N49">
        <v>5.5659999999999998</v>
      </c>
      <c r="O49">
        <v>3.202</v>
      </c>
      <c r="Q49">
        <v>0.17299999999999999</v>
      </c>
      <c r="R49">
        <v>1</v>
      </c>
      <c r="S49">
        <v>0</v>
      </c>
      <c r="T49">
        <v>0</v>
      </c>
      <c r="V49">
        <v>0</v>
      </c>
      <c r="Y49" t="s">
        <v>65</v>
      </c>
      <c r="Z49" s="3">
        <v>0.94576388888888896</v>
      </c>
    </row>
    <row r="50" spans="1:26">
      <c r="A50">
        <v>49</v>
      </c>
      <c r="B50">
        <v>23</v>
      </c>
      <c r="C50" t="s">
        <v>97</v>
      </c>
      <c r="D50" t="s">
        <v>24</v>
      </c>
      <c r="E50" t="s">
        <v>52</v>
      </c>
      <c r="G50">
        <v>0.5</v>
      </c>
      <c r="H50">
        <v>0.5</v>
      </c>
      <c r="I50">
        <v>2687</v>
      </c>
      <c r="J50">
        <v>7673</v>
      </c>
      <c r="L50">
        <v>13124</v>
      </c>
      <c r="M50">
        <v>3.3260000000000001</v>
      </c>
      <c r="N50">
        <v>9.5380000000000003</v>
      </c>
      <c r="O50">
        <v>6.2119999999999997</v>
      </c>
      <c r="Q50">
        <v>1.7110000000000001</v>
      </c>
      <c r="R50">
        <v>1</v>
      </c>
      <c r="S50">
        <v>0</v>
      </c>
      <c r="T50">
        <v>0</v>
      </c>
      <c r="V50">
        <v>0</v>
      </c>
      <c r="Y50" t="s">
        <v>65</v>
      </c>
      <c r="Z50" s="3">
        <v>0.95657407407407413</v>
      </c>
    </row>
    <row r="51" spans="1:26">
      <c r="A51">
        <v>50</v>
      </c>
      <c r="B51">
        <v>23</v>
      </c>
      <c r="C51" t="s">
        <v>97</v>
      </c>
      <c r="D51" t="s">
        <v>24</v>
      </c>
      <c r="E51" t="s">
        <v>52</v>
      </c>
      <c r="G51">
        <v>0.5</v>
      </c>
      <c r="H51">
        <v>0.5</v>
      </c>
      <c r="I51">
        <v>3666</v>
      </c>
      <c r="J51">
        <v>7470</v>
      </c>
      <c r="L51">
        <v>13002</v>
      </c>
      <c r="M51">
        <v>4.5999999999999996</v>
      </c>
      <c r="N51">
        <v>9.2859999999999996</v>
      </c>
      <c r="O51">
        <v>4.6859999999999999</v>
      </c>
      <c r="Q51">
        <v>1.696</v>
      </c>
      <c r="R51">
        <v>1</v>
      </c>
      <c r="S51">
        <v>0</v>
      </c>
      <c r="T51">
        <v>0</v>
      </c>
      <c r="V51">
        <v>0</v>
      </c>
      <c r="Y51" t="s">
        <v>65</v>
      </c>
      <c r="Z51" s="3">
        <v>0.9627430555555555</v>
      </c>
    </row>
    <row r="52" spans="1:26">
      <c r="A52">
        <v>51</v>
      </c>
      <c r="B52">
        <v>24</v>
      </c>
      <c r="C52" t="s">
        <v>98</v>
      </c>
      <c r="D52" t="s">
        <v>24</v>
      </c>
      <c r="E52" t="s">
        <v>52</v>
      </c>
      <c r="G52">
        <v>0.5</v>
      </c>
      <c r="H52">
        <v>0.5</v>
      </c>
      <c r="I52">
        <v>1775</v>
      </c>
      <c r="J52">
        <v>4749</v>
      </c>
      <c r="L52">
        <v>1640</v>
      </c>
      <c r="M52">
        <v>2.14</v>
      </c>
      <c r="N52">
        <v>5.8760000000000003</v>
      </c>
      <c r="O52">
        <v>3.7360000000000002</v>
      </c>
      <c r="Q52">
        <v>0.22900000000000001</v>
      </c>
      <c r="R52">
        <v>1</v>
      </c>
      <c r="S52">
        <v>0</v>
      </c>
      <c r="T52">
        <v>0</v>
      </c>
      <c r="V52">
        <v>0</v>
      </c>
      <c r="Y52" t="s">
        <v>65</v>
      </c>
      <c r="Z52" s="3">
        <v>0.97332175925925923</v>
      </c>
    </row>
    <row r="53" spans="1:26">
      <c r="A53">
        <v>52</v>
      </c>
      <c r="B53">
        <v>24</v>
      </c>
      <c r="C53" t="s">
        <v>98</v>
      </c>
      <c r="D53" t="s">
        <v>24</v>
      </c>
      <c r="E53" t="s">
        <v>52</v>
      </c>
      <c r="G53">
        <v>0.5</v>
      </c>
      <c r="H53">
        <v>0.5</v>
      </c>
      <c r="I53">
        <v>2163</v>
      </c>
      <c r="J53">
        <v>4700</v>
      </c>
      <c r="L53">
        <v>1633</v>
      </c>
      <c r="M53">
        <v>2.6440000000000001</v>
      </c>
      <c r="N53">
        <v>5.8129999999999997</v>
      </c>
      <c r="O53">
        <v>3.169</v>
      </c>
      <c r="Q53">
        <v>0.22800000000000001</v>
      </c>
      <c r="R53">
        <v>1</v>
      </c>
      <c r="S53">
        <v>0</v>
      </c>
      <c r="T53">
        <v>0</v>
      </c>
      <c r="V53">
        <v>0</v>
      </c>
      <c r="Y53" t="s">
        <v>65</v>
      </c>
      <c r="Z53" s="3">
        <v>0.97936342592592596</v>
      </c>
    </row>
    <row r="54" spans="1:26">
      <c r="A54">
        <v>53</v>
      </c>
      <c r="B54">
        <v>25</v>
      </c>
      <c r="C54" t="s">
        <v>99</v>
      </c>
      <c r="D54" t="s">
        <v>24</v>
      </c>
      <c r="E54" t="s">
        <v>52</v>
      </c>
      <c r="G54">
        <v>0.5</v>
      </c>
      <c r="H54">
        <v>0.5</v>
      </c>
      <c r="I54">
        <v>2500</v>
      </c>
      <c r="J54">
        <v>5270</v>
      </c>
      <c r="L54">
        <v>2105</v>
      </c>
      <c r="M54">
        <v>3.0830000000000002</v>
      </c>
      <c r="N54">
        <v>6.5350000000000001</v>
      </c>
      <c r="O54">
        <v>3.452</v>
      </c>
      <c r="Q54">
        <v>0.29099999999999998</v>
      </c>
      <c r="R54">
        <v>1</v>
      </c>
      <c r="S54">
        <v>0</v>
      </c>
      <c r="T54">
        <v>0</v>
      </c>
      <c r="V54">
        <v>0</v>
      </c>
      <c r="Y54" t="s">
        <v>65</v>
      </c>
      <c r="Z54" s="3">
        <v>0.98984953703703704</v>
      </c>
    </row>
    <row r="55" spans="1:26">
      <c r="A55">
        <v>54</v>
      </c>
      <c r="B55">
        <v>25</v>
      </c>
      <c r="C55" t="s">
        <v>99</v>
      </c>
      <c r="D55" t="s">
        <v>24</v>
      </c>
      <c r="E55" t="s">
        <v>52</v>
      </c>
      <c r="G55">
        <v>0.5</v>
      </c>
      <c r="H55">
        <v>0.5</v>
      </c>
      <c r="I55">
        <v>2771</v>
      </c>
      <c r="J55">
        <v>5044</v>
      </c>
      <c r="L55">
        <v>2110</v>
      </c>
      <c r="M55">
        <v>3.4350000000000001</v>
      </c>
      <c r="N55">
        <v>6.2489999999999997</v>
      </c>
      <c r="O55">
        <v>2.8149999999999999</v>
      </c>
      <c r="Q55">
        <v>0.29199999999999998</v>
      </c>
      <c r="R55">
        <v>1</v>
      </c>
      <c r="S55">
        <v>0</v>
      </c>
      <c r="T55">
        <v>0</v>
      </c>
      <c r="V55">
        <v>0</v>
      </c>
      <c r="Y55" t="s">
        <v>65</v>
      </c>
      <c r="Z55" s="3">
        <v>0.9959027777777778</v>
      </c>
    </row>
    <row r="56" spans="1:26">
      <c r="A56">
        <v>55</v>
      </c>
      <c r="B56">
        <v>26</v>
      </c>
      <c r="C56" t="s">
        <v>100</v>
      </c>
      <c r="D56" t="s">
        <v>24</v>
      </c>
      <c r="E56" t="s">
        <v>52</v>
      </c>
      <c r="G56">
        <v>0.5</v>
      </c>
      <c r="H56">
        <v>0.5</v>
      </c>
      <c r="I56">
        <v>1247</v>
      </c>
      <c r="J56">
        <v>4587</v>
      </c>
      <c r="L56">
        <v>1152</v>
      </c>
      <c r="M56">
        <v>1.454</v>
      </c>
      <c r="N56">
        <v>5.67</v>
      </c>
      <c r="O56">
        <v>4.2160000000000002</v>
      </c>
      <c r="Q56">
        <v>0.16500000000000001</v>
      </c>
      <c r="R56">
        <v>1</v>
      </c>
      <c r="S56">
        <v>0</v>
      </c>
      <c r="T56">
        <v>0</v>
      </c>
      <c r="V56">
        <v>0</v>
      </c>
      <c r="Y56" t="s">
        <v>101</v>
      </c>
      <c r="Z56" s="3">
        <v>6.1805555555555563E-3</v>
      </c>
    </row>
    <row r="57" spans="1:26">
      <c r="A57">
        <v>56</v>
      </c>
      <c r="B57">
        <v>26</v>
      </c>
      <c r="C57" t="s">
        <v>100</v>
      </c>
      <c r="D57" t="s">
        <v>24</v>
      </c>
      <c r="E57" t="s">
        <v>52</v>
      </c>
      <c r="G57">
        <v>0.5</v>
      </c>
      <c r="H57">
        <v>0.5</v>
      </c>
      <c r="I57">
        <v>2164</v>
      </c>
      <c r="J57">
        <v>4466</v>
      </c>
      <c r="L57">
        <v>1065</v>
      </c>
      <c r="M57">
        <v>2.6459999999999999</v>
      </c>
      <c r="N57">
        <v>5.516</v>
      </c>
      <c r="O57">
        <v>2.871</v>
      </c>
      <c r="Q57">
        <v>0.153</v>
      </c>
      <c r="R57">
        <v>1</v>
      </c>
      <c r="S57">
        <v>0</v>
      </c>
      <c r="T57">
        <v>0</v>
      </c>
      <c r="V57">
        <v>0</v>
      </c>
      <c r="Y57" t="s">
        <v>101</v>
      </c>
      <c r="Z57" s="3">
        <v>1.2280092592592592E-2</v>
      </c>
    </row>
    <row r="58" spans="1:26">
      <c r="A58">
        <v>57</v>
      </c>
      <c r="B58">
        <v>27</v>
      </c>
      <c r="C58" t="s">
        <v>102</v>
      </c>
      <c r="D58" t="s">
        <v>24</v>
      </c>
      <c r="E58" t="s">
        <v>52</v>
      </c>
      <c r="G58">
        <v>0.5</v>
      </c>
      <c r="H58">
        <v>0.5</v>
      </c>
      <c r="I58">
        <v>1670</v>
      </c>
      <c r="J58">
        <v>4464</v>
      </c>
      <c r="L58">
        <v>1531</v>
      </c>
      <c r="M58">
        <v>2.0030000000000001</v>
      </c>
      <c r="N58">
        <v>5.5140000000000002</v>
      </c>
      <c r="O58">
        <v>3.51</v>
      </c>
      <c r="Q58">
        <v>0.215</v>
      </c>
      <c r="R58">
        <v>1</v>
      </c>
      <c r="S58">
        <v>0</v>
      </c>
      <c r="T58">
        <v>0</v>
      </c>
      <c r="V58">
        <v>0</v>
      </c>
      <c r="Y58" t="s">
        <v>101</v>
      </c>
      <c r="Z58" s="3">
        <v>2.2581018518518518E-2</v>
      </c>
    </row>
    <row r="59" spans="1:26">
      <c r="A59">
        <v>58</v>
      </c>
      <c r="B59">
        <v>27</v>
      </c>
      <c r="C59" t="s">
        <v>102</v>
      </c>
      <c r="D59" t="s">
        <v>24</v>
      </c>
      <c r="E59" t="s">
        <v>52</v>
      </c>
      <c r="G59">
        <v>0.5</v>
      </c>
      <c r="H59">
        <v>0.5</v>
      </c>
      <c r="I59">
        <v>1932</v>
      </c>
      <c r="J59">
        <v>4251</v>
      </c>
      <c r="L59">
        <v>1227</v>
      </c>
      <c r="M59">
        <v>2.343</v>
      </c>
      <c r="N59">
        <v>5.242</v>
      </c>
      <c r="O59">
        <v>2.899</v>
      </c>
      <c r="Q59">
        <v>0.17499999999999999</v>
      </c>
      <c r="R59">
        <v>1</v>
      </c>
      <c r="S59">
        <v>0</v>
      </c>
      <c r="T59">
        <v>0</v>
      </c>
      <c r="V59">
        <v>0</v>
      </c>
      <c r="Y59" t="s">
        <v>101</v>
      </c>
      <c r="Z59" s="3">
        <v>2.8726851851851851E-2</v>
      </c>
    </row>
    <row r="60" spans="1:26">
      <c r="A60">
        <v>59</v>
      </c>
      <c r="B60">
        <v>28</v>
      </c>
      <c r="C60" t="s">
        <v>103</v>
      </c>
      <c r="D60" t="s">
        <v>24</v>
      </c>
      <c r="E60" t="s">
        <v>52</v>
      </c>
      <c r="G60">
        <v>0.5</v>
      </c>
      <c r="H60">
        <v>0.5</v>
      </c>
      <c r="I60">
        <v>2163</v>
      </c>
      <c r="J60">
        <v>4497</v>
      </c>
      <c r="L60">
        <v>1532</v>
      </c>
      <c r="M60">
        <v>2.6440000000000001</v>
      </c>
      <c r="N60">
        <v>5.5549999999999997</v>
      </c>
      <c r="O60">
        <v>2.9119999999999999</v>
      </c>
      <c r="Q60">
        <v>0.215</v>
      </c>
      <c r="R60">
        <v>1</v>
      </c>
      <c r="S60">
        <v>0</v>
      </c>
      <c r="T60">
        <v>0</v>
      </c>
      <c r="V60">
        <v>0</v>
      </c>
      <c r="Y60" t="s">
        <v>101</v>
      </c>
      <c r="Z60" s="3">
        <v>3.9074074074074074E-2</v>
      </c>
    </row>
    <row r="61" spans="1:26">
      <c r="A61">
        <v>60</v>
      </c>
      <c r="B61">
        <v>28</v>
      </c>
      <c r="C61" t="s">
        <v>103</v>
      </c>
      <c r="D61" t="s">
        <v>24</v>
      </c>
      <c r="E61" t="s">
        <v>52</v>
      </c>
      <c r="G61">
        <v>0.5</v>
      </c>
      <c r="H61">
        <v>0.5</v>
      </c>
      <c r="I61">
        <v>2298</v>
      </c>
      <c r="J61">
        <v>4430</v>
      </c>
      <c r="L61">
        <v>1438</v>
      </c>
      <c r="M61">
        <v>2.819</v>
      </c>
      <c r="N61">
        <v>5.47</v>
      </c>
      <c r="O61">
        <v>2.6509999999999998</v>
      </c>
      <c r="Q61">
        <v>0.20300000000000001</v>
      </c>
      <c r="R61">
        <v>1</v>
      </c>
      <c r="S61">
        <v>0</v>
      </c>
      <c r="T61">
        <v>0</v>
      </c>
      <c r="V61">
        <v>0</v>
      </c>
      <c r="Y61" t="s">
        <v>101</v>
      </c>
      <c r="Z61" s="3">
        <v>4.5127314814814821E-2</v>
      </c>
    </row>
    <row r="62" spans="1:26">
      <c r="A62">
        <v>61</v>
      </c>
      <c r="B62">
        <v>29</v>
      </c>
      <c r="C62" t="s">
        <v>104</v>
      </c>
      <c r="D62" t="s">
        <v>24</v>
      </c>
      <c r="E62" t="s">
        <v>52</v>
      </c>
      <c r="G62">
        <v>0.5</v>
      </c>
      <c r="H62">
        <v>0.5</v>
      </c>
      <c r="I62">
        <v>1791</v>
      </c>
      <c r="J62">
        <v>4243</v>
      </c>
      <c r="L62">
        <v>1283</v>
      </c>
      <c r="M62">
        <v>2.16</v>
      </c>
      <c r="N62">
        <v>5.2320000000000002</v>
      </c>
      <c r="O62">
        <v>3.0720000000000001</v>
      </c>
      <c r="Q62">
        <v>0.182</v>
      </c>
      <c r="R62">
        <v>1</v>
      </c>
      <c r="S62">
        <v>0</v>
      </c>
      <c r="T62">
        <v>0</v>
      </c>
      <c r="V62">
        <v>0</v>
      </c>
      <c r="Y62" t="s">
        <v>101</v>
      </c>
      <c r="Z62" s="3">
        <v>5.5509259259259258E-2</v>
      </c>
    </row>
    <row r="63" spans="1:26">
      <c r="A63">
        <v>62</v>
      </c>
      <c r="B63">
        <v>29</v>
      </c>
      <c r="C63" t="s">
        <v>104</v>
      </c>
      <c r="D63" t="s">
        <v>24</v>
      </c>
      <c r="E63" t="s">
        <v>52</v>
      </c>
      <c r="G63">
        <v>0.5</v>
      </c>
      <c r="H63">
        <v>0.5</v>
      </c>
      <c r="I63">
        <v>1861</v>
      </c>
      <c r="J63">
        <v>3676</v>
      </c>
      <c r="L63">
        <v>846</v>
      </c>
      <c r="M63">
        <v>2.2519999999999998</v>
      </c>
      <c r="N63">
        <v>4.5090000000000003</v>
      </c>
      <c r="O63">
        <v>2.2570000000000001</v>
      </c>
      <c r="Q63">
        <v>0.124</v>
      </c>
      <c r="R63">
        <v>1</v>
      </c>
      <c r="S63">
        <v>0</v>
      </c>
      <c r="T63">
        <v>0</v>
      </c>
      <c r="V63">
        <v>0</v>
      </c>
      <c r="Y63" t="s">
        <v>101</v>
      </c>
      <c r="Z63" s="3">
        <v>6.1388888888888889E-2</v>
      </c>
    </row>
    <row r="64" spans="1:26">
      <c r="A64">
        <v>63</v>
      </c>
      <c r="B64">
        <v>30</v>
      </c>
      <c r="C64" t="s">
        <v>105</v>
      </c>
      <c r="D64" t="s">
        <v>24</v>
      </c>
      <c r="E64" t="s">
        <v>52</v>
      </c>
      <c r="G64">
        <v>0.5</v>
      </c>
      <c r="H64">
        <v>0.5</v>
      </c>
      <c r="I64">
        <v>642</v>
      </c>
      <c r="J64">
        <v>4126</v>
      </c>
      <c r="L64">
        <v>1006</v>
      </c>
      <c r="M64">
        <v>0.66700000000000004</v>
      </c>
      <c r="N64">
        <v>5.0830000000000002</v>
      </c>
      <c r="O64">
        <v>4.4169999999999998</v>
      </c>
      <c r="Q64">
        <v>0.14499999999999999</v>
      </c>
      <c r="R64">
        <v>1</v>
      </c>
      <c r="S64">
        <v>0</v>
      </c>
      <c r="T64">
        <v>0</v>
      </c>
      <c r="V64">
        <v>0</v>
      </c>
      <c r="Y64" t="s">
        <v>101</v>
      </c>
      <c r="Z64" s="3">
        <v>7.1608796296296295E-2</v>
      </c>
    </row>
    <row r="65" spans="1:26">
      <c r="A65">
        <v>64</v>
      </c>
      <c r="B65">
        <v>30</v>
      </c>
      <c r="C65" t="s">
        <v>105</v>
      </c>
      <c r="D65" t="s">
        <v>24</v>
      </c>
      <c r="E65" t="s">
        <v>52</v>
      </c>
      <c r="G65">
        <v>0.5</v>
      </c>
      <c r="H65">
        <v>0.5</v>
      </c>
      <c r="I65">
        <v>2260</v>
      </c>
      <c r="J65">
        <v>4147</v>
      </c>
      <c r="L65">
        <v>966</v>
      </c>
      <c r="M65">
        <v>2.7709999999999999</v>
      </c>
      <c r="N65">
        <v>5.1100000000000003</v>
      </c>
      <c r="O65">
        <v>2.339</v>
      </c>
      <c r="Q65">
        <v>0.14000000000000001</v>
      </c>
      <c r="R65">
        <v>1</v>
      </c>
      <c r="S65">
        <v>0</v>
      </c>
      <c r="T65">
        <v>0</v>
      </c>
      <c r="V65">
        <v>0</v>
      </c>
      <c r="Y65" t="s">
        <v>101</v>
      </c>
      <c r="Z65" s="3">
        <v>7.7557870370370374E-2</v>
      </c>
    </row>
    <row r="66" spans="1:26">
      <c r="A66">
        <v>65</v>
      </c>
      <c r="B66">
        <v>31</v>
      </c>
      <c r="C66" t="s">
        <v>106</v>
      </c>
      <c r="D66" t="s">
        <v>24</v>
      </c>
      <c r="E66" t="s">
        <v>52</v>
      </c>
      <c r="G66">
        <v>0.5</v>
      </c>
      <c r="H66">
        <v>0.5</v>
      </c>
      <c r="I66">
        <v>1093</v>
      </c>
      <c r="J66">
        <v>4629</v>
      </c>
      <c r="L66">
        <v>1199</v>
      </c>
      <c r="M66">
        <v>1.2529999999999999</v>
      </c>
      <c r="N66">
        <v>5.7240000000000002</v>
      </c>
      <c r="O66">
        <v>4.4710000000000001</v>
      </c>
      <c r="Q66">
        <v>0.17100000000000001</v>
      </c>
      <c r="R66">
        <v>1</v>
      </c>
      <c r="S66">
        <v>0</v>
      </c>
      <c r="T66">
        <v>0</v>
      </c>
      <c r="V66">
        <v>0</v>
      </c>
      <c r="Y66" t="s">
        <v>101</v>
      </c>
      <c r="Z66" s="3">
        <v>8.7986111111111112E-2</v>
      </c>
    </row>
    <row r="67" spans="1:26">
      <c r="A67">
        <v>66</v>
      </c>
      <c r="B67">
        <v>31</v>
      </c>
      <c r="C67" t="s">
        <v>106</v>
      </c>
      <c r="D67" t="s">
        <v>24</v>
      </c>
      <c r="E67" t="s">
        <v>52</v>
      </c>
      <c r="G67">
        <v>0.5</v>
      </c>
      <c r="H67">
        <v>0.5</v>
      </c>
      <c r="I67">
        <v>2083</v>
      </c>
      <c r="J67">
        <v>4493</v>
      </c>
      <c r="L67">
        <v>1061</v>
      </c>
      <c r="M67">
        <v>2.5409999999999999</v>
      </c>
      <c r="N67">
        <v>5.55</v>
      </c>
      <c r="O67">
        <v>3.0089999999999999</v>
      </c>
      <c r="Q67">
        <v>0.153</v>
      </c>
      <c r="R67">
        <v>1</v>
      </c>
      <c r="S67">
        <v>0</v>
      </c>
      <c r="T67">
        <v>0</v>
      </c>
      <c r="V67">
        <v>0</v>
      </c>
      <c r="Y67" t="s">
        <v>101</v>
      </c>
      <c r="Z67" s="3">
        <v>9.4050925925925941E-2</v>
      </c>
    </row>
    <row r="68" spans="1:26">
      <c r="A68">
        <v>67</v>
      </c>
      <c r="B68">
        <v>32</v>
      </c>
      <c r="C68" t="s">
        <v>107</v>
      </c>
      <c r="D68" t="s">
        <v>24</v>
      </c>
      <c r="E68" t="s">
        <v>52</v>
      </c>
      <c r="G68">
        <v>0.5</v>
      </c>
      <c r="H68">
        <v>0.5</v>
      </c>
      <c r="I68">
        <v>3422</v>
      </c>
      <c r="J68">
        <v>9427</v>
      </c>
      <c r="L68">
        <v>3282</v>
      </c>
      <c r="M68">
        <v>4.282</v>
      </c>
      <c r="N68">
        <v>11.69</v>
      </c>
      <c r="O68">
        <v>7.4080000000000004</v>
      </c>
      <c r="Q68">
        <v>0.44600000000000001</v>
      </c>
      <c r="R68">
        <v>1</v>
      </c>
      <c r="S68">
        <v>0</v>
      </c>
      <c r="T68">
        <v>0</v>
      </c>
      <c r="V68">
        <v>0</v>
      </c>
      <c r="Y68" t="s">
        <v>101</v>
      </c>
      <c r="Z68" s="3">
        <v>0.10487268518518518</v>
      </c>
    </row>
    <row r="69" spans="1:26">
      <c r="A69">
        <v>68</v>
      </c>
      <c r="B69">
        <v>32</v>
      </c>
      <c r="C69" t="s">
        <v>107</v>
      </c>
      <c r="D69" t="s">
        <v>24</v>
      </c>
      <c r="E69" t="s">
        <v>52</v>
      </c>
      <c r="G69">
        <v>0.5</v>
      </c>
      <c r="H69">
        <v>0.5</v>
      </c>
      <c r="I69">
        <v>4771</v>
      </c>
      <c r="J69">
        <v>9334</v>
      </c>
      <c r="L69">
        <v>3201</v>
      </c>
      <c r="M69">
        <v>6.04</v>
      </c>
      <c r="N69">
        <v>11.577</v>
      </c>
      <c r="O69">
        <v>5.5369999999999999</v>
      </c>
      <c r="Q69">
        <v>0.435</v>
      </c>
      <c r="R69">
        <v>1</v>
      </c>
      <c r="S69">
        <v>0</v>
      </c>
      <c r="T69">
        <v>0</v>
      </c>
      <c r="V69">
        <v>0</v>
      </c>
      <c r="Y69" t="s">
        <v>101</v>
      </c>
      <c r="Z69" s="3">
        <v>0.11122685185185184</v>
      </c>
    </row>
    <row r="70" spans="1:26">
      <c r="A70">
        <v>69</v>
      </c>
      <c r="B70">
        <v>1</v>
      </c>
      <c r="D70" t="s">
        <v>48</v>
      </c>
      <c r="Y70" t="s">
        <v>101</v>
      </c>
      <c r="Z70" s="3">
        <v>0.1155324074074074</v>
      </c>
    </row>
    <row r="71" spans="1:26">
      <c r="A71">
        <v>70</v>
      </c>
      <c r="B71">
        <v>2</v>
      </c>
      <c r="C71" t="s">
        <v>45</v>
      </c>
      <c r="D71" t="s">
        <v>24</v>
      </c>
      <c r="E71" t="s">
        <v>52</v>
      </c>
      <c r="G71">
        <v>0.5</v>
      </c>
      <c r="H71">
        <v>0.5</v>
      </c>
      <c r="I71">
        <v>50</v>
      </c>
      <c r="J71">
        <v>725</v>
      </c>
      <c r="L71">
        <v>318</v>
      </c>
      <c r="M71">
        <v>0</v>
      </c>
      <c r="N71">
        <v>0.68600000000000005</v>
      </c>
      <c r="O71">
        <v>0.68600000000000005</v>
      </c>
      <c r="Q71">
        <v>5.3999999999999999E-2</v>
      </c>
      <c r="R71">
        <v>1</v>
      </c>
      <c r="S71">
        <v>0</v>
      </c>
      <c r="T71">
        <v>0</v>
      </c>
      <c r="V71">
        <v>0</v>
      </c>
      <c r="Y71" t="s">
        <v>101</v>
      </c>
      <c r="Z71" s="3">
        <v>0.12537037037037038</v>
      </c>
    </row>
    <row r="72" spans="1:26">
      <c r="A72">
        <v>71</v>
      </c>
      <c r="B72">
        <v>2</v>
      </c>
      <c r="C72" t="s">
        <v>45</v>
      </c>
      <c r="D72" t="s">
        <v>24</v>
      </c>
      <c r="E72" t="s">
        <v>52</v>
      </c>
      <c r="G72">
        <v>0.5</v>
      </c>
      <c r="H72">
        <v>0.5</v>
      </c>
      <c r="I72">
        <v>79</v>
      </c>
      <c r="J72">
        <v>747</v>
      </c>
      <c r="L72">
        <v>421</v>
      </c>
      <c r="M72">
        <v>0</v>
      </c>
      <c r="N72">
        <v>0.71499999999999997</v>
      </c>
      <c r="O72">
        <v>0.71499999999999997</v>
      </c>
      <c r="Q72">
        <v>6.7000000000000004E-2</v>
      </c>
      <c r="R72">
        <v>1</v>
      </c>
      <c r="S72">
        <v>0</v>
      </c>
      <c r="T72">
        <v>0</v>
      </c>
      <c r="V72">
        <v>0</v>
      </c>
      <c r="Y72" t="s">
        <v>101</v>
      </c>
      <c r="Z72" s="3">
        <v>0.13090277777777778</v>
      </c>
    </row>
    <row r="73" spans="1:26">
      <c r="A73">
        <v>72</v>
      </c>
      <c r="B73">
        <v>6</v>
      </c>
      <c r="C73" t="s">
        <v>47</v>
      </c>
      <c r="D73" t="s">
        <v>24</v>
      </c>
      <c r="E73" t="s">
        <v>52</v>
      </c>
      <c r="G73">
        <v>0.5</v>
      </c>
      <c r="H73">
        <v>0.5</v>
      </c>
      <c r="I73">
        <v>1510</v>
      </c>
      <c r="J73">
        <v>5743</v>
      </c>
      <c r="L73">
        <v>2344</v>
      </c>
      <c r="M73">
        <v>1.7949999999999999</v>
      </c>
      <c r="N73">
        <v>7.13</v>
      </c>
      <c r="O73">
        <v>5.3360000000000003</v>
      </c>
      <c r="Q73">
        <v>0.32200000000000001</v>
      </c>
      <c r="R73">
        <v>1</v>
      </c>
      <c r="S73">
        <v>0</v>
      </c>
      <c r="T73">
        <v>0</v>
      </c>
      <c r="V73">
        <v>0</v>
      </c>
      <c r="Y73" t="s">
        <v>101</v>
      </c>
      <c r="Z73" s="3">
        <v>0.14145833333333332</v>
      </c>
    </row>
    <row r="74" spans="1:26">
      <c r="A74">
        <v>73</v>
      </c>
      <c r="B74">
        <v>6</v>
      </c>
      <c r="C74" t="s">
        <v>47</v>
      </c>
      <c r="D74" t="s">
        <v>24</v>
      </c>
      <c r="E74" t="s">
        <v>52</v>
      </c>
      <c r="G74">
        <v>0.5</v>
      </c>
      <c r="H74">
        <v>0.5</v>
      </c>
      <c r="I74">
        <v>2226</v>
      </c>
      <c r="J74">
        <v>6001</v>
      </c>
      <c r="L74">
        <v>2520</v>
      </c>
      <c r="M74">
        <v>2.726</v>
      </c>
      <c r="N74">
        <v>7.4539999999999997</v>
      </c>
      <c r="O74">
        <v>4.7290000000000001</v>
      </c>
      <c r="Q74">
        <v>0.34599999999999997</v>
      </c>
      <c r="R74">
        <v>1</v>
      </c>
      <c r="S74">
        <v>0</v>
      </c>
      <c r="T74">
        <v>0</v>
      </c>
      <c r="V74">
        <v>0</v>
      </c>
      <c r="Y74" t="s">
        <v>101</v>
      </c>
      <c r="Z74" s="3">
        <v>0.14746527777777776</v>
      </c>
    </row>
    <row r="75" spans="1:26">
      <c r="A75">
        <v>74</v>
      </c>
      <c r="B75">
        <v>3</v>
      </c>
      <c r="C75" t="s">
        <v>46</v>
      </c>
      <c r="D75" t="s">
        <v>24</v>
      </c>
      <c r="E75" t="s">
        <v>52</v>
      </c>
      <c r="G75">
        <v>0.5</v>
      </c>
      <c r="H75">
        <v>0.5</v>
      </c>
      <c r="I75">
        <v>7548</v>
      </c>
      <c r="J75">
        <v>9318</v>
      </c>
      <c r="L75">
        <v>8192</v>
      </c>
      <c r="M75">
        <v>9.6630000000000003</v>
      </c>
      <c r="N75">
        <v>11.557</v>
      </c>
      <c r="O75">
        <v>1.8939999999999999</v>
      </c>
      <c r="Q75">
        <v>1.0840000000000001</v>
      </c>
      <c r="R75">
        <v>1</v>
      </c>
      <c r="S75">
        <v>0</v>
      </c>
      <c r="T75">
        <v>0</v>
      </c>
      <c r="V75">
        <v>0</v>
      </c>
      <c r="Y75" t="s">
        <v>101</v>
      </c>
      <c r="Z75" s="3">
        <v>0.15843750000000001</v>
      </c>
    </row>
    <row r="76" spans="1:26">
      <c r="A76">
        <v>75</v>
      </c>
      <c r="B76">
        <v>3</v>
      </c>
      <c r="C76" t="s">
        <v>46</v>
      </c>
      <c r="D76" t="s">
        <v>24</v>
      </c>
      <c r="E76" t="s">
        <v>52</v>
      </c>
      <c r="G76">
        <v>0.5</v>
      </c>
      <c r="H76">
        <v>0.5</v>
      </c>
      <c r="I76">
        <v>7755</v>
      </c>
      <c r="J76">
        <v>9553</v>
      </c>
      <c r="L76">
        <v>8531</v>
      </c>
      <c r="M76">
        <v>9.9339999999999993</v>
      </c>
      <c r="N76">
        <v>11.843</v>
      </c>
      <c r="O76">
        <v>1.91</v>
      </c>
      <c r="Q76">
        <v>1.1279999999999999</v>
      </c>
      <c r="R76">
        <v>1</v>
      </c>
      <c r="S76">
        <v>0</v>
      </c>
      <c r="T76">
        <v>0</v>
      </c>
      <c r="V76">
        <v>0</v>
      </c>
      <c r="Y76" t="s">
        <v>101</v>
      </c>
      <c r="Z76" s="3">
        <v>0.16465277777777779</v>
      </c>
    </row>
    <row r="77" spans="1:26">
      <c r="A77">
        <v>76</v>
      </c>
      <c r="B77">
        <v>1</v>
      </c>
      <c r="D77" t="s">
        <v>48</v>
      </c>
      <c r="Y77" t="s">
        <v>101</v>
      </c>
      <c r="Z77" s="3">
        <v>0.16886574074074076</v>
      </c>
    </row>
    <row r="78" spans="1:26">
      <c r="A78">
        <v>77</v>
      </c>
      <c r="B78">
        <v>3</v>
      </c>
      <c r="R7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for export</vt:lpstr>
      <vt:lpstr>BRN Notes</vt:lpstr>
      <vt:lpstr>QAQC 1</vt:lpstr>
      <vt:lpstr>QAQC 2</vt:lpstr>
      <vt:lpstr>QAQC 3</vt:lpstr>
      <vt:lpstr>2nd rep only 2</vt:lpstr>
      <vt:lpstr>2nd rep only 3</vt:lpstr>
      <vt:lpstr>WMW23sep19</vt:lpstr>
      <vt:lpstr>WMW24sep19</vt:lpstr>
      <vt:lpstr>WMW25sep19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2016-05-06T13:47:05Z</cp:lastPrinted>
  <dcterms:created xsi:type="dcterms:W3CDTF">2016-04-07T12:54:27Z</dcterms:created>
  <dcterms:modified xsi:type="dcterms:W3CDTF">2020-03-10T15:06:02Z</dcterms:modified>
</cp:coreProperties>
</file>