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07"/>
  <workbookPr/>
  <mc:AlternateContent xmlns:mc="http://schemas.openxmlformats.org/markup-compatibility/2006">
    <mc:Choice Requires="x15">
      <x15ac:absPath xmlns:x15ac="http://schemas.microsoft.com/office/spreadsheetml/2010/11/ac" url="/Users/heatherwander/Documents/VirginiaTech/research/TIC TOC 2019/QA:QC/"/>
    </mc:Choice>
  </mc:AlternateContent>
  <xr:revisionPtr revIDLastSave="0" documentId="13_ncr:1_{35AF0458-7BEA-E14F-80B8-F03CE2947B66}" xr6:coauthVersionLast="36" xr6:coauthVersionMax="36" xr10:uidLastSave="{00000000-0000-0000-0000-000000000000}"/>
  <bookViews>
    <workbookView xWindow="0" yWindow="460" windowWidth="25600" windowHeight="14240" xr2:uid="{00000000-000D-0000-FFFF-FFFF00000000}"/>
  </bookViews>
  <sheets>
    <sheet name="notes" sheetId="63" r:id="rId1"/>
    <sheet name="08jan20" sheetId="58" r:id="rId2"/>
    <sheet name="09jan20" sheetId="59" r:id="rId3"/>
    <sheet name="10jan20" sheetId="60" r:id="rId4"/>
    <sheet name="22jan20" sheetId="62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J2" i="60" l="1"/>
  <c r="AE56" i="60"/>
  <c r="AI73" i="59"/>
  <c r="AQ66" i="59"/>
  <c r="AE5" i="59"/>
  <c r="BC74" i="62" l="1"/>
  <c r="BB74" i="62"/>
  <c r="BA74" i="62"/>
  <c r="BC73" i="62"/>
  <c r="BB73" i="62"/>
  <c r="BA73" i="62"/>
  <c r="BC41" i="62"/>
  <c r="BB41" i="62"/>
  <c r="BA41" i="62"/>
  <c r="BC40" i="62"/>
  <c r="BB40" i="62"/>
  <c r="BA40" i="62"/>
  <c r="BC8" i="62"/>
  <c r="BB8" i="62"/>
  <c r="BA8" i="62"/>
  <c r="BC7" i="62"/>
  <c r="BC2" i="62" s="1"/>
  <c r="BH76" i="62" s="1"/>
  <c r="BB7" i="62"/>
  <c r="BB2" i="62" s="1"/>
  <c r="BA7" i="62"/>
  <c r="BA2" i="62" s="1"/>
  <c r="BE34" i="62" s="1"/>
  <c r="BC74" i="60"/>
  <c r="BB74" i="60"/>
  <c r="BA74" i="60"/>
  <c r="BC73" i="60"/>
  <c r="BB73" i="60"/>
  <c r="BA73" i="60"/>
  <c r="BC41" i="60"/>
  <c r="BB41" i="60"/>
  <c r="BA41" i="60"/>
  <c r="BC40" i="60"/>
  <c r="BB40" i="60"/>
  <c r="BA40" i="60"/>
  <c r="BC8" i="60"/>
  <c r="BB8" i="60"/>
  <c r="BA8" i="60"/>
  <c r="BC7" i="60"/>
  <c r="BB7" i="60"/>
  <c r="BA7" i="60"/>
  <c r="BC74" i="59"/>
  <c r="BB74" i="59"/>
  <c r="BA74" i="59"/>
  <c r="BC73" i="59"/>
  <c r="BB73" i="59"/>
  <c r="BA73" i="59"/>
  <c r="BC41" i="59"/>
  <c r="BC2" i="59" s="1"/>
  <c r="BB41" i="59"/>
  <c r="BA41" i="59"/>
  <c r="BC40" i="59"/>
  <c r="BB40" i="59"/>
  <c r="BA40" i="59"/>
  <c r="BC8" i="59"/>
  <c r="BB8" i="59"/>
  <c r="BA8" i="59"/>
  <c r="BC7" i="59"/>
  <c r="BB7" i="59"/>
  <c r="BB2" i="59" s="1"/>
  <c r="BF35" i="59" s="1"/>
  <c r="BA7" i="59"/>
  <c r="BC74" i="58"/>
  <c r="BB74" i="58"/>
  <c r="BA74" i="58"/>
  <c r="BC73" i="58"/>
  <c r="BB73" i="58"/>
  <c r="BA73" i="58"/>
  <c r="BC41" i="58"/>
  <c r="BB41" i="58"/>
  <c r="BA41" i="58"/>
  <c r="BC40" i="58"/>
  <c r="BB40" i="58"/>
  <c r="BA40" i="58"/>
  <c r="BF11" i="59" l="1"/>
  <c r="BF31" i="59"/>
  <c r="BB2" i="60"/>
  <c r="BF70" i="60" s="1"/>
  <c r="BF15" i="59"/>
  <c r="BK15" i="59" s="1"/>
  <c r="BF36" i="59"/>
  <c r="BC2" i="60"/>
  <c r="BA2" i="60"/>
  <c r="BF20" i="59"/>
  <c r="BF73" i="59"/>
  <c r="BF16" i="59"/>
  <c r="BH8" i="62"/>
  <c r="BH11" i="62"/>
  <c r="BH12" i="62"/>
  <c r="BH32" i="62"/>
  <c r="BH35" i="62"/>
  <c r="BH15" i="62"/>
  <c r="BH7" i="62"/>
  <c r="BH19" i="62"/>
  <c r="BH40" i="62"/>
  <c r="BH23" i="62"/>
  <c r="BH28" i="62"/>
  <c r="BH24" i="62"/>
  <c r="BE16" i="62"/>
  <c r="BE26" i="62"/>
  <c r="BE9" i="62"/>
  <c r="BE17" i="62"/>
  <c r="BE29" i="62"/>
  <c r="BE15" i="62"/>
  <c r="BE11" i="62"/>
  <c r="BE27" i="62"/>
  <c r="BE37" i="62"/>
  <c r="BE28" i="62"/>
  <c r="BE32" i="62"/>
  <c r="BE41" i="62"/>
  <c r="BE45" i="62"/>
  <c r="BE18" i="62"/>
  <c r="BE30" i="62"/>
  <c r="BE13" i="62"/>
  <c r="BF73" i="62"/>
  <c r="BF76" i="62"/>
  <c r="BF75" i="62"/>
  <c r="BF39" i="62"/>
  <c r="BF38" i="62"/>
  <c r="BF36" i="62"/>
  <c r="BF35" i="62"/>
  <c r="BF32" i="62"/>
  <c r="BF31" i="62"/>
  <c r="BF28" i="62"/>
  <c r="BG28" i="62" s="1"/>
  <c r="BF27" i="62"/>
  <c r="BF24" i="62"/>
  <c r="BF23" i="62"/>
  <c r="BF20" i="62"/>
  <c r="BF19" i="62"/>
  <c r="BF16" i="62"/>
  <c r="BF15" i="62"/>
  <c r="BF12" i="62"/>
  <c r="BF11" i="62"/>
  <c r="BF8" i="62"/>
  <c r="BF40" i="62"/>
  <c r="BF70" i="62"/>
  <c r="BF67" i="62"/>
  <c r="BF66" i="62"/>
  <c r="BF63" i="62"/>
  <c r="BF62" i="62"/>
  <c r="BF59" i="62"/>
  <c r="BF58" i="62"/>
  <c r="BF55" i="62"/>
  <c r="BF54" i="62"/>
  <c r="BF51" i="62"/>
  <c r="BF50" i="62"/>
  <c r="BF47" i="62"/>
  <c r="BF46" i="62"/>
  <c r="BF43" i="62"/>
  <c r="BF42" i="62"/>
  <c r="BF74" i="62"/>
  <c r="BF37" i="62"/>
  <c r="BF34" i="62"/>
  <c r="BG34" i="62" s="1"/>
  <c r="BF33" i="62"/>
  <c r="BF30" i="62"/>
  <c r="BF29" i="62"/>
  <c r="BF26" i="62"/>
  <c r="BG26" i="62" s="1"/>
  <c r="BF25" i="62"/>
  <c r="BF22" i="62"/>
  <c r="BF21" i="62"/>
  <c r="BF18" i="62"/>
  <c r="BG18" i="62" s="1"/>
  <c r="BF17" i="62"/>
  <c r="BF14" i="62"/>
  <c r="BF13" i="62"/>
  <c r="BF10" i="62"/>
  <c r="BF9" i="62"/>
  <c r="BF72" i="62"/>
  <c r="BF44" i="62"/>
  <c r="BF7" i="62"/>
  <c r="BF64" i="62"/>
  <c r="BF71" i="62"/>
  <c r="BF57" i="62"/>
  <c r="BF52" i="62"/>
  <c r="BF69" i="62"/>
  <c r="BF68" i="62"/>
  <c r="BF61" i="62"/>
  <c r="BF56" i="62"/>
  <c r="BF60" i="62"/>
  <c r="BF49" i="62"/>
  <c r="BF53" i="62"/>
  <c r="BF48" i="62"/>
  <c r="BF65" i="62"/>
  <c r="BF45" i="62"/>
  <c r="BG45" i="62" s="1"/>
  <c r="BF41" i="62"/>
  <c r="BE24" i="62"/>
  <c r="BH38" i="62"/>
  <c r="BE72" i="62"/>
  <c r="BE71" i="62"/>
  <c r="BE69" i="62"/>
  <c r="BE68" i="62"/>
  <c r="BE65" i="62"/>
  <c r="BE64" i="62"/>
  <c r="BE61" i="62"/>
  <c r="BE60" i="62"/>
  <c r="BE57" i="62"/>
  <c r="BE56" i="62"/>
  <c r="BJ56" i="62" s="1"/>
  <c r="BE53" i="62"/>
  <c r="BE52" i="62"/>
  <c r="BJ52" i="62" s="1"/>
  <c r="BE49" i="62"/>
  <c r="BE73" i="62"/>
  <c r="BE76" i="62"/>
  <c r="BE75" i="62"/>
  <c r="BE39" i="62"/>
  <c r="BE38" i="62"/>
  <c r="BJ38" i="62" s="1"/>
  <c r="BE36" i="62"/>
  <c r="BE35" i="62"/>
  <c r="BJ35" i="62" s="1"/>
  <c r="BE40" i="62"/>
  <c r="BE70" i="62"/>
  <c r="BE67" i="62"/>
  <c r="BE66" i="62"/>
  <c r="BE63" i="62"/>
  <c r="BE62" i="62"/>
  <c r="BJ62" i="62" s="1"/>
  <c r="BE59" i="62"/>
  <c r="BE58" i="62"/>
  <c r="BJ58" i="62" s="1"/>
  <c r="BE55" i="62"/>
  <c r="BE54" i="62"/>
  <c r="BJ54" i="62" s="1"/>
  <c r="BE51" i="62"/>
  <c r="BE50" i="62"/>
  <c r="BE47" i="62"/>
  <c r="BE46" i="62"/>
  <c r="BJ46" i="62" s="1"/>
  <c r="BE43" i="62"/>
  <c r="BE42" i="62"/>
  <c r="BJ42" i="62" s="1"/>
  <c r="BE7" i="62"/>
  <c r="BE74" i="62"/>
  <c r="BE20" i="62"/>
  <c r="BE22" i="62"/>
  <c r="BE31" i="62"/>
  <c r="BE33" i="62"/>
  <c r="BJ33" i="62" s="1"/>
  <c r="BH70" i="62"/>
  <c r="BH67" i="62"/>
  <c r="BH66" i="62"/>
  <c r="BH63" i="62"/>
  <c r="BH62" i="62"/>
  <c r="BH59" i="62"/>
  <c r="BH58" i="62"/>
  <c r="BH55" i="62"/>
  <c r="BH54" i="62"/>
  <c r="BH51" i="62"/>
  <c r="BH50" i="62"/>
  <c r="BH47" i="62"/>
  <c r="BH46" i="62"/>
  <c r="BH43" i="62"/>
  <c r="BH42" i="62"/>
  <c r="BH74" i="62"/>
  <c r="BH37" i="62"/>
  <c r="BH34" i="62"/>
  <c r="BH33" i="62"/>
  <c r="BH30" i="62"/>
  <c r="BH29" i="62"/>
  <c r="BH26" i="62"/>
  <c r="BH25" i="62"/>
  <c r="BH22" i="62"/>
  <c r="BH21" i="62"/>
  <c r="BH18" i="62"/>
  <c r="BH17" i="62"/>
  <c r="BH14" i="62"/>
  <c r="BH13" i="62"/>
  <c r="BH10" i="62"/>
  <c r="BH9" i="62"/>
  <c r="BH72" i="62"/>
  <c r="BH71" i="62"/>
  <c r="BH69" i="62"/>
  <c r="BH68" i="62"/>
  <c r="BH65" i="62"/>
  <c r="BH64" i="62"/>
  <c r="BH61" i="62"/>
  <c r="BH60" i="62"/>
  <c r="BH57" i="62"/>
  <c r="BH56" i="62"/>
  <c r="BH53" i="62"/>
  <c r="BH52" i="62"/>
  <c r="BH49" i="62"/>
  <c r="BH48" i="62"/>
  <c r="BH45" i="62"/>
  <c r="BH44" i="62"/>
  <c r="BH41" i="62"/>
  <c r="BH73" i="62"/>
  <c r="BE12" i="62"/>
  <c r="BE14" i="62"/>
  <c r="BH20" i="62"/>
  <c r="BE23" i="62"/>
  <c r="BJ23" i="62" s="1"/>
  <c r="BE25" i="62"/>
  <c r="BJ25" i="62" s="1"/>
  <c r="BH31" i="62"/>
  <c r="BH39" i="62"/>
  <c r="BE44" i="62"/>
  <c r="BE8" i="62"/>
  <c r="BE10" i="62"/>
  <c r="BH16" i="62"/>
  <c r="BE19" i="62"/>
  <c r="BJ19" i="62" s="1"/>
  <c r="BE21" i="62"/>
  <c r="BJ21" i="62" s="1"/>
  <c r="BH27" i="62"/>
  <c r="BH36" i="62"/>
  <c r="BM35" i="62" s="1"/>
  <c r="BE48" i="62"/>
  <c r="BH75" i="62"/>
  <c r="BM75" i="62" s="1"/>
  <c r="BE73" i="60"/>
  <c r="BE39" i="60"/>
  <c r="BE38" i="60"/>
  <c r="BE36" i="60"/>
  <c r="BE31" i="60"/>
  <c r="BJ31" i="60" s="1"/>
  <c r="BE23" i="60"/>
  <c r="BE20" i="60"/>
  <c r="BE19" i="60"/>
  <c r="BJ19" i="60" s="1"/>
  <c r="BE16" i="60"/>
  <c r="BE15" i="60"/>
  <c r="BJ15" i="60" s="1"/>
  <c r="BE12" i="60"/>
  <c r="BE76" i="60"/>
  <c r="BE75" i="60"/>
  <c r="BJ75" i="60" s="1"/>
  <c r="BE35" i="60"/>
  <c r="BJ35" i="60" s="1"/>
  <c r="BE32" i="60"/>
  <c r="BE28" i="60"/>
  <c r="BE27" i="60"/>
  <c r="BE24" i="60"/>
  <c r="BE11" i="60"/>
  <c r="BJ11" i="60" s="1"/>
  <c r="BE8" i="60"/>
  <c r="BE70" i="60"/>
  <c r="BG70" i="60" s="1"/>
  <c r="BE67" i="60"/>
  <c r="BE66" i="60"/>
  <c r="BE63" i="60"/>
  <c r="BE62" i="60"/>
  <c r="BE59" i="60"/>
  <c r="BE58" i="60"/>
  <c r="BE55" i="60"/>
  <c r="BE54" i="60"/>
  <c r="BJ54" i="60" s="1"/>
  <c r="BE51" i="60"/>
  <c r="BE50" i="60"/>
  <c r="BE47" i="60"/>
  <c r="BE46" i="60"/>
  <c r="BE43" i="60"/>
  <c r="BE42" i="60"/>
  <c r="BE64" i="60"/>
  <c r="BE53" i="60"/>
  <c r="BE34" i="60"/>
  <c r="BE18" i="60"/>
  <c r="BE48" i="60"/>
  <c r="BE13" i="60"/>
  <c r="BE65" i="60"/>
  <c r="BE44" i="60"/>
  <c r="BE17" i="60"/>
  <c r="BE71" i="60"/>
  <c r="BE60" i="60"/>
  <c r="BJ60" i="60" s="1"/>
  <c r="BE49" i="60"/>
  <c r="BE40" i="60"/>
  <c r="BE7" i="60"/>
  <c r="BJ7" i="60" s="1"/>
  <c r="BE56" i="60"/>
  <c r="BE45" i="60"/>
  <c r="BE37" i="60"/>
  <c r="BE30" i="60"/>
  <c r="BE25" i="60"/>
  <c r="BJ25" i="60" s="1"/>
  <c r="BE22" i="60"/>
  <c r="BE69" i="60"/>
  <c r="BE74" i="60"/>
  <c r="BE52" i="60"/>
  <c r="BE41" i="60"/>
  <c r="BE33" i="60"/>
  <c r="BE9" i="60"/>
  <c r="BJ9" i="60" s="1"/>
  <c r="BE72" i="60"/>
  <c r="BE61" i="60"/>
  <c r="BE29" i="60"/>
  <c r="BE26" i="60"/>
  <c r="BE21" i="60"/>
  <c r="BE10" i="60"/>
  <c r="BE68" i="60"/>
  <c r="BE57" i="60"/>
  <c r="BE14" i="60"/>
  <c r="BF50" i="60"/>
  <c r="BH76" i="60"/>
  <c r="BH75" i="60"/>
  <c r="BM75" i="60" s="1"/>
  <c r="BH39" i="60"/>
  <c r="BH38" i="60"/>
  <c r="BH36" i="60"/>
  <c r="BH35" i="60"/>
  <c r="BM35" i="60" s="1"/>
  <c r="BH32" i="60"/>
  <c r="BH31" i="60"/>
  <c r="BM31" i="60" s="1"/>
  <c r="BH28" i="60"/>
  <c r="BH27" i="60"/>
  <c r="BM27" i="60" s="1"/>
  <c r="BH24" i="60"/>
  <c r="BH23" i="60"/>
  <c r="BH70" i="60"/>
  <c r="BH67" i="60"/>
  <c r="BH66" i="60"/>
  <c r="BH63" i="60"/>
  <c r="BH62" i="60"/>
  <c r="BH59" i="60"/>
  <c r="BH58" i="60"/>
  <c r="BH55" i="60"/>
  <c r="BH54" i="60"/>
  <c r="BM54" i="60" s="1"/>
  <c r="BH51" i="60"/>
  <c r="BH50" i="60"/>
  <c r="BH47" i="60"/>
  <c r="BH46" i="60"/>
  <c r="BH43" i="60"/>
  <c r="BH42" i="60"/>
  <c r="BH7" i="60"/>
  <c r="BH74" i="60"/>
  <c r="BH72" i="60"/>
  <c r="BH71" i="60"/>
  <c r="BH69" i="60"/>
  <c r="BH68" i="60"/>
  <c r="BH65" i="60"/>
  <c r="BH64" i="60"/>
  <c r="BH61" i="60"/>
  <c r="BH60" i="60"/>
  <c r="BM60" i="60" s="1"/>
  <c r="BH57" i="60"/>
  <c r="BH56" i="60"/>
  <c r="BH53" i="60"/>
  <c r="BH52" i="60"/>
  <c r="BH49" i="60"/>
  <c r="BH48" i="60"/>
  <c r="BH45" i="60"/>
  <c r="BH44" i="60"/>
  <c r="BM44" i="60" s="1"/>
  <c r="BH41" i="60"/>
  <c r="BF14" i="60"/>
  <c r="BH16" i="60"/>
  <c r="BH18" i="60"/>
  <c r="BF43" i="60"/>
  <c r="BG43" i="60" s="1"/>
  <c r="BF54" i="60"/>
  <c r="BF13" i="60"/>
  <c r="BH15" i="60"/>
  <c r="BH17" i="60"/>
  <c r="BM17" i="60" s="1"/>
  <c r="BF55" i="60"/>
  <c r="BG55" i="60" s="1"/>
  <c r="BF66" i="60"/>
  <c r="BF26" i="60"/>
  <c r="BG26" i="60" s="1"/>
  <c r="BH10" i="60"/>
  <c r="BH21" i="60"/>
  <c r="BH29" i="60"/>
  <c r="BF51" i="60"/>
  <c r="BF9" i="60"/>
  <c r="BH11" i="60"/>
  <c r="BH13" i="60"/>
  <c r="BH33" i="60"/>
  <c r="BF59" i="60"/>
  <c r="BG59" i="60" s="1"/>
  <c r="BF72" i="60"/>
  <c r="BF71" i="60"/>
  <c r="BF69" i="60"/>
  <c r="BF68" i="60"/>
  <c r="BF65" i="60"/>
  <c r="BF64" i="60"/>
  <c r="BF61" i="60"/>
  <c r="BG61" i="60" s="1"/>
  <c r="BF60" i="60"/>
  <c r="BF57" i="60"/>
  <c r="BF56" i="60"/>
  <c r="BF53" i="60"/>
  <c r="BG53" i="60" s="1"/>
  <c r="BF52" i="60"/>
  <c r="BF49" i="60"/>
  <c r="BG49" i="60" s="1"/>
  <c r="BF48" i="60"/>
  <c r="BF45" i="60"/>
  <c r="BG45" i="60" s="1"/>
  <c r="BF44" i="60"/>
  <c r="BF41" i="60"/>
  <c r="BG41" i="60" s="1"/>
  <c r="BF76" i="60"/>
  <c r="BG76" i="60" s="1"/>
  <c r="BF75" i="60"/>
  <c r="BF39" i="60"/>
  <c r="BG39" i="60" s="1"/>
  <c r="BF38" i="60"/>
  <c r="BF36" i="60"/>
  <c r="BG36" i="60" s="1"/>
  <c r="BF35" i="60"/>
  <c r="BF32" i="60"/>
  <c r="BG32" i="60" s="1"/>
  <c r="BF31" i="60"/>
  <c r="BF28" i="60"/>
  <c r="BF27" i="60"/>
  <c r="BF24" i="60"/>
  <c r="BG24" i="60" s="1"/>
  <c r="BF23" i="60"/>
  <c r="BF20" i="60"/>
  <c r="BG20" i="60" s="1"/>
  <c r="BF19" i="60"/>
  <c r="BF16" i="60"/>
  <c r="BG16" i="60" s="1"/>
  <c r="BF15" i="60"/>
  <c r="BF12" i="60"/>
  <c r="BG12" i="60" s="1"/>
  <c r="BF11" i="60"/>
  <c r="BF8" i="60"/>
  <c r="BG8" i="60" s="1"/>
  <c r="BF40" i="60"/>
  <c r="BF7" i="60"/>
  <c r="BF74" i="60"/>
  <c r="BG74" i="60" s="1"/>
  <c r="BF37" i="60"/>
  <c r="BG37" i="60" s="1"/>
  <c r="BF34" i="60"/>
  <c r="BF33" i="60"/>
  <c r="BF10" i="60"/>
  <c r="BG10" i="60" s="1"/>
  <c r="BF21" i="60"/>
  <c r="BH9" i="60"/>
  <c r="BF22" i="60"/>
  <c r="BG22" i="60" s="1"/>
  <c r="BF25" i="60"/>
  <c r="BF30" i="60"/>
  <c r="BG30" i="60" s="1"/>
  <c r="BH37" i="60"/>
  <c r="BF42" i="60"/>
  <c r="BF63" i="60"/>
  <c r="BF73" i="60"/>
  <c r="BF18" i="60"/>
  <c r="BG18" i="60" s="1"/>
  <c r="BF29" i="60"/>
  <c r="BF47" i="60"/>
  <c r="BF58" i="60"/>
  <c r="BH8" i="60"/>
  <c r="BF17" i="60"/>
  <c r="BH19" i="60"/>
  <c r="BH26" i="60"/>
  <c r="BF62" i="60"/>
  <c r="BH22" i="60"/>
  <c r="BH25" i="60"/>
  <c r="BH30" i="60"/>
  <c r="BH40" i="60"/>
  <c r="BF46" i="60"/>
  <c r="BF67" i="60"/>
  <c r="BH73" i="60"/>
  <c r="BM73" i="60" s="1"/>
  <c r="BK35" i="59"/>
  <c r="BH76" i="59"/>
  <c r="BH75" i="59"/>
  <c r="BM75" i="59" s="1"/>
  <c r="BH39" i="59"/>
  <c r="BH38" i="59"/>
  <c r="BH36" i="59"/>
  <c r="BH35" i="59"/>
  <c r="BM35" i="59" s="1"/>
  <c r="BH32" i="59"/>
  <c r="BH31" i="59"/>
  <c r="BH28" i="59"/>
  <c r="BH27" i="59"/>
  <c r="BM27" i="59" s="1"/>
  <c r="BH24" i="59"/>
  <c r="BH23" i="59"/>
  <c r="BH19" i="59"/>
  <c r="BH16" i="59"/>
  <c r="BH7" i="59"/>
  <c r="BH74" i="59"/>
  <c r="BH37" i="59"/>
  <c r="BH34" i="59"/>
  <c r="BH33" i="59"/>
  <c r="BM33" i="59" s="1"/>
  <c r="BH29" i="59"/>
  <c r="BH25" i="59"/>
  <c r="BH22" i="59"/>
  <c r="BH21" i="59"/>
  <c r="BH18" i="59"/>
  <c r="BH17" i="59"/>
  <c r="BH14" i="59"/>
  <c r="BH13" i="59"/>
  <c r="BM13" i="59" s="1"/>
  <c r="BH10" i="59"/>
  <c r="BH9" i="59"/>
  <c r="BH11" i="59"/>
  <c r="BM11" i="59" s="1"/>
  <c r="BH30" i="59"/>
  <c r="BH26" i="59"/>
  <c r="BH15" i="59"/>
  <c r="BH72" i="59"/>
  <c r="BH71" i="59"/>
  <c r="BM71" i="59" s="1"/>
  <c r="BH69" i="59"/>
  <c r="BH68" i="59"/>
  <c r="BH65" i="59"/>
  <c r="BH64" i="59"/>
  <c r="BH61" i="59"/>
  <c r="BH60" i="59"/>
  <c r="BM60" i="59" s="1"/>
  <c r="BH57" i="59"/>
  <c r="BH56" i="59"/>
  <c r="BM56" i="59" s="1"/>
  <c r="BH53" i="59"/>
  <c r="BH52" i="59"/>
  <c r="BH49" i="59"/>
  <c r="BH48" i="59"/>
  <c r="BH45" i="59"/>
  <c r="BH44" i="59"/>
  <c r="BM44" i="59" s="1"/>
  <c r="BH41" i="59"/>
  <c r="BH73" i="59"/>
  <c r="BM73" i="59" s="1"/>
  <c r="BH20" i="59"/>
  <c r="BH12" i="59"/>
  <c r="BH63" i="59"/>
  <c r="BH58" i="59"/>
  <c r="BH47" i="59"/>
  <c r="BH42" i="59"/>
  <c r="BH8" i="59"/>
  <c r="BH67" i="59"/>
  <c r="BH51" i="59"/>
  <c r="BH62" i="59"/>
  <c r="BH46" i="59"/>
  <c r="BM46" i="59" s="1"/>
  <c r="BH40" i="59"/>
  <c r="BH70" i="59"/>
  <c r="BH59" i="59"/>
  <c r="BH43" i="59"/>
  <c r="BH66" i="59"/>
  <c r="BM66" i="59" s="1"/>
  <c r="BH55" i="59"/>
  <c r="BH50" i="59"/>
  <c r="BH54" i="59"/>
  <c r="BF32" i="59"/>
  <c r="BK31" i="59" s="1"/>
  <c r="BF38" i="59"/>
  <c r="BF27" i="59"/>
  <c r="BA2" i="59"/>
  <c r="BF12" i="59"/>
  <c r="BF23" i="59"/>
  <c r="BF28" i="59"/>
  <c r="BF39" i="59"/>
  <c r="BK11" i="59"/>
  <c r="BF8" i="59"/>
  <c r="BF75" i="59"/>
  <c r="BF19" i="59"/>
  <c r="BF24" i="59"/>
  <c r="BF72" i="59"/>
  <c r="BF71" i="59"/>
  <c r="BF69" i="59"/>
  <c r="BF68" i="59"/>
  <c r="BF65" i="59"/>
  <c r="BF64" i="59"/>
  <c r="BF61" i="59"/>
  <c r="BF60" i="59"/>
  <c r="BF57" i="59"/>
  <c r="BF56" i="59"/>
  <c r="BF53" i="59"/>
  <c r="BF52" i="59"/>
  <c r="BF49" i="59"/>
  <c r="BF48" i="59"/>
  <c r="BF45" i="59"/>
  <c r="BF44" i="59"/>
  <c r="BF41" i="59"/>
  <c r="BF40" i="59"/>
  <c r="BF70" i="59"/>
  <c r="BF67" i="59"/>
  <c r="BF62" i="59"/>
  <c r="BF59" i="59"/>
  <c r="BF58" i="59"/>
  <c r="BF55" i="59"/>
  <c r="BF51" i="59"/>
  <c r="BF50" i="59"/>
  <c r="BF47" i="59"/>
  <c r="BF46" i="59"/>
  <c r="BF43" i="59"/>
  <c r="BF66" i="59"/>
  <c r="BF63" i="59"/>
  <c r="BF54" i="59"/>
  <c r="BF42" i="59"/>
  <c r="BF7" i="59"/>
  <c r="BF74" i="59"/>
  <c r="BK73" i="59" s="1"/>
  <c r="BF37" i="59"/>
  <c r="BF34" i="59"/>
  <c r="BF33" i="59"/>
  <c r="BF30" i="59"/>
  <c r="BF29" i="59"/>
  <c r="BF26" i="59"/>
  <c r="BF25" i="59"/>
  <c r="BF22" i="59"/>
  <c r="BF21" i="59"/>
  <c r="BF18" i="59"/>
  <c r="BF17" i="59"/>
  <c r="BF14" i="59"/>
  <c r="BF13" i="59"/>
  <c r="BF10" i="59"/>
  <c r="BF9" i="59"/>
  <c r="BF76" i="59"/>
  <c r="BE23" i="58"/>
  <c r="BF24" i="58"/>
  <c r="BE27" i="58"/>
  <c r="BF28" i="58"/>
  <c r="BE31" i="58"/>
  <c r="BF32" i="58"/>
  <c r="BE35" i="58"/>
  <c r="BF36" i="58"/>
  <c r="BE39" i="58"/>
  <c r="BF40" i="58"/>
  <c r="BE43" i="58"/>
  <c r="BF44" i="58"/>
  <c r="BE47" i="58"/>
  <c r="BF48" i="58"/>
  <c r="BF49" i="58"/>
  <c r="BE51" i="58"/>
  <c r="BE52" i="58"/>
  <c r="BF52" i="58"/>
  <c r="BF53" i="58"/>
  <c r="BE55" i="58"/>
  <c r="BE56" i="58"/>
  <c r="BF56" i="58"/>
  <c r="BK56" i="58" s="1"/>
  <c r="BF57" i="58"/>
  <c r="BE59" i="58"/>
  <c r="BE60" i="58"/>
  <c r="BF60" i="58"/>
  <c r="BF61" i="58"/>
  <c r="BE63" i="58"/>
  <c r="BE64" i="58"/>
  <c r="BF64" i="58"/>
  <c r="BK64" i="58" s="1"/>
  <c r="BF65" i="58"/>
  <c r="BE67" i="58"/>
  <c r="BE68" i="58"/>
  <c r="BF68" i="58"/>
  <c r="BF69" i="58"/>
  <c r="BE71" i="58"/>
  <c r="BJ71" i="58" s="1"/>
  <c r="BE72" i="58"/>
  <c r="BF72" i="58"/>
  <c r="BF73" i="58"/>
  <c r="BE75" i="58"/>
  <c r="BE76" i="58"/>
  <c r="BF76" i="58"/>
  <c r="BF10" i="58"/>
  <c r="BF11" i="58"/>
  <c r="BF14" i="58"/>
  <c r="BF15" i="58"/>
  <c r="BF18" i="58"/>
  <c r="BF19" i="58"/>
  <c r="BE7" i="58"/>
  <c r="BE8" i="58"/>
  <c r="BE11" i="58"/>
  <c r="BE12" i="58"/>
  <c r="BE15" i="58"/>
  <c r="BE16" i="58"/>
  <c r="BE19" i="58"/>
  <c r="BE20" i="58"/>
  <c r="BA8" i="58"/>
  <c r="BB8" i="58"/>
  <c r="BC8" i="58"/>
  <c r="BC7" i="58"/>
  <c r="BC2" i="58" s="1"/>
  <c r="BH22" i="58" s="1"/>
  <c r="BB7" i="58"/>
  <c r="BB2" i="58" s="1"/>
  <c r="BF21" i="58" s="1"/>
  <c r="BA7" i="58"/>
  <c r="BA2" i="58" s="1"/>
  <c r="BE24" i="58" s="1"/>
  <c r="BH18" i="58" l="1"/>
  <c r="BH10" i="58"/>
  <c r="BH69" i="58"/>
  <c r="BH65" i="58"/>
  <c r="BH45" i="58"/>
  <c r="BH37" i="58"/>
  <c r="BJ15" i="58"/>
  <c r="BH7" i="58"/>
  <c r="BM7" i="58" s="1"/>
  <c r="BH13" i="58"/>
  <c r="BE18" i="58"/>
  <c r="BG18" i="58" s="1"/>
  <c r="BE14" i="58"/>
  <c r="BE10" i="58"/>
  <c r="BF7" i="58"/>
  <c r="BF17" i="58"/>
  <c r="BF13" i="58"/>
  <c r="BF9" i="58"/>
  <c r="BH20" i="58"/>
  <c r="BH16" i="58"/>
  <c r="BH12" i="58"/>
  <c r="BH8" i="58"/>
  <c r="BH75" i="58"/>
  <c r="BF74" i="58"/>
  <c r="BE73" i="58"/>
  <c r="BH71" i="58"/>
  <c r="BF70" i="58"/>
  <c r="BE69" i="58"/>
  <c r="BH67" i="58"/>
  <c r="BF66" i="58"/>
  <c r="BE65" i="58"/>
  <c r="BJ64" i="58" s="1"/>
  <c r="BH63" i="58"/>
  <c r="BF62" i="58"/>
  <c r="BE61" i="58"/>
  <c r="BH59" i="58"/>
  <c r="BF58" i="58"/>
  <c r="BE57" i="58"/>
  <c r="BH55" i="58"/>
  <c r="BF54" i="58"/>
  <c r="BE53" i="58"/>
  <c r="BH51" i="58"/>
  <c r="BF50" i="58"/>
  <c r="BE49" i="58"/>
  <c r="BH47" i="58"/>
  <c r="BF46" i="58"/>
  <c r="BE45" i="58"/>
  <c r="BH43" i="58"/>
  <c r="BF42" i="58"/>
  <c r="BE41" i="58"/>
  <c r="BH39" i="58"/>
  <c r="BF38" i="58"/>
  <c r="BE37" i="58"/>
  <c r="BH35" i="58"/>
  <c r="BF34" i="58"/>
  <c r="BE33" i="58"/>
  <c r="BH31" i="58"/>
  <c r="BF30" i="58"/>
  <c r="BE29" i="58"/>
  <c r="BH27" i="58"/>
  <c r="BF26" i="58"/>
  <c r="BE25" i="58"/>
  <c r="BH23" i="58"/>
  <c r="BF22" i="58"/>
  <c r="BE21" i="58"/>
  <c r="BM17" i="59"/>
  <c r="BJ29" i="60"/>
  <c r="BJ40" i="60"/>
  <c r="BJ48" i="60"/>
  <c r="BJ64" i="60"/>
  <c r="BJ64" i="62"/>
  <c r="BJ71" i="62"/>
  <c r="BH29" i="58"/>
  <c r="BH25" i="58"/>
  <c r="BJ11" i="58"/>
  <c r="BG10" i="58"/>
  <c r="BH17" i="58"/>
  <c r="BM17" i="58" s="1"/>
  <c r="BH9" i="58"/>
  <c r="BM9" i="58" s="1"/>
  <c r="BH74" i="58"/>
  <c r="BJ68" i="58"/>
  <c r="BH62" i="58"/>
  <c r="BJ56" i="58"/>
  <c r="BK48" i="58"/>
  <c r="BE17" i="58"/>
  <c r="BE13" i="58"/>
  <c r="BE9" i="58"/>
  <c r="BF20" i="58"/>
  <c r="BF16" i="58"/>
  <c r="BG16" i="58" s="1"/>
  <c r="BF12" i="58"/>
  <c r="BK11" i="58" s="1"/>
  <c r="BF8" i="58"/>
  <c r="BK7" i="58" s="1"/>
  <c r="BH19" i="58"/>
  <c r="BH15" i="58"/>
  <c r="BM15" i="58" s="1"/>
  <c r="BH11" i="58"/>
  <c r="BH76" i="58"/>
  <c r="BF75" i="58"/>
  <c r="BE74" i="58"/>
  <c r="BH72" i="58"/>
  <c r="BF71" i="58"/>
  <c r="BK71" i="58" s="1"/>
  <c r="BE70" i="58"/>
  <c r="BH68" i="58"/>
  <c r="BM68" i="58" s="1"/>
  <c r="BF67" i="58"/>
  <c r="BE66" i="58"/>
  <c r="BH64" i="58"/>
  <c r="BF63" i="58"/>
  <c r="BE62" i="58"/>
  <c r="BH60" i="58"/>
  <c r="BF59" i="58"/>
  <c r="BE58" i="58"/>
  <c r="BH56" i="58"/>
  <c r="BF55" i="58"/>
  <c r="BE54" i="58"/>
  <c r="BH52" i="58"/>
  <c r="BF51" i="58"/>
  <c r="BE50" i="58"/>
  <c r="BH48" i="58"/>
  <c r="BF47" i="58"/>
  <c r="BE46" i="58"/>
  <c r="BH44" i="58"/>
  <c r="BM44" i="58" s="1"/>
  <c r="BF43" i="58"/>
  <c r="BE42" i="58"/>
  <c r="BH40" i="58"/>
  <c r="BF39" i="58"/>
  <c r="BE38" i="58"/>
  <c r="BH36" i="58"/>
  <c r="BF35" i="58"/>
  <c r="BE34" i="58"/>
  <c r="BH32" i="58"/>
  <c r="BF31" i="58"/>
  <c r="BK31" i="58" s="1"/>
  <c r="BE30" i="58"/>
  <c r="BH28" i="58"/>
  <c r="BF27" i="58"/>
  <c r="BE26" i="58"/>
  <c r="BH24" i="58"/>
  <c r="BF23" i="58"/>
  <c r="BK23" i="58" s="1"/>
  <c r="BE22" i="58"/>
  <c r="BM29" i="59"/>
  <c r="BM31" i="59"/>
  <c r="BM9" i="60"/>
  <c r="BG57" i="60"/>
  <c r="BG65" i="60"/>
  <c r="BM11" i="60"/>
  <c r="BM48" i="60"/>
  <c r="BM64" i="60"/>
  <c r="BM42" i="60"/>
  <c r="BM58" i="60"/>
  <c r="BJ42" i="60"/>
  <c r="BJ58" i="60"/>
  <c r="BJ38" i="60"/>
  <c r="BK19" i="58"/>
  <c r="BH73" i="58"/>
  <c r="BH53" i="58"/>
  <c r="BH49" i="58"/>
  <c r="BM48" i="58" s="1"/>
  <c r="BH33" i="58"/>
  <c r="BJ23" i="58"/>
  <c r="BH21" i="58"/>
  <c r="BJ23" i="60"/>
  <c r="BJ68" i="62"/>
  <c r="BH14" i="60"/>
  <c r="BM13" i="60" s="1"/>
  <c r="BH12" i="60"/>
  <c r="BH34" i="60"/>
  <c r="BH20" i="60"/>
  <c r="BH14" i="58"/>
  <c r="BH61" i="58"/>
  <c r="BH57" i="58"/>
  <c r="BM56" i="58" s="1"/>
  <c r="BH41" i="58"/>
  <c r="BM40" i="58" s="1"/>
  <c r="BJ19" i="58"/>
  <c r="BJ7" i="58"/>
  <c r="BH70" i="58"/>
  <c r="BH66" i="58"/>
  <c r="BM66" i="58" s="1"/>
  <c r="BJ60" i="58"/>
  <c r="BH58" i="58"/>
  <c r="BM58" i="58" s="1"/>
  <c r="BH54" i="58"/>
  <c r="BJ52" i="58"/>
  <c r="BH50" i="58"/>
  <c r="BM50" i="58" s="1"/>
  <c r="BE48" i="58"/>
  <c r="BH46" i="58"/>
  <c r="BF45" i="58"/>
  <c r="BE44" i="58"/>
  <c r="BJ44" i="58" s="1"/>
  <c r="BH42" i="58"/>
  <c r="BM42" i="58" s="1"/>
  <c r="BF41" i="58"/>
  <c r="BK40" i="58" s="1"/>
  <c r="BE40" i="58"/>
  <c r="BH38" i="58"/>
  <c r="BF37" i="58"/>
  <c r="BE36" i="58"/>
  <c r="BH34" i="58"/>
  <c r="BF33" i="58"/>
  <c r="BE32" i="58"/>
  <c r="BJ31" i="58" s="1"/>
  <c r="BH30" i="58"/>
  <c r="BF29" i="58"/>
  <c r="BK29" i="58" s="1"/>
  <c r="BE28" i="58"/>
  <c r="BH26" i="58"/>
  <c r="BF25" i="58"/>
  <c r="BM19" i="60"/>
  <c r="BM33" i="60"/>
  <c r="BM11" i="62"/>
  <c r="BJ31" i="62"/>
  <c r="BG16" i="62"/>
  <c r="BG32" i="62"/>
  <c r="BJ27" i="62"/>
  <c r="BG41" i="62"/>
  <c r="BG37" i="62"/>
  <c r="BJ15" i="62"/>
  <c r="BJ9" i="62"/>
  <c r="BJ40" i="62"/>
  <c r="BJ44" i="62"/>
  <c r="BG22" i="62"/>
  <c r="BM23" i="62"/>
  <c r="BM40" i="62"/>
  <c r="BM7" i="62"/>
  <c r="BM27" i="62"/>
  <c r="BM31" i="62"/>
  <c r="BM44" i="62"/>
  <c r="BM60" i="62"/>
  <c r="BM9" i="62"/>
  <c r="BM25" i="62"/>
  <c r="BM42" i="62"/>
  <c r="BM58" i="62"/>
  <c r="BM15" i="62"/>
  <c r="BM19" i="62"/>
  <c r="BM38" i="62"/>
  <c r="BM52" i="62"/>
  <c r="BM68" i="62"/>
  <c r="BM17" i="62"/>
  <c r="BM33" i="62"/>
  <c r="BM50" i="62"/>
  <c r="BM66" i="62"/>
  <c r="BM73" i="62"/>
  <c r="BM56" i="62"/>
  <c r="BM71" i="62"/>
  <c r="BM21" i="62"/>
  <c r="BM54" i="62"/>
  <c r="BJ13" i="62"/>
  <c r="BJ11" i="62"/>
  <c r="BG61" i="62"/>
  <c r="BG70" i="62"/>
  <c r="BG20" i="62"/>
  <c r="BG36" i="62"/>
  <c r="BJ48" i="62"/>
  <c r="BG74" i="62"/>
  <c r="BG55" i="62"/>
  <c r="BJ29" i="62"/>
  <c r="BG65" i="62"/>
  <c r="BG69" i="62"/>
  <c r="BG24" i="62"/>
  <c r="BJ17" i="62"/>
  <c r="BG43" i="62"/>
  <c r="BG59" i="62"/>
  <c r="BG53" i="62"/>
  <c r="BG30" i="62"/>
  <c r="BK68" i="62"/>
  <c r="BG68" i="62"/>
  <c r="BK23" i="62"/>
  <c r="BG23" i="62"/>
  <c r="BK38" i="62"/>
  <c r="BG38" i="62"/>
  <c r="BM48" i="62"/>
  <c r="BM64" i="62"/>
  <c r="BM13" i="62"/>
  <c r="BM29" i="62"/>
  <c r="BM46" i="62"/>
  <c r="BM62" i="62"/>
  <c r="BJ50" i="62"/>
  <c r="BJ66" i="62"/>
  <c r="BJ75" i="62"/>
  <c r="BJ60" i="62"/>
  <c r="BK9" i="62"/>
  <c r="BG9" i="62"/>
  <c r="BL9" i="62" s="1"/>
  <c r="BK25" i="62"/>
  <c r="BG25" i="62"/>
  <c r="BL25" i="62" s="1"/>
  <c r="BG42" i="62"/>
  <c r="BL42" i="62" s="1"/>
  <c r="BK42" i="62"/>
  <c r="BG58" i="62"/>
  <c r="BK58" i="62"/>
  <c r="BG8" i="62"/>
  <c r="BG39" i="62"/>
  <c r="BK21" i="62"/>
  <c r="BG21" i="62"/>
  <c r="BK48" i="62"/>
  <c r="BG48" i="62"/>
  <c r="BK52" i="62"/>
  <c r="BG52" i="62"/>
  <c r="BG10" i="62"/>
  <c r="BK11" i="62"/>
  <c r="BG11" i="62"/>
  <c r="BK27" i="62"/>
  <c r="BG27" i="62"/>
  <c r="BL27" i="62" s="1"/>
  <c r="BG75" i="62"/>
  <c r="BK75" i="62"/>
  <c r="BK44" i="62"/>
  <c r="BG44" i="62"/>
  <c r="BL44" i="62" s="1"/>
  <c r="BG54" i="62"/>
  <c r="BK54" i="62"/>
  <c r="BJ73" i="62"/>
  <c r="BG57" i="62"/>
  <c r="BK13" i="62"/>
  <c r="BG13" i="62"/>
  <c r="BK29" i="62"/>
  <c r="BG29" i="62"/>
  <c r="BG46" i="62"/>
  <c r="BK46" i="62"/>
  <c r="BG62" i="62"/>
  <c r="BK62" i="62"/>
  <c r="BG12" i="62"/>
  <c r="BG76" i="62"/>
  <c r="BJ7" i="62"/>
  <c r="BG49" i="62"/>
  <c r="BK71" i="62"/>
  <c r="BG71" i="62"/>
  <c r="BG14" i="62"/>
  <c r="BG47" i="62"/>
  <c r="BG63" i="62"/>
  <c r="BK15" i="62"/>
  <c r="BG15" i="62"/>
  <c r="BL15" i="62" s="1"/>
  <c r="BK31" i="62"/>
  <c r="BG31" i="62"/>
  <c r="BL31" i="62" s="1"/>
  <c r="BK73" i="62"/>
  <c r="BG73" i="62"/>
  <c r="BG72" i="62"/>
  <c r="BK60" i="62"/>
  <c r="BG60" i="62"/>
  <c r="BL60" i="62" s="1"/>
  <c r="BK64" i="62"/>
  <c r="BG64" i="62"/>
  <c r="BL64" i="62" s="1"/>
  <c r="BK17" i="62"/>
  <c r="BG17" i="62"/>
  <c r="BL17" i="62" s="1"/>
  <c r="BK33" i="62"/>
  <c r="BG33" i="62"/>
  <c r="BL33" i="62" s="1"/>
  <c r="BG50" i="62"/>
  <c r="BK50" i="62"/>
  <c r="BG66" i="62"/>
  <c r="BK66" i="62"/>
  <c r="BG40" i="62"/>
  <c r="BL40" i="62" s="1"/>
  <c r="BK40" i="62"/>
  <c r="BK56" i="62"/>
  <c r="BG56" i="62"/>
  <c r="BL56" i="62" s="1"/>
  <c r="BG7" i="62"/>
  <c r="BK7" i="62"/>
  <c r="BG51" i="62"/>
  <c r="BG67" i="62"/>
  <c r="BK19" i="62"/>
  <c r="BG19" i="62"/>
  <c r="BL19" i="62" s="1"/>
  <c r="BK35" i="62"/>
  <c r="BG35" i="62"/>
  <c r="BL35" i="62" s="1"/>
  <c r="BK29" i="60"/>
  <c r="BG29" i="60"/>
  <c r="BL29" i="60" s="1"/>
  <c r="BK64" i="60"/>
  <c r="BG64" i="60"/>
  <c r="BL64" i="60" s="1"/>
  <c r="BK66" i="60"/>
  <c r="BG66" i="60"/>
  <c r="BK50" i="60"/>
  <c r="BG50" i="60"/>
  <c r="BK62" i="60"/>
  <c r="BG62" i="60"/>
  <c r="BL62" i="60" s="1"/>
  <c r="BG40" i="60"/>
  <c r="BL40" i="60" s="1"/>
  <c r="BK40" i="60"/>
  <c r="BK23" i="60"/>
  <c r="BG23" i="60"/>
  <c r="BL23" i="60" s="1"/>
  <c r="BK38" i="60"/>
  <c r="BG38" i="60"/>
  <c r="BL38" i="60" s="1"/>
  <c r="BG14" i="60"/>
  <c r="BM56" i="60"/>
  <c r="BM71" i="60"/>
  <c r="BM50" i="60"/>
  <c r="BM66" i="60"/>
  <c r="BJ50" i="60"/>
  <c r="BJ66" i="60"/>
  <c r="BG73" i="60"/>
  <c r="BL73" i="60" s="1"/>
  <c r="BK73" i="60"/>
  <c r="BK52" i="60"/>
  <c r="BG52" i="60"/>
  <c r="BL52" i="60" s="1"/>
  <c r="BK9" i="60"/>
  <c r="BG9" i="60"/>
  <c r="BL9" i="60" s="1"/>
  <c r="BG67" i="60"/>
  <c r="BG63" i="60"/>
  <c r="BK11" i="60"/>
  <c r="BG11" i="60"/>
  <c r="BL11" i="60" s="1"/>
  <c r="BK27" i="60"/>
  <c r="BG27" i="60"/>
  <c r="BK75" i="60"/>
  <c r="BG75" i="60"/>
  <c r="BL75" i="60" s="1"/>
  <c r="BG69" i="60"/>
  <c r="BG51" i="60"/>
  <c r="BM15" i="60"/>
  <c r="BJ71" i="60"/>
  <c r="BK68" i="60"/>
  <c r="BG68" i="60"/>
  <c r="BK46" i="60"/>
  <c r="BG46" i="60"/>
  <c r="BK17" i="60"/>
  <c r="BG17" i="60"/>
  <c r="BL17" i="60" s="1"/>
  <c r="BK42" i="60"/>
  <c r="BG42" i="60"/>
  <c r="BL42" i="60" s="1"/>
  <c r="BK33" i="60"/>
  <c r="BG33" i="60"/>
  <c r="BG28" i="60"/>
  <c r="BK56" i="60"/>
  <c r="BG56" i="60"/>
  <c r="BL56" i="60" s="1"/>
  <c r="BG71" i="60"/>
  <c r="BK71" i="60"/>
  <c r="BM29" i="60"/>
  <c r="BK13" i="60"/>
  <c r="BG13" i="60"/>
  <c r="BM7" i="60"/>
  <c r="BM23" i="60"/>
  <c r="BM38" i="60"/>
  <c r="BJ68" i="60"/>
  <c r="BJ33" i="60"/>
  <c r="BJ17" i="60"/>
  <c r="BG7" i="60"/>
  <c r="BL7" i="60" s="1"/>
  <c r="BK7" i="60"/>
  <c r="BM40" i="60"/>
  <c r="BG34" i="60"/>
  <c r="BK15" i="60"/>
  <c r="BG15" i="60"/>
  <c r="BL15" i="60" s="1"/>
  <c r="BK31" i="60"/>
  <c r="BG31" i="60"/>
  <c r="BL31" i="60" s="1"/>
  <c r="BG72" i="60"/>
  <c r="BM21" i="60"/>
  <c r="BK54" i="60"/>
  <c r="BG54" i="60"/>
  <c r="BL54" i="60" s="1"/>
  <c r="BJ44" i="60"/>
  <c r="BK48" i="60"/>
  <c r="BG48" i="60"/>
  <c r="BL48" i="60" s="1"/>
  <c r="BK21" i="60"/>
  <c r="BG21" i="60"/>
  <c r="BL21" i="60" s="1"/>
  <c r="BK58" i="60"/>
  <c r="BG58" i="60"/>
  <c r="BL58" i="60" s="1"/>
  <c r="BG44" i="60"/>
  <c r="BL44" i="60" s="1"/>
  <c r="BK44" i="60"/>
  <c r="BG60" i="60"/>
  <c r="BL60" i="60" s="1"/>
  <c r="BK60" i="60"/>
  <c r="BJ21" i="60"/>
  <c r="BJ52" i="60"/>
  <c r="BJ56" i="60"/>
  <c r="BM25" i="60"/>
  <c r="BG47" i="60"/>
  <c r="BK25" i="60"/>
  <c r="BG25" i="60"/>
  <c r="BL25" i="60" s="1"/>
  <c r="BK19" i="60"/>
  <c r="BG19" i="60"/>
  <c r="BL19" i="60" s="1"/>
  <c r="BK35" i="60"/>
  <c r="BG35" i="60"/>
  <c r="BL35" i="60" s="1"/>
  <c r="BM52" i="60"/>
  <c r="BM68" i="60"/>
  <c r="BM46" i="60"/>
  <c r="BM62" i="60"/>
  <c r="BJ13" i="60"/>
  <c r="BJ46" i="60"/>
  <c r="BJ62" i="60"/>
  <c r="BJ27" i="60"/>
  <c r="BJ73" i="60"/>
  <c r="BK9" i="59"/>
  <c r="BK50" i="59"/>
  <c r="BK56" i="59"/>
  <c r="BK42" i="59"/>
  <c r="BK13" i="59"/>
  <c r="BK29" i="59"/>
  <c r="BK54" i="59"/>
  <c r="BK44" i="59"/>
  <c r="BK60" i="59"/>
  <c r="BM42" i="59"/>
  <c r="BM15" i="59"/>
  <c r="BK25" i="59"/>
  <c r="BK71" i="59"/>
  <c r="BK58" i="59"/>
  <c r="BK23" i="59"/>
  <c r="BK7" i="59"/>
  <c r="BK40" i="59"/>
  <c r="BK17" i="59"/>
  <c r="BK33" i="59"/>
  <c r="BK66" i="59"/>
  <c r="BK48" i="59"/>
  <c r="BK64" i="59"/>
  <c r="BM40" i="59"/>
  <c r="BM58" i="59"/>
  <c r="BM48" i="59"/>
  <c r="BM64" i="59"/>
  <c r="BM21" i="59"/>
  <c r="BM7" i="59"/>
  <c r="BK62" i="59"/>
  <c r="BE76" i="59"/>
  <c r="BE75" i="59"/>
  <c r="BJ75" i="59" s="1"/>
  <c r="BE39" i="59"/>
  <c r="BG39" i="59" s="1"/>
  <c r="BE38" i="59"/>
  <c r="BE36" i="59"/>
  <c r="BG36" i="59" s="1"/>
  <c r="BE35" i="59"/>
  <c r="BE32" i="59"/>
  <c r="BG32" i="59" s="1"/>
  <c r="BE31" i="59"/>
  <c r="BE28" i="59"/>
  <c r="BG28" i="59" s="1"/>
  <c r="BE27" i="59"/>
  <c r="BJ27" i="59" s="1"/>
  <c r="BE24" i="59"/>
  <c r="BG24" i="59" s="1"/>
  <c r="BE23" i="59"/>
  <c r="BG23" i="59" s="1"/>
  <c r="BE20" i="59"/>
  <c r="BG20" i="59" s="1"/>
  <c r="BE19" i="59"/>
  <c r="BJ19" i="59" s="1"/>
  <c r="BE16" i="59"/>
  <c r="BG16" i="59" s="1"/>
  <c r="BE15" i="59"/>
  <c r="BE12" i="59"/>
  <c r="BG12" i="59" s="1"/>
  <c r="BE11" i="59"/>
  <c r="BE8" i="59"/>
  <c r="BG8" i="59" s="1"/>
  <c r="BE40" i="59"/>
  <c r="BG40" i="59" s="1"/>
  <c r="BE70" i="59"/>
  <c r="BE67" i="59"/>
  <c r="BE66" i="59"/>
  <c r="BE63" i="59"/>
  <c r="BG63" i="59" s="1"/>
  <c r="BE62" i="59"/>
  <c r="BJ62" i="59" s="1"/>
  <c r="BE59" i="59"/>
  <c r="BG59" i="59" s="1"/>
  <c r="BE58" i="59"/>
  <c r="BE55" i="59"/>
  <c r="BG55" i="59" s="1"/>
  <c r="BE54" i="59"/>
  <c r="BE51" i="59"/>
  <c r="BG51" i="59" s="1"/>
  <c r="BE50" i="59"/>
  <c r="BE47" i="59"/>
  <c r="BE46" i="59"/>
  <c r="BJ46" i="59" s="1"/>
  <c r="BE43" i="59"/>
  <c r="BG43" i="59" s="1"/>
  <c r="BE42" i="59"/>
  <c r="BE74" i="59"/>
  <c r="BE37" i="59"/>
  <c r="BE33" i="59"/>
  <c r="BE29" i="59"/>
  <c r="BG29" i="59" s="1"/>
  <c r="BE26" i="59"/>
  <c r="BG26" i="59" s="1"/>
  <c r="BE7" i="59"/>
  <c r="BG7" i="59" s="1"/>
  <c r="BE34" i="59"/>
  <c r="BG34" i="59" s="1"/>
  <c r="BE30" i="59"/>
  <c r="BG30" i="59" s="1"/>
  <c r="BE25" i="59"/>
  <c r="BJ25" i="59" s="1"/>
  <c r="BE22" i="59"/>
  <c r="BE21" i="59"/>
  <c r="BJ21" i="59" s="1"/>
  <c r="BE18" i="59"/>
  <c r="BE17" i="59"/>
  <c r="BG17" i="59" s="1"/>
  <c r="BL17" i="59" s="1"/>
  <c r="BE14" i="59"/>
  <c r="BG14" i="59" s="1"/>
  <c r="BE13" i="59"/>
  <c r="BJ13" i="59" s="1"/>
  <c r="BE10" i="59"/>
  <c r="BG10" i="59" s="1"/>
  <c r="BE9" i="59"/>
  <c r="BE64" i="59"/>
  <c r="BE68" i="59"/>
  <c r="BE57" i="59"/>
  <c r="BG57" i="59" s="1"/>
  <c r="BE52" i="59"/>
  <c r="BE41" i="59"/>
  <c r="BG41" i="59" s="1"/>
  <c r="BE44" i="59"/>
  <c r="BJ44" i="59" s="1"/>
  <c r="BE73" i="59"/>
  <c r="BE48" i="59"/>
  <c r="BE72" i="59"/>
  <c r="BG72" i="59" s="1"/>
  <c r="BE61" i="59"/>
  <c r="BG61" i="59" s="1"/>
  <c r="BE56" i="59"/>
  <c r="BJ56" i="59" s="1"/>
  <c r="BE45" i="59"/>
  <c r="BG45" i="59" s="1"/>
  <c r="BE71" i="59"/>
  <c r="BJ71" i="59" s="1"/>
  <c r="BE65" i="59"/>
  <c r="BG65" i="59" s="1"/>
  <c r="BE69" i="59"/>
  <c r="BG69" i="59" s="1"/>
  <c r="BE60" i="59"/>
  <c r="BG60" i="59" s="1"/>
  <c r="BE49" i="59"/>
  <c r="BG49" i="59" s="1"/>
  <c r="BE53" i="59"/>
  <c r="BG18" i="59"/>
  <c r="BK19" i="59"/>
  <c r="BG19" i="59"/>
  <c r="BL19" i="59" s="1"/>
  <c r="BM54" i="59"/>
  <c r="BG21" i="59"/>
  <c r="BK21" i="59"/>
  <c r="BG37" i="59"/>
  <c r="BK46" i="59"/>
  <c r="BG46" i="59"/>
  <c r="BG67" i="59"/>
  <c r="BK52" i="59"/>
  <c r="BK68" i="59"/>
  <c r="BG68" i="59"/>
  <c r="BK75" i="59"/>
  <c r="BK27" i="59"/>
  <c r="BG27" i="59"/>
  <c r="BM50" i="59"/>
  <c r="BM62" i="59"/>
  <c r="BM52" i="59"/>
  <c r="BM68" i="59"/>
  <c r="BM9" i="59"/>
  <c r="BM25" i="59"/>
  <c r="BM19" i="59"/>
  <c r="BG76" i="59"/>
  <c r="BG22" i="59"/>
  <c r="BG74" i="59"/>
  <c r="BG47" i="59"/>
  <c r="BG70" i="59"/>
  <c r="BG53" i="59"/>
  <c r="BK38" i="59"/>
  <c r="BG38" i="59"/>
  <c r="BM23" i="59"/>
  <c r="BM38" i="59"/>
  <c r="BG8" i="58"/>
  <c r="BK13" i="58"/>
  <c r="BM13" i="58"/>
  <c r="BM54" i="58"/>
  <c r="BM46" i="58"/>
  <c r="BM75" i="58"/>
  <c r="BM35" i="58"/>
  <c r="BM27" i="58"/>
  <c r="BG14" i="58"/>
  <c r="BG20" i="58"/>
  <c r="BG12" i="58"/>
  <c r="BM73" i="58"/>
  <c r="BM62" i="58"/>
  <c r="BM38" i="58"/>
  <c r="BM29" i="58"/>
  <c r="BM21" i="58"/>
  <c r="BK15" i="58"/>
  <c r="BM33" i="58"/>
  <c r="BM25" i="58"/>
  <c r="BJ17" i="58"/>
  <c r="BJ9" i="58"/>
  <c r="BJ62" i="58"/>
  <c r="BJ54" i="58"/>
  <c r="BJ46" i="58"/>
  <c r="BJ38" i="58"/>
  <c r="BG15" i="58"/>
  <c r="BL15" i="58" s="1"/>
  <c r="BJ75" i="58"/>
  <c r="BG72" i="58"/>
  <c r="BG64" i="58"/>
  <c r="BG56" i="58"/>
  <c r="BG48" i="58"/>
  <c r="BG40" i="58"/>
  <c r="BJ35" i="58"/>
  <c r="BG32" i="58"/>
  <c r="BJ27" i="58"/>
  <c r="BJ40" i="58"/>
  <c r="BJ48" i="58"/>
  <c r="BG7" i="58"/>
  <c r="BJ13" i="58"/>
  <c r="BJ66" i="58"/>
  <c r="BJ58" i="58"/>
  <c r="BJ50" i="58"/>
  <c r="BJ42" i="58"/>
  <c r="BG19" i="58"/>
  <c r="BG11" i="58"/>
  <c r="BL11" i="58" s="1"/>
  <c r="BG76" i="58"/>
  <c r="BG68" i="58"/>
  <c r="BG60" i="58"/>
  <c r="BG52" i="58"/>
  <c r="BG44" i="58"/>
  <c r="BG36" i="58"/>
  <c r="BG28" i="58"/>
  <c r="BK27" i="58"/>
  <c r="BK35" i="58"/>
  <c r="BK44" i="58"/>
  <c r="BK52" i="58"/>
  <c r="BK60" i="58"/>
  <c r="BK68" i="58"/>
  <c r="BG73" i="58"/>
  <c r="BG65" i="58"/>
  <c r="BG57" i="58"/>
  <c r="BL56" i="58" s="1"/>
  <c r="BG49" i="58"/>
  <c r="BL48" i="58" s="1"/>
  <c r="BG41" i="58"/>
  <c r="BG33" i="58"/>
  <c r="BG25" i="58"/>
  <c r="BG13" i="58"/>
  <c r="BG75" i="58"/>
  <c r="BG67" i="58"/>
  <c r="BG59" i="58"/>
  <c r="BG51" i="58"/>
  <c r="BG43" i="58"/>
  <c r="BG35" i="58"/>
  <c r="BG27" i="58"/>
  <c r="BG24" i="58"/>
  <c r="BK9" i="58"/>
  <c r="BK17" i="58"/>
  <c r="BK21" i="58"/>
  <c r="BK25" i="58"/>
  <c r="BK33" i="58"/>
  <c r="BK38" i="58"/>
  <c r="BK42" i="58"/>
  <c r="BK46" i="58"/>
  <c r="BK50" i="58"/>
  <c r="BK54" i="58"/>
  <c r="BK58" i="58"/>
  <c r="BK62" i="58"/>
  <c r="BK66" i="58"/>
  <c r="BK75" i="58"/>
  <c r="BG69" i="58"/>
  <c r="BL68" i="58" s="1"/>
  <c r="BG61" i="58"/>
  <c r="BG53" i="58"/>
  <c r="BG45" i="58"/>
  <c r="BG37" i="58"/>
  <c r="BG29" i="58"/>
  <c r="BG26" i="58"/>
  <c r="BG71" i="58"/>
  <c r="BG63" i="58"/>
  <c r="BG55" i="58"/>
  <c r="BG47" i="58"/>
  <c r="BG39" i="58"/>
  <c r="BG31" i="58"/>
  <c r="BG23" i="58"/>
  <c r="AD40" i="62"/>
  <c r="BL25" i="58" l="1"/>
  <c r="BL27" i="59"/>
  <c r="BJ42" i="59"/>
  <c r="BJ50" i="59"/>
  <c r="BJ58" i="59"/>
  <c r="BJ66" i="59"/>
  <c r="BJ25" i="58"/>
  <c r="BG30" i="58"/>
  <c r="BG46" i="58"/>
  <c r="BG62" i="58"/>
  <c r="BL62" i="58" s="1"/>
  <c r="BJ73" i="58"/>
  <c r="BM11" i="58"/>
  <c r="BM60" i="58"/>
  <c r="BJ21" i="58"/>
  <c r="BM31" i="58"/>
  <c r="BG42" i="58"/>
  <c r="BG58" i="58"/>
  <c r="BL58" i="58" s="1"/>
  <c r="BG74" i="58"/>
  <c r="BL73" i="58" s="1"/>
  <c r="BK73" i="58"/>
  <c r="BG17" i="58"/>
  <c r="BL17" i="58" s="1"/>
  <c r="BM64" i="58"/>
  <c r="BG21" i="58"/>
  <c r="BL46" i="58"/>
  <c r="BL42" i="58"/>
  <c r="BG22" i="58"/>
  <c r="BJ33" i="58"/>
  <c r="BG38" i="58"/>
  <c r="BL38" i="58" s="1"/>
  <c r="BG54" i="58"/>
  <c r="BG70" i="58"/>
  <c r="BM19" i="58"/>
  <c r="BL54" i="58"/>
  <c r="BL29" i="58"/>
  <c r="BL46" i="59"/>
  <c r="BL21" i="59"/>
  <c r="BL60" i="59"/>
  <c r="BJ48" i="59"/>
  <c r="BJ17" i="59"/>
  <c r="BL40" i="59"/>
  <c r="BG48" i="59"/>
  <c r="BL48" i="59" s="1"/>
  <c r="BL50" i="60"/>
  <c r="BM52" i="58"/>
  <c r="BM23" i="58"/>
  <c r="BJ29" i="58"/>
  <c r="BG34" i="58"/>
  <c r="BL33" i="58" s="1"/>
  <c r="BG50" i="58"/>
  <c r="BL50" i="58" s="1"/>
  <c r="BG66" i="58"/>
  <c r="BL66" i="58" s="1"/>
  <c r="BM71" i="58"/>
  <c r="BG9" i="58"/>
  <c r="BL9" i="58" s="1"/>
  <c r="BL21" i="62"/>
  <c r="BL7" i="62"/>
  <c r="BL23" i="62"/>
  <c r="BL54" i="62"/>
  <c r="BL66" i="62"/>
  <c r="BL52" i="62"/>
  <c r="BL48" i="62"/>
  <c r="BL38" i="62"/>
  <c r="BL68" i="62"/>
  <c r="BL73" i="62"/>
  <c r="BL29" i="62"/>
  <c r="BL13" i="62"/>
  <c r="BL58" i="62"/>
  <c r="BL50" i="62"/>
  <c r="BL75" i="62"/>
  <c r="BL62" i="62"/>
  <c r="BL71" i="62"/>
  <c r="BL11" i="62"/>
  <c r="BL46" i="62"/>
  <c r="BL71" i="60"/>
  <c r="BL46" i="60"/>
  <c r="BL66" i="60"/>
  <c r="BL13" i="60"/>
  <c r="BL33" i="60"/>
  <c r="BL68" i="60"/>
  <c r="BL27" i="60"/>
  <c r="BL29" i="59"/>
  <c r="BJ73" i="59"/>
  <c r="BG73" i="59"/>
  <c r="BL73" i="59" s="1"/>
  <c r="BL23" i="59"/>
  <c r="BG75" i="59"/>
  <c r="BL75" i="59" s="1"/>
  <c r="BJ7" i="59"/>
  <c r="BG56" i="59"/>
  <c r="BL56" i="59" s="1"/>
  <c r="BJ52" i="59"/>
  <c r="BJ15" i="59"/>
  <c r="BG15" i="59"/>
  <c r="BL15" i="59" s="1"/>
  <c r="BJ31" i="59"/>
  <c r="BG31" i="59"/>
  <c r="BL31" i="59" s="1"/>
  <c r="BG62" i="59"/>
  <c r="BL62" i="59" s="1"/>
  <c r="BG66" i="59"/>
  <c r="BL66" i="59" s="1"/>
  <c r="BG71" i="59"/>
  <c r="BL71" i="59" s="1"/>
  <c r="BL68" i="59"/>
  <c r="BJ29" i="59"/>
  <c r="BG44" i="59"/>
  <c r="BL44" i="59" s="1"/>
  <c r="BG13" i="59"/>
  <c r="BL13" i="59" s="1"/>
  <c r="BG50" i="59"/>
  <c r="BL50" i="59" s="1"/>
  <c r="BL7" i="59"/>
  <c r="BJ68" i="59"/>
  <c r="BJ33" i="59"/>
  <c r="BJ35" i="59"/>
  <c r="BG35" i="59"/>
  <c r="BL35" i="59" s="1"/>
  <c r="BG58" i="59"/>
  <c r="BL58" i="59" s="1"/>
  <c r="BJ11" i="59"/>
  <c r="BG11" i="59"/>
  <c r="BL11" i="59" s="1"/>
  <c r="BG52" i="59"/>
  <c r="BL52" i="59" s="1"/>
  <c r="BJ64" i="59"/>
  <c r="BJ54" i="59"/>
  <c r="BG64" i="59"/>
  <c r="BL64" i="59" s="1"/>
  <c r="BG33" i="59"/>
  <c r="BL33" i="59" s="1"/>
  <c r="BG25" i="59"/>
  <c r="BL25" i="59" s="1"/>
  <c r="BL38" i="59"/>
  <c r="BJ60" i="59"/>
  <c r="BJ9" i="59"/>
  <c r="BJ40" i="59"/>
  <c r="BJ23" i="59"/>
  <c r="BJ38" i="59"/>
  <c r="BG54" i="59"/>
  <c r="BL54" i="59" s="1"/>
  <c r="BG42" i="59"/>
  <c r="BL42" i="59" s="1"/>
  <c r="BG9" i="59"/>
  <c r="BL9" i="59" s="1"/>
  <c r="BL31" i="58"/>
  <c r="BL44" i="58"/>
  <c r="BL52" i="58"/>
  <c r="BL75" i="58"/>
  <c r="BL64" i="58"/>
  <c r="BL60" i="58"/>
  <c r="BL13" i="58"/>
  <c r="BL7" i="58"/>
  <c r="BL19" i="58"/>
  <c r="BL71" i="58"/>
  <c r="BL35" i="58"/>
  <c r="BL27" i="58"/>
  <c r="BL40" i="58"/>
  <c r="BL23" i="58"/>
  <c r="AJ5" i="62"/>
  <c r="AV75" i="62"/>
  <c r="AU75" i="62"/>
  <c r="AT75" i="62"/>
  <c r="AS75" i="62"/>
  <c r="AO75" i="62"/>
  <c r="AJ75" i="62"/>
  <c r="AE75" i="62"/>
  <c r="AV73" i="62"/>
  <c r="AU73" i="62"/>
  <c r="AT73" i="62"/>
  <c r="AS73" i="62"/>
  <c r="AO73" i="62"/>
  <c r="AN73" i="62"/>
  <c r="AJ73" i="62"/>
  <c r="AI73" i="62"/>
  <c r="AE73" i="62"/>
  <c r="AD73" i="62"/>
  <c r="AV71" i="62"/>
  <c r="AU71" i="62"/>
  <c r="AT71" i="62"/>
  <c r="AS71" i="62"/>
  <c r="AO71" i="62"/>
  <c r="AJ71" i="62"/>
  <c r="AE71" i="62"/>
  <c r="AV68" i="62"/>
  <c r="AU68" i="62"/>
  <c r="AT68" i="62"/>
  <c r="AS68" i="62"/>
  <c r="AP68" i="62"/>
  <c r="AO68" i="62"/>
  <c r="AK68" i="62"/>
  <c r="AJ68" i="62"/>
  <c r="AF68" i="62"/>
  <c r="AE68" i="62"/>
  <c r="AV66" i="62"/>
  <c r="AU66" i="62"/>
  <c r="AT66" i="62"/>
  <c r="AS66" i="62"/>
  <c r="AQ66" i="62"/>
  <c r="AO66" i="62"/>
  <c r="AL66" i="62"/>
  <c r="AJ66" i="62"/>
  <c r="AG66" i="62"/>
  <c r="AE66" i="62"/>
  <c r="AV64" i="62"/>
  <c r="AU64" i="62"/>
  <c r="AT64" i="62"/>
  <c r="AS64" i="62"/>
  <c r="AO64" i="62"/>
  <c r="AJ64" i="62"/>
  <c r="AE64" i="62"/>
  <c r="AV62" i="62"/>
  <c r="AU62" i="62"/>
  <c r="AT62" i="62"/>
  <c r="AS62" i="62"/>
  <c r="AO62" i="62"/>
  <c r="AJ62" i="62"/>
  <c r="AE62" i="62"/>
  <c r="AV60" i="62"/>
  <c r="AU60" i="62"/>
  <c r="AT60" i="62"/>
  <c r="AS60" i="62"/>
  <c r="AO60" i="62"/>
  <c r="AJ60" i="62"/>
  <c r="AE60" i="62"/>
  <c r="AV58" i="62"/>
  <c r="AU58" i="62"/>
  <c r="AT58" i="62"/>
  <c r="AS58" i="62"/>
  <c r="AO58" i="62"/>
  <c r="AJ58" i="62"/>
  <c r="AE58" i="62"/>
  <c r="AV56" i="62"/>
  <c r="AU56" i="62"/>
  <c r="AT56" i="62"/>
  <c r="AS56" i="62"/>
  <c r="AO56" i="62"/>
  <c r="AJ56" i="62"/>
  <c r="AE56" i="62"/>
  <c r="AV54" i="62"/>
  <c r="AU54" i="62"/>
  <c r="AT54" i="62"/>
  <c r="AS54" i="62"/>
  <c r="AO54" i="62"/>
  <c r="AJ54" i="62"/>
  <c r="AE54" i="62"/>
  <c r="AV52" i="62"/>
  <c r="AU52" i="62"/>
  <c r="AT52" i="62"/>
  <c r="AS52" i="62"/>
  <c r="AO52" i="62"/>
  <c r="AJ52" i="62"/>
  <c r="AE52" i="62"/>
  <c r="AV50" i="62"/>
  <c r="AU50" i="62"/>
  <c r="AT50" i="62"/>
  <c r="AS50" i="62"/>
  <c r="AO50" i="62"/>
  <c r="AJ50" i="62"/>
  <c r="AE50" i="62"/>
  <c r="AV48" i="62"/>
  <c r="AU48" i="62"/>
  <c r="AT48" i="62"/>
  <c r="AS48" i="62"/>
  <c r="AO48" i="62"/>
  <c r="AJ48" i="62"/>
  <c r="AE48" i="62"/>
  <c r="AV46" i="62"/>
  <c r="AU46" i="62"/>
  <c r="AT46" i="62"/>
  <c r="AS46" i="62"/>
  <c r="AO46" i="62"/>
  <c r="AJ46" i="62"/>
  <c r="AE46" i="62"/>
  <c r="AV44" i="62"/>
  <c r="AU44" i="62"/>
  <c r="AT44" i="62"/>
  <c r="AS44" i="62"/>
  <c r="AO44" i="62"/>
  <c r="AJ44" i="62"/>
  <c r="AE44" i="62"/>
  <c r="AV42" i="62"/>
  <c r="AU42" i="62"/>
  <c r="AT42" i="62"/>
  <c r="AS42" i="62"/>
  <c r="AO42" i="62"/>
  <c r="AJ42" i="62"/>
  <c r="AE42" i="62"/>
  <c r="AV40" i="62"/>
  <c r="AU40" i="62"/>
  <c r="AT40" i="62"/>
  <c r="AS40" i="62"/>
  <c r="AO40" i="62"/>
  <c r="AN40" i="62"/>
  <c r="AJ40" i="62"/>
  <c r="AI40" i="62"/>
  <c r="AE40" i="62"/>
  <c r="AV38" i="62"/>
  <c r="AU38" i="62"/>
  <c r="AT38" i="62"/>
  <c r="AS38" i="62"/>
  <c r="AO38" i="62"/>
  <c r="AJ38" i="62"/>
  <c r="AE38" i="62"/>
  <c r="AV35" i="62"/>
  <c r="AU35" i="62"/>
  <c r="AT35" i="62"/>
  <c r="AS35" i="62"/>
  <c r="AP35" i="62"/>
  <c r="AO35" i="62"/>
  <c r="AK35" i="62"/>
  <c r="AJ35" i="62"/>
  <c r="AF35" i="62"/>
  <c r="AE35" i="62"/>
  <c r="AV33" i="62"/>
  <c r="AU33" i="62"/>
  <c r="AT33" i="62"/>
  <c r="AS33" i="62"/>
  <c r="AQ33" i="62"/>
  <c r="AO33" i="62"/>
  <c r="AL33" i="62"/>
  <c r="AJ33" i="62"/>
  <c r="AG33" i="62"/>
  <c r="AE33" i="62"/>
  <c r="AV31" i="62"/>
  <c r="AU31" i="62"/>
  <c r="AT31" i="62"/>
  <c r="AS31" i="62"/>
  <c r="AO31" i="62"/>
  <c r="AJ31" i="62"/>
  <c r="AE31" i="62"/>
  <c r="AV29" i="62"/>
  <c r="AU29" i="62"/>
  <c r="AT29" i="62"/>
  <c r="AS29" i="62"/>
  <c r="AO29" i="62"/>
  <c r="AJ29" i="62"/>
  <c r="AE29" i="62"/>
  <c r="AV27" i="62"/>
  <c r="AU27" i="62"/>
  <c r="AT27" i="62"/>
  <c r="AS27" i="62"/>
  <c r="AO27" i="62"/>
  <c r="AJ27" i="62"/>
  <c r="AE27" i="62"/>
  <c r="AV25" i="62"/>
  <c r="AU25" i="62"/>
  <c r="AT25" i="62"/>
  <c r="AS25" i="62"/>
  <c r="AO25" i="62"/>
  <c r="AJ25" i="62"/>
  <c r="AE25" i="62"/>
  <c r="AV23" i="62"/>
  <c r="AU23" i="62"/>
  <c r="AT23" i="62"/>
  <c r="AS23" i="62"/>
  <c r="AO23" i="62"/>
  <c r="AJ23" i="62"/>
  <c r="AE23" i="62"/>
  <c r="AV21" i="62"/>
  <c r="AU21" i="62"/>
  <c r="AT21" i="62"/>
  <c r="AS21" i="62"/>
  <c r="AO21" i="62"/>
  <c r="AJ21" i="62"/>
  <c r="AE21" i="62"/>
  <c r="AV19" i="62"/>
  <c r="AU19" i="62"/>
  <c r="AT19" i="62"/>
  <c r="AS19" i="62"/>
  <c r="AO19" i="62"/>
  <c r="AJ19" i="62"/>
  <c r="AE19" i="62"/>
  <c r="AV17" i="62"/>
  <c r="AU17" i="62"/>
  <c r="AT17" i="62"/>
  <c r="AS17" i="62"/>
  <c r="AO17" i="62"/>
  <c r="AJ17" i="62"/>
  <c r="AE17" i="62"/>
  <c r="AV15" i="62"/>
  <c r="AU15" i="62"/>
  <c r="AT15" i="62"/>
  <c r="AS15" i="62"/>
  <c r="AO15" i="62"/>
  <c r="AJ15" i="62"/>
  <c r="AE15" i="62"/>
  <c r="AV13" i="62"/>
  <c r="AU13" i="62"/>
  <c r="AT13" i="62"/>
  <c r="AS13" i="62"/>
  <c r="AO13" i="62"/>
  <c r="AJ13" i="62"/>
  <c r="AE13" i="62"/>
  <c r="AV11" i="62"/>
  <c r="AU11" i="62"/>
  <c r="AT11" i="62"/>
  <c r="AS11" i="62"/>
  <c r="AO11" i="62"/>
  <c r="AJ11" i="62"/>
  <c r="AE11" i="62"/>
  <c r="AV9" i="62"/>
  <c r="AU9" i="62"/>
  <c r="AT9" i="62"/>
  <c r="AS9" i="62"/>
  <c r="AO9" i="62"/>
  <c r="AJ9" i="62"/>
  <c r="AE9" i="62"/>
  <c r="AV7" i="62"/>
  <c r="AU7" i="62"/>
  <c r="AT7" i="62"/>
  <c r="AS7" i="62"/>
  <c r="AO7" i="62"/>
  <c r="AN7" i="62"/>
  <c r="AJ7" i="62"/>
  <c r="AI7" i="62"/>
  <c r="AE7" i="62"/>
  <c r="AD7" i="62"/>
  <c r="AV5" i="62"/>
  <c r="AU5" i="62"/>
  <c r="AT5" i="62"/>
  <c r="AS5" i="62"/>
  <c r="AO5" i="62"/>
  <c r="AE5" i="62"/>
  <c r="AV2" i="62"/>
  <c r="AU2" i="62"/>
  <c r="AT2" i="62"/>
  <c r="AS2" i="62"/>
  <c r="AO2" i="62"/>
  <c r="AJ2" i="62"/>
  <c r="AE2" i="62"/>
  <c r="AV75" i="60"/>
  <c r="AU75" i="60"/>
  <c r="AT75" i="60"/>
  <c r="AS75" i="60"/>
  <c r="AO75" i="60"/>
  <c r="AJ75" i="60"/>
  <c r="AE75" i="60"/>
  <c r="AV73" i="60"/>
  <c r="AU73" i="60"/>
  <c r="AT73" i="60"/>
  <c r="AS73" i="60"/>
  <c r="AO73" i="60"/>
  <c r="AN73" i="60"/>
  <c r="AJ73" i="60"/>
  <c r="AI73" i="60"/>
  <c r="AE73" i="60"/>
  <c r="AD73" i="60"/>
  <c r="AV71" i="60"/>
  <c r="AU71" i="60"/>
  <c r="AT71" i="60"/>
  <c r="AS71" i="60"/>
  <c r="AO71" i="60"/>
  <c r="AJ71" i="60"/>
  <c r="AE71" i="60"/>
  <c r="AV68" i="60"/>
  <c r="AU68" i="60"/>
  <c r="AT68" i="60"/>
  <c r="AS68" i="60"/>
  <c r="AP68" i="60"/>
  <c r="AO68" i="60"/>
  <c r="AK68" i="60"/>
  <c r="AJ68" i="60"/>
  <c r="AF68" i="60"/>
  <c r="AE68" i="60"/>
  <c r="AV66" i="60"/>
  <c r="AU66" i="60"/>
  <c r="AT66" i="60"/>
  <c r="AS66" i="60"/>
  <c r="AQ66" i="60"/>
  <c r="AO66" i="60"/>
  <c r="AL66" i="60"/>
  <c r="AJ66" i="60"/>
  <c r="AG66" i="60"/>
  <c r="AE66" i="60"/>
  <c r="AV64" i="60"/>
  <c r="AU64" i="60"/>
  <c r="AT64" i="60"/>
  <c r="AS64" i="60"/>
  <c r="AO64" i="60"/>
  <c r="AJ64" i="60"/>
  <c r="AE64" i="60"/>
  <c r="AV62" i="60"/>
  <c r="AU62" i="60"/>
  <c r="AT62" i="60"/>
  <c r="AS62" i="60"/>
  <c r="AO62" i="60"/>
  <c r="AJ62" i="60"/>
  <c r="AE62" i="60"/>
  <c r="AV60" i="60"/>
  <c r="AU60" i="60"/>
  <c r="AT60" i="60"/>
  <c r="AS60" i="60"/>
  <c r="AO60" i="60"/>
  <c r="AJ60" i="60"/>
  <c r="AE60" i="60"/>
  <c r="AV58" i="60"/>
  <c r="AU58" i="60"/>
  <c r="AT58" i="60"/>
  <c r="AS58" i="60"/>
  <c r="AO58" i="60"/>
  <c r="AJ58" i="60"/>
  <c r="AE58" i="60"/>
  <c r="AV56" i="60"/>
  <c r="AU56" i="60"/>
  <c r="AT56" i="60"/>
  <c r="AS56" i="60"/>
  <c r="AO56" i="60"/>
  <c r="AJ56" i="60"/>
  <c r="AV54" i="60"/>
  <c r="AU54" i="60"/>
  <c r="AT54" i="60"/>
  <c r="AS54" i="60"/>
  <c r="AO54" i="60"/>
  <c r="AJ54" i="60"/>
  <c r="AE54" i="60"/>
  <c r="AV52" i="60"/>
  <c r="AU52" i="60"/>
  <c r="AT52" i="60"/>
  <c r="AS52" i="60"/>
  <c r="AO52" i="60"/>
  <c r="AJ52" i="60"/>
  <c r="AE52" i="60"/>
  <c r="AV50" i="60"/>
  <c r="AU50" i="60"/>
  <c r="AT50" i="60"/>
  <c r="AS50" i="60"/>
  <c r="AO50" i="60"/>
  <c r="AJ50" i="60"/>
  <c r="AE50" i="60"/>
  <c r="AV48" i="60"/>
  <c r="AU48" i="60"/>
  <c r="AT48" i="60"/>
  <c r="AS48" i="60"/>
  <c r="AO48" i="60"/>
  <c r="AJ48" i="60"/>
  <c r="AE48" i="60"/>
  <c r="AV46" i="60"/>
  <c r="AU46" i="60"/>
  <c r="AT46" i="60"/>
  <c r="AS46" i="60"/>
  <c r="AO46" i="60"/>
  <c r="AJ46" i="60"/>
  <c r="AE46" i="60"/>
  <c r="AV44" i="60"/>
  <c r="AU44" i="60"/>
  <c r="AT44" i="60"/>
  <c r="AS44" i="60"/>
  <c r="AO44" i="60"/>
  <c r="AJ44" i="60"/>
  <c r="AE44" i="60"/>
  <c r="AV42" i="60"/>
  <c r="AU42" i="60"/>
  <c r="AT42" i="60"/>
  <c r="AS42" i="60"/>
  <c r="AO42" i="60"/>
  <c r="AJ42" i="60"/>
  <c r="AE42" i="60"/>
  <c r="AV40" i="60"/>
  <c r="AU40" i="60"/>
  <c r="AT40" i="60"/>
  <c r="AS40" i="60"/>
  <c r="AO40" i="60"/>
  <c r="AN40" i="60"/>
  <c r="AJ40" i="60"/>
  <c r="AI40" i="60"/>
  <c r="AE40" i="60"/>
  <c r="AD40" i="60"/>
  <c r="AV38" i="60"/>
  <c r="AU38" i="60"/>
  <c r="AT38" i="60"/>
  <c r="AS38" i="60"/>
  <c r="AO38" i="60"/>
  <c r="AJ38" i="60"/>
  <c r="AE38" i="60"/>
  <c r="AV35" i="60"/>
  <c r="AU35" i="60"/>
  <c r="AT35" i="60"/>
  <c r="AS35" i="60"/>
  <c r="AP35" i="60"/>
  <c r="AO35" i="60"/>
  <c r="AK35" i="60"/>
  <c r="AJ35" i="60"/>
  <c r="AF35" i="60"/>
  <c r="AE35" i="60"/>
  <c r="AV33" i="60"/>
  <c r="AU33" i="60"/>
  <c r="AT33" i="60"/>
  <c r="AS33" i="60"/>
  <c r="AQ33" i="60"/>
  <c r="AO33" i="60"/>
  <c r="AL33" i="60"/>
  <c r="AJ33" i="60"/>
  <c r="AG33" i="60"/>
  <c r="AE33" i="60"/>
  <c r="AV31" i="60"/>
  <c r="AU31" i="60"/>
  <c r="AT31" i="60"/>
  <c r="AS31" i="60"/>
  <c r="AO31" i="60"/>
  <c r="AJ31" i="60"/>
  <c r="AE31" i="60"/>
  <c r="AV29" i="60"/>
  <c r="AU29" i="60"/>
  <c r="AT29" i="60"/>
  <c r="AS29" i="60"/>
  <c r="AO29" i="60"/>
  <c r="AJ29" i="60"/>
  <c r="AE29" i="60"/>
  <c r="AV27" i="60"/>
  <c r="AU27" i="60"/>
  <c r="AT27" i="60"/>
  <c r="AS27" i="60"/>
  <c r="AO27" i="60"/>
  <c r="AJ27" i="60"/>
  <c r="AE27" i="60"/>
  <c r="AV25" i="60"/>
  <c r="AU25" i="60"/>
  <c r="AT25" i="60"/>
  <c r="AS25" i="60"/>
  <c r="AO25" i="60"/>
  <c r="AJ25" i="60"/>
  <c r="AE25" i="60"/>
  <c r="AV23" i="60"/>
  <c r="AU23" i="60"/>
  <c r="AT23" i="60"/>
  <c r="AS23" i="60"/>
  <c r="AO23" i="60"/>
  <c r="AJ23" i="60"/>
  <c r="AE23" i="60"/>
  <c r="AV21" i="60"/>
  <c r="AU21" i="60"/>
  <c r="AT21" i="60"/>
  <c r="AS21" i="60"/>
  <c r="AO21" i="60"/>
  <c r="AJ21" i="60"/>
  <c r="AE21" i="60"/>
  <c r="AV19" i="60"/>
  <c r="AU19" i="60"/>
  <c r="AT19" i="60"/>
  <c r="AS19" i="60"/>
  <c r="AO19" i="60"/>
  <c r="AJ19" i="60"/>
  <c r="AE19" i="60"/>
  <c r="AV17" i="60"/>
  <c r="AU17" i="60"/>
  <c r="AT17" i="60"/>
  <c r="AS17" i="60"/>
  <c r="AO17" i="60"/>
  <c r="AJ17" i="60"/>
  <c r="AE17" i="60"/>
  <c r="AV15" i="60"/>
  <c r="AU15" i="60"/>
  <c r="AT15" i="60"/>
  <c r="AS15" i="60"/>
  <c r="AO15" i="60"/>
  <c r="AJ15" i="60"/>
  <c r="AE15" i="60"/>
  <c r="AV13" i="60"/>
  <c r="AU13" i="60"/>
  <c r="AT13" i="60"/>
  <c r="AS13" i="60"/>
  <c r="AO13" i="60"/>
  <c r="AJ13" i="60"/>
  <c r="AE13" i="60"/>
  <c r="AV11" i="60"/>
  <c r="AU11" i="60"/>
  <c r="AT11" i="60"/>
  <c r="AS11" i="60"/>
  <c r="AO11" i="60"/>
  <c r="AJ11" i="60"/>
  <c r="AE11" i="60"/>
  <c r="AV9" i="60"/>
  <c r="AU9" i="60"/>
  <c r="AT9" i="60"/>
  <c r="AS9" i="60"/>
  <c r="AO9" i="60"/>
  <c r="AJ9" i="60"/>
  <c r="AE9" i="60"/>
  <c r="AV7" i="60"/>
  <c r="AU7" i="60"/>
  <c r="AT7" i="60"/>
  <c r="AS7" i="60"/>
  <c r="AO7" i="60"/>
  <c r="AN7" i="60"/>
  <c r="AJ7" i="60"/>
  <c r="AI7" i="60"/>
  <c r="AE7" i="60"/>
  <c r="AD7" i="60"/>
  <c r="AV5" i="60"/>
  <c r="AU5" i="60"/>
  <c r="AT5" i="60"/>
  <c r="AS5" i="60"/>
  <c r="AO5" i="60"/>
  <c r="AJ5" i="60"/>
  <c r="AE5" i="60"/>
  <c r="AV2" i="60"/>
  <c r="AU2" i="60"/>
  <c r="AT2" i="60"/>
  <c r="AS2" i="60"/>
  <c r="AO2" i="60"/>
  <c r="AE2" i="60"/>
  <c r="AV75" i="59"/>
  <c r="AU75" i="59"/>
  <c r="AT75" i="59"/>
  <c r="AS75" i="59"/>
  <c r="AO75" i="59"/>
  <c r="AJ75" i="59"/>
  <c r="AE75" i="59"/>
  <c r="AV73" i="59"/>
  <c r="AU73" i="59"/>
  <c r="AT73" i="59"/>
  <c r="AS73" i="59"/>
  <c r="AO73" i="59"/>
  <c r="AN73" i="59"/>
  <c r="AJ73" i="59"/>
  <c r="AE73" i="59"/>
  <c r="AD73" i="59"/>
  <c r="AV71" i="59"/>
  <c r="AU71" i="59"/>
  <c r="AT71" i="59"/>
  <c r="AS71" i="59"/>
  <c r="AO71" i="59"/>
  <c r="AJ71" i="59"/>
  <c r="AE71" i="59"/>
  <c r="AV68" i="59"/>
  <c r="AU68" i="59"/>
  <c r="AT68" i="59"/>
  <c r="AS68" i="59"/>
  <c r="AP68" i="59"/>
  <c r="AO68" i="59"/>
  <c r="AK68" i="59"/>
  <c r="AJ68" i="59"/>
  <c r="AF68" i="59"/>
  <c r="AE68" i="59"/>
  <c r="AV66" i="59"/>
  <c r="AU66" i="59"/>
  <c r="AT66" i="59"/>
  <c r="AS66" i="59"/>
  <c r="AO66" i="59"/>
  <c r="AL66" i="59"/>
  <c r="AJ66" i="59"/>
  <c r="AG66" i="59"/>
  <c r="AE66" i="59"/>
  <c r="AV64" i="59"/>
  <c r="AU64" i="59"/>
  <c r="AT64" i="59"/>
  <c r="AS64" i="59"/>
  <c r="AO64" i="59"/>
  <c r="AJ64" i="59"/>
  <c r="AE64" i="59"/>
  <c r="AV62" i="59"/>
  <c r="AU62" i="59"/>
  <c r="AT62" i="59"/>
  <c r="AS62" i="59"/>
  <c r="AO62" i="59"/>
  <c r="AJ62" i="59"/>
  <c r="AE62" i="59"/>
  <c r="AV60" i="59"/>
  <c r="AU60" i="59"/>
  <c r="AT60" i="59"/>
  <c r="AS60" i="59"/>
  <c r="AO60" i="59"/>
  <c r="AJ60" i="59"/>
  <c r="AE60" i="59"/>
  <c r="AV58" i="59"/>
  <c r="AU58" i="59"/>
  <c r="AT58" i="59"/>
  <c r="AS58" i="59"/>
  <c r="AO58" i="59"/>
  <c r="AJ58" i="59"/>
  <c r="AE58" i="59"/>
  <c r="AV56" i="59"/>
  <c r="AU56" i="59"/>
  <c r="AT56" i="59"/>
  <c r="AS56" i="59"/>
  <c r="AO56" i="59"/>
  <c r="AJ56" i="59"/>
  <c r="AE56" i="59"/>
  <c r="AV54" i="59"/>
  <c r="AU54" i="59"/>
  <c r="AT54" i="59"/>
  <c r="AS54" i="59"/>
  <c r="AO54" i="59"/>
  <c r="AJ54" i="59"/>
  <c r="AE54" i="59"/>
  <c r="AV52" i="59"/>
  <c r="AU52" i="59"/>
  <c r="AT52" i="59"/>
  <c r="AS52" i="59"/>
  <c r="AO52" i="59"/>
  <c r="AJ52" i="59"/>
  <c r="AE52" i="59"/>
  <c r="AV50" i="59"/>
  <c r="AU50" i="59"/>
  <c r="AT50" i="59"/>
  <c r="AS50" i="59"/>
  <c r="AO50" i="59"/>
  <c r="AJ50" i="59"/>
  <c r="AE50" i="59"/>
  <c r="AV48" i="59"/>
  <c r="AU48" i="59"/>
  <c r="AT48" i="59"/>
  <c r="AS48" i="59"/>
  <c r="AO48" i="59"/>
  <c r="AJ48" i="59"/>
  <c r="AE48" i="59"/>
  <c r="AV46" i="59"/>
  <c r="AU46" i="59"/>
  <c r="AT46" i="59"/>
  <c r="AS46" i="59"/>
  <c r="AO46" i="59"/>
  <c r="AJ46" i="59"/>
  <c r="AE46" i="59"/>
  <c r="AV44" i="59"/>
  <c r="AU44" i="59"/>
  <c r="AT44" i="59"/>
  <c r="AS44" i="59"/>
  <c r="AO44" i="59"/>
  <c r="AJ44" i="59"/>
  <c r="AE44" i="59"/>
  <c r="AV42" i="59"/>
  <c r="AU42" i="59"/>
  <c r="AT42" i="59"/>
  <c r="AS42" i="59"/>
  <c r="AO42" i="59"/>
  <c r="AJ42" i="59"/>
  <c r="AE42" i="59"/>
  <c r="AV40" i="59"/>
  <c r="AU40" i="59"/>
  <c r="AT40" i="59"/>
  <c r="AS40" i="59"/>
  <c r="AO40" i="59"/>
  <c r="AN40" i="59"/>
  <c r="AJ40" i="59"/>
  <c r="AI40" i="59"/>
  <c r="AE40" i="59"/>
  <c r="AD40" i="59"/>
  <c r="AV38" i="59"/>
  <c r="AU38" i="59"/>
  <c r="AT38" i="59"/>
  <c r="AS38" i="59"/>
  <c r="AO38" i="59"/>
  <c r="AJ38" i="59"/>
  <c r="AE38" i="59"/>
  <c r="AV35" i="59"/>
  <c r="AU35" i="59"/>
  <c r="AT35" i="59"/>
  <c r="AS35" i="59"/>
  <c r="AP35" i="59"/>
  <c r="AO35" i="59"/>
  <c r="AK35" i="59"/>
  <c r="AJ35" i="59"/>
  <c r="AF35" i="59"/>
  <c r="AE35" i="59"/>
  <c r="AV33" i="59"/>
  <c r="AU33" i="59"/>
  <c r="AT33" i="59"/>
  <c r="AS33" i="59"/>
  <c r="AQ33" i="59"/>
  <c r="AO33" i="59"/>
  <c r="AL33" i="59"/>
  <c r="AJ33" i="59"/>
  <c r="AG33" i="59"/>
  <c r="AE33" i="59"/>
  <c r="AV31" i="59"/>
  <c r="AU31" i="59"/>
  <c r="AT31" i="59"/>
  <c r="AS31" i="59"/>
  <c r="AO31" i="59"/>
  <c r="AJ31" i="59"/>
  <c r="AE31" i="59"/>
  <c r="AV29" i="59"/>
  <c r="AU29" i="59"/>
  <c r="AT29" i="59"/>
  <c r="AS29" i="59"/>
  <c r="AO29" i="59"/>
  <c r="AJ29" i="59"/>
  <c r="AE29" i="59"/>
  <c r="AV27" i="59"/>
  <c r="AU27" i="59"/>
  <c r="AT27" i="59"/>
  <c r="AS27" i="59"/>
  <c r="AO27" i="59"/>
  <c r="AJ27" i="59"/>
  <c r="AE27" i="59"/>
  <c r="AV25" i="59"/>
  <c r="AU25" i="59"/>
  <c r="AT25" i="59"/>
  <c r="AS25" i="59"/>
  <c r="AO25" i="59"/>
  <c r="AJ25" i="59"/>
  <c r="AE25" i="59"/>
  <c r="AV23" i="59"/>
  <c r="AU23" i="59"/>
  <c r="AT23" i="59"/>
  <c r="AS23" i="59"/>
  <c r="AO23" i="59"/>
  <c r="AJ23" i="59"/>
  <c r="AE23" i="59"/>
  <c r="AV21" i="59"/>
  <c r="AU21" i="59"/>
  <c r="AT21" i="59"/>
  <c r="AS21" i="59"/>
  <c r="AO21" i="59"/>
  <c r="AJ21" i="59"/>
  <c r="AE21" i="59"/>
  <c r="AV19" i="59"/>
  <c r="AU19" i="59"/>
  <c r="AT19" i="59"/>
  <c r="AS19" i="59"/>
  <c r="AO19" i="59"/>
  <c r="AJ19" i="59"/>
  <c r="AE19" i="59"/>
  <c r="AV17" i="59"/>
  <c r="AU17" i="59"/>
  <c r="AT17" i="59"/>
  <c r="AS17" i="59"/>
  <c r="AO17" i="59"/>
  <c r="AJ17" i="59"/>
  <c r="AE17" i="59"/>
  <c r="AV15" i="59"/>
  <c r="AU15" i="59"/>
  <c r="AT15" i="59"/>
  <c r="AS15" i="59"/>
  <c r="AO15" i="59"/>
  <c r="AJ15" i="59"/>
  <c r="AE15" i="59"/>
  <c r="AV13" i="59"/>
  <c r="AU13" i="59"/>
  <c r="AT13" i="59"/>
  <c r="AS13" i="59"/>
  <c r="AO13" i="59"/>
  <c r="AJ13" i="59"/>
  <c r="AE13" i="59"/>
  <c r="AV11" i="59"/>
  <c r="AU11" i="59"/>
  <c r="AT11" i="59"/>
  <c r="AS11" i="59"/>
  <c r="AO11" i="59"/>
  <c r="AJ11" i="59"/>
  <c r="AE11" i="59"/>
  <c r="AV9" i="59"/>
  <c r="AU9" i="59"/>
  <c r="AT9" i="59"/>
  <c r="AS9" i="59"/>
  <c r="AO9" i="59"/>
  <c r="AJ9" i="59"/>
  <c r="AE9" i="59"/>
  <c r="AV7" i="59"/>
  <c r="AU7" i="59"/>
  <c r="AT7" i="59"/>
  <c r="AS7" i="59"/>
  <c r="AO7" i="59"/>
  <c r="AN7" i="59"/>
  <c r="AJ7" i="59"/>
  <c r="AI7" i="59"/>
  <c r="AE7" i="59"/>
  <c r="AD7" i="59"/>
  <c r="AV5" i="59"/>
  <c r="AU5" i="59"/>
  <c r="AT5" i="59"/>
  <c r="AS5" i="59"/>
  <c r="AO5" i="59"/>
  <c r="AJ5" i="59"/>
  <c r="AV2" i="59"/>
  <c r="AU2" i="59"/>
  <c r="AT2" i="59"/>
  <c r="AS2" i="59"/>
  <c r="AO2" i="59"/>
  <c r="AJ2" i="59"/>
  <c r="AE2" i="59"/>
  <c r="BL21" i="58" l="1"/>
  <c r="AV68" i="58"/>
  <c r="AU68" i="58"/>
  <c r="AT68" i="58"/>
  <c r="AS68" i="58"/>
  <c r="AP68" i="58"/>
  <c r="AO68" i="58"/>
  <c r="AK68" i="58"/>
  <c r="AJ68" i="58"/>
  <c r="AF68" i="58"/>
  <c r="AE68" i="58"/>
  <c r="AV66" i="58"/>
  <c r="AU66" i="58"/>
  <c r="AT66" i="58"/>
  <c r="AS66" i="58"/>
  <c r="AQ66" i="58"/>
  <c r="AO66" i="58"/>
  <c r="AL66" i="58"/>
  <c r="AJ66" i="58"/>
  <c r="AG66" i="58"/>
  <c r="AE66" i="58"/>
  <c r="AG33" i="58"/>
  <c r="AQ33" i="58"/>
  <c r="AL33" i="58"/>
  <c r="AP35" i="58"/>
  <c r="AK35" i="58"/>
  <c r="AF35" i="58"/>
  <c r="AJ9" i="58" l="1"/>
  <c r="AJ42" i="58"/>
  <c r="AE71" i="58"/>
  <c r="AN7" i="58" l="1"/>
  <c r="AN40" i="58"/>
  <c r="AN73" i="58"/>
  <c r="AI73" i="58"/>
  <c r="AI40" i="58"/>
  <c r="AI7" i="58"/>
  <c r="AD73" i="58"/>
  <c r="AD40" i="58"/>
  <c r="AD7" i="58"/>
  <c r="AE5" i="58" l="1"/>
  <c r="AE75" i="58" l="1"/>
  <c r="AE38" i="58" l="1"/>
  <c r="AV75" i="58" l="1"/>
  <c r="AU75" i="58"/>
  <c r="AT75" i="58"/>
  <c r="AS75" i="58"/>
  <c r="AV73" i="58"/>
  <c r="AU73" i="58"/>
  <c r="AT73" i="58"/>
  <c r="AS73" i="58"/>
  <c r="AV71" i="58"/>
  <c r="AU71" i="58"/>
  <c r="AT71" i="58"/>
  <c r="AS71" i="58"/>
  <c r="AV64" i="58"/>
  <c r="AU64" i="58"/>
  <c r="AT64" i="58"/>
  <c r="AS64" i="58"/>
  <c r="AV62" i="58"/>
  <c r="AU62" i="58"/>
  <c r="AT62" i="58"/>
  <c r="AS62" i="58"/>
  <c r="AV60" i="58"/>
  <c r="AU60" i="58"/>
  <c r="AT60" i="58"/>
  <c r="AS60" i="58"/>
  <c r="AV58" i="58"/>
  <c r="AU58" i="58"/>
  <c r="AT58" i="58"/>
  <c r="AS58" i="58"/>
  <c r="AV56" i="58"/>
  <c r="AU56" i="58"/>
  <c r="AT56" i="58"/>
  <c r="AS56" i="58"/>
  <c r="AV54" i="58"/>
  <c r="AU54" i="58"/>
  <c r="AT54" i="58"/>
  <c r="AS54" i="58"/>
  <c r="AV52" i="58"/>
  <c r="AU52" i="58"/>
  <c r="AT52" i="58"/>
  <c r="AS52" i="58"/>
  <c r="AV50" i="58"/>
  <c r="AU50" i="58"/>
  <c r="AT50" i="58"/>
  <c r="AS50" i="58"/>
  <c r="AV48" i="58"/>
  <c r="AU48" i="58"/>
  <c r="AT48" i="58"/>
  <c r="AS48" i="58"/>
  <c r="AV46" i="58"/>
  <c r="AU46" i="58"/>
  <c r="AT46" i="58"/>
  <c r="AS46" i="58"/>
  <c r="AV44" i="58"/>
  <c r="AU44" i="58"/>
  <c r="AT44" i="58"/>
  <c r="AS44" i="58"/>
  <c r="AV42" i="58"/>
  <c r="AU42" i="58"/>
  <c r="AT42" i="58"/>
  <c r="AS42" i="58"/>
  <c r="AV40" i="58"/>
  <c r="AU40" i="58"/>
  <c r="AT40" i="58"/>
  <c r="AS40" i="58"/>
  <c r="AV38" i="58"/>
  <c r="AU38" i="58"/>
  <c r="AT38" i="58"/>
  <c r="AS38" i="58"/>
  <c r="AV35" i="58"/>
  <c r="AU35" i="58"/>
  <c r="AT35" i="58"/>
  <c r="AS35" i="58"/>
  <c r="AV33" i="58"/>
  <c r="AU33" i="58"/>
  <c r="AT33" i="58"/>
  <c r="AS33" i="58"/>
  <c r="AV31" i="58"/>
  <c r="AU31" i="58"/>
  <c r="AT31" i="58"/>
  <c r="AS31" i="58"/>
  <c r="AV29" i="58"/>
  <c r="AU29" i="58"/>
  <c r="AT29" i="58"/>
  <c r="AS29" i="58"/>
  <c r="AV27" i="58"/>
  <c r="AU27" i="58"/>
  <c r="AT27" i="58"/>
  <c r="AS27" i="58"/>
  <c r="AV25" i="58"/>
  <c r="AU25" i="58"/>
  <c r="AT25" i="58"/>
  <c r="AS25" i="58"/>
  <c r="AV23" i="58"/>
  <c r="AU23" i="58"/>
  <c r="AT23" i="58"/>
  <c r="AS23" i="58"/>
  <c r="AV21" i="58"/>
  <c r="AU21" i="58"/>
  <c r="AT21" i="58"/>
  <c r="AS21" i="58"/>
  <c r="AV19" i="58"/>
  <c r="AU19" i="58"/>
  <c r="AT19" i="58"/>
  <c r="AS19" i="58"/>
  <c r="AV17" i="58"/>
  <c r="AU17" i="58"/>
  <c r="AT17" i="58"/>
  <c r="AS17" i="58"/>
  <c r="AV15" i="58"/>
  <c r="AU15" i="58"/>
  <c r="AT15" i="58"/>
  <c r="AS15" i="58"/>
  <c r="AV13" i="58"/>
  <c r="AU13" i="58"/>
  <c r="AT13" i="58"/>
  <c r="AS13" i="58"/>
  <c r="AO75" i="58"/>
  <c r="AJ75" i="58"/>
  <c r="AO73" i="58"/>
  <c r="AJ73" i="58"/>
  <c r="AE73" i="58"/>
  <c r="AO71" i="58"/>
  <c r="AJ71" i="58"/>
  <c r="AJ38" i="58"/>
  <c r="AO38" i="58"/>
  <c r="AO64" i="58"/>
  <c r="AJ64" i="58"/>
  <c r="AE64" i="58"/>
  <c r="AO62" i="58"/>
  <c r="AJ62" i="58"/>
  <c r="AE62" i="58"/>
  <c r="AO60" i="58"/>
  <c r="AJ60" i="58"/>
  <c r="AE60" i="58"/>
  <c r="AO58" i="58"/>
  <c r="AJ58" i="58"/>
  <c r="AE58" i="58"/>
  <c r="AO56" i="58"/>
  <c r="AJ56" i="58"/>
  <c r="AE56" i="58"/>
  <c r="AO54" i="58"/>
  <c r="AJ54" i="58"/>
  <c r="AE54" i="58"/>
  <c r="AO52" i="58"/>
  <c r="AJ52" i="58"/>
  <c r="AE52" i="58"/>
  <c r="AO50" i="58"/>
  <c r="AJ50" i="58"/>
  <c r="AE50" i="58"/>
  <c r="AO48" i="58"/>
  <c r="AJ48" i="58"/>
  <c r="AE48" i="58"/>
  <c r="AO46" i="58"/>
  <c r="AJ46" i="58"/>
  <c r="AE46" i="58"/>
  <c r="AO44" i="58"/>
  <c r="AJ44" i="58"/>
  <c r="AE44" i="58"/>
  <c r="AO42" i="58"/>
  <c r="AE42" i="58"/>
  <c r="AO40" i="58"/>
  <c r="AJ40" i="58"/>
  <c r="AE40" i="58"/>
  <c r="AV11" i="58"/>
  <c r="AU11" i="58"/>
  <c r="AT11" i="58"/>
  <c r="AS11" i="58"/>
  <c r="AJ13" i="58"/>
  <c r="AJ11" i="58"/>
  <c r="AJ7" i="58"/>
  <c r="AJ5" i="58"/>
  <c r="AO35" i="58"/>
  <c r="AJ35" i="58"/>
  <c r="AO33" i="58"/>
  <c r="AJ33" i="58"/>
  <c r="AO31" i="58"/>
  <c r="AJ31" i="58"/>
  <c r="AO29" i="58"/>
  <c r="AJ29" i="58"/>
  <c r="AO27" i="58"/>
  <c r="AJ27" i="58"/>
  <c r="AO25" i="58"/>
  <c r="AJ25" i="58"/>
  <c r="AO23" i="58"/>
  <c r="AJ23" i="58"/>
  <c r="AO21" i="58"/>
  <c r="AJ21" i="58"/>
  <c r="AO19" i="58"/>
  <c r="AJ19" i="58"/>
  <c r="AO17" i="58"/>
  <c r="AJ17" i="58"/>
  <c r="AO15" i="58"/>
  <c r="AJ15" i="58"/>
  <c r="AO13" i="58"/>
  <c r="AO11" i="58"/>
  <c r="AJ2" i="58"/>
  <c r="AE35" i="58"/>
  <c r="AE33" i="58"/>
  <c r="AE31" i="58"/>
  <c r="AE29" i="58"/>
  <c r="AE27" i="58"/>
  <c r="AE25" i="58"/>
  <c r="AE23" i="58"/>
  <c r="AE17" i="58"/>
  <c r="AE21" i="58"/>
  <c r="AE19" i="58"/>
  <c r="AE15" i="58"/>
  <c r="AE13" i="58"/>
  <c r="AE11" i="58"/>
  <c r="AE9" i="58"/>
  <c r="AE7" i="58"/>
  <c r="AE2" i="58"/>
  <c r="AV9" i="58" l="1"/>
  <c r="AU9" i="58"/>
  <c r="AT9" i="58"/>
  <c r="AS9" i="58"/>
  <c r="AO9" i="58"/>
  <c r="AV7" i="58"/>
  <c r="AU7" i="58"/>
  <c r="AT7" i="58"/>
  <c r="AS7" i="58"/>
  <c r="AO7" i="58"/>
  <c r="AO5" i="58"/>
  <c r="AS5" i="58"/>
  <c r="AT5" i="58"/>
  <c r="AU5" i="58"/>
  <c r="AV5" i="58"/>
  <c r="AO2" i="58"/>
  <c r="AV2" i="58"/>
  <c r="AT2" i="58"/>
  <c r="AU2" i="58"/>
  <c r="AS2" i="58"/>
</calcChain>
</file>

<file path=xl/sharedStrings.xml><?xml version="1.0" encoding="utf-8"?>
<sst xmlns="http://schemas.openxmlformats.org/spreadsheetml/2006/main" count="1132" uniqueCount="180">
  <si>
    <t xml:space="preserve">No. </t>
  </si>
  <si>
    <t>Hole  Pos.</t>
  </si>
  <si>
    <t xml:space="preserve">Name  </t>
  </si>
  <si>
    <t xml:space="preserve">Method  </t>
  </si>
  <si>
    <t xml:space="preserve">Coefficients  </t>
  </si>
  <si>
    <t>NPOC vol. [ml]</t>
  </si>
  <si>
    <t>NPOC  Area</t>
  </si>
  <si>
    <t>NPOC [mg/l]</t>
  </si>
  <si>
    <t>Dilut.  Factor</t>
  </si>
  <si>
    <t>NPOC  Blank</t>
  </si>
  <si>
    <t>TIC vol. [ml]</t>
  </si>
  <si>
    <t>TC vol. [ml]</t>
  </si>
  <si>
    <t>TIC  Area</t>
  </si>
  <si>
    <t>TC  Area</t>
  </si>
  <si>
    <t>TNb  Area</t>
  </si>
  <si>
    <t>TIC [mg/l]</t>
  </si>
  <si>
    <t>TC [mg/l]</t>
  </si>
  <si>
    <t>TOC (Diff.) [mg/l]</t>
  </si>
  <si>
    <t>TNb [mg/l]</t>
  </si>
  <si>
    <t>TC  Blank</t>
  </si>
  <si>
    <t>TIC  Blank</t>
  </si>
  <si>
    <t>TNb  Blank</t>
  </si>
  <si>
    <t xml:space="preserve">Memo  </t>
  </si>
  <si>
    <t xml:space="preserve">Info  </t>
  </si>
  <si>
    <t>TIC/TC/TNb</t>
  </si>
  <si>
    <t>BRN Data Quality Code (1=no problems, 2=note, 3=fatal flaws)</t>
  </si>
  <si>
    <t>BRN Sample Notes</t>
  </si>
  <si>
    <t>TIC Percent Recovery (PR) of spikes</t>
  </si>
  <si>
    <t>TNb Percent Recovery (PR) of spikes</t>
  </si>
  <si>
    <t>TC Mean of 2 reps</t>
  </si>
  <si>
    <t>TOC Mean of 2 reps</t>
  </si>
  <si>
    <t>TNb Mean of 2 reps</t>
  </si>
  <si>
    <t>TOC Percent Recovery (PR) of spikes</t>
  </si>
  <si>
    <t>Misc. Notes</t>
  </si>
  <si>
    <t>TIC Mean of 2 reps</t>
  </si>
  <si>
    <t>TIC Absolute value Percent error for check standards</t>
  </si>
  <si>
    <t>TIC Absolute value Relative Percent Difference (RPD) of same vial duplicates</t>
  </si>
  <si>
    <t>TIC Absolute Value Relative Percent Difference (RPD) of independent prep duplicates</t>
  </si>
  <si>
    <t>TOC Absolute value Percent error for check standards</t>
  </si>
  <si>
    <t>TOC Absolute value Relative Percent Difference (RPD) of same vial duplicates</t>
  </si>
  <si>
    <t>TOC Absolute Value Relative Percent Difference (RPD) of independent prep duplicates</t>
  </si>
  <si>
    <t>TNb Absolute value Percent error for check standards</t>
  </si>
  <si>
    <t>TNb Absolute value Relative Percent Difference (RPD) of same vial duplicates</t>
  </si>
  <si>
    <t>TNb Absolute Value Relative Percent Difference (RPD) of independent prep duplicates</t>
  </si>
  <si>
    <t>Water Blank</t>
  </si>
  <si>
    <t>Reference</t>
  </si>
  <si>
    <t>Check Std 3/0.3 ppm</t>
  </si>
  <si>
    <t>Flush</t>
  </si>
  <si>
    <t>RunIn</t>
  </si>
  <si>
    <t>Date</t>
  </si>
  <si>
    <t>Time</t>
  </si>
  <si>
    <t>Check Std 3/0.3</t>
  </si>
  <si>
    <t>Offset w TIC dec19</t>
  </si>
  <si>
    <t>F20Nov19 Inf</t>
  </si>
  <si>
    <t>B18Oct19 9.0m</t>
  </si>
  <si>
    <t>F02Sep19 Inf</t>
  </si>
  <si>
    <t>B01Aug19 11.0m</t>
  </si>
  <si>
    <t>B04Oct19 10.5m</t>
  </si>
  <si>
    <t>F20Nov19 9.0m</t>
  </si>
  <si>
    <t>B28Oct19 10.0m</t>
  </si>
  <si>
    <t>F04Oct19 F101 R2</t>
  </si>
  <si>
    <t>F20Sep19 F100 R2</t>
  </si>
  <si>
    <t>F20Nov19 0.1m</t>
  </si>
  <si>
    <t>F28Aug19 Inf</t>
  </si>
  <si>
    <t>F28Aug19 Inf SPK</t>
  </si>
  <si>
    <t>B04Oct19 10.5m DUP</t>
  </si>
  <si>
    <t>F11Oct19 9.0m</t>
  </si>
  <si>
    <t>F02Sep19 9.0m</t>
  </si>
  <si>
    <t>F20Nov19 8.0m</t>
  </si>
  <si>
    <t>B14Aug19 11.0m</t>
  </si>
  <si>
    <t>F20Nov19 3.8m</t>
  </si>
  <si>
    <t>F28Oct19 9.0m</t>
  </si>
  <si>
    <t>B04Oct19 B20 R1</t>
  </si>
  <si>
    <t>B20Sep19 11.0m</t>
  </si>
  <si>
    <t>F11Sep19 Inf</t>
  </si>
  <si>
    <t>F18Aug19 8.0m</t>
  </si>
  <si>
    <t>B08Aug19 11.0m</t>
  </si>
  <si>
    <t>B08Aug1911.0m SPK</t>
  </si>
  <si>
    <t>F20Nov19 3.8m DUP</t>
  </si>
  <si>
    <t>chk std made 08-Jan poured 09-Ja</t>
  </si>
  <si>
    <t>F08Jul19 9.0m</t>
  </si>
  <si>
    <t>B11Jul19 9.0m</t>
  </si>
  <si>
    <t>B04Sep19 3.0m</t>
  </si>
  <si>
    <t>F08Nov19 5.0m</t>
  </si>
  <si>
    <t>F23Oct19 5.0m</t>
  </si>
  <si>
    <t>F16Oct19 0.1m</t>
  </si>
  <si>
    <t>B14Aug19 6.0m</t>
  </si>
  <si>
    <t>F11Oct19 0.1m</t>
  </si>
  <si>
    <t>F22Aug19 9.0m</t>
  </si>
  <si>
    <t>F29Jul19 Inf</t>
  </si>
  <si>
    <t>F29Jul19 Inf SPK</t>
  </si>
  <si>
    <t>F08Nov19 5.0m DUP</t>
  </si>
  <si>
    <t>F08Nov19 0.1m</t>
  </si>
  <si>
    <t>F08Nov19 6.2m</t>
  </si>
  <si>
    <t>F30Oct19 5.0m</t>
  </si>
  <si>
    <t>F11Seo19 8.0m</t>
  </si>
  <si>
    <t>B22Aug19 B50 R1</t>
  </si>
  <si>
    <t>F11Oct19 Inf</t>
  </si>
  <si>
    <t>B20Sep19 9.0m</t>
  </si>
  <si>
    <t>F02Sep19 WET</t>
  </si>
  <si>
    <t>B04Sep19 11.0m</t>
  </si>
  <si>
    <t>F27Sep19 F100</t>
  </si>
  <si>
    <t>F28Aug19 9.0m</t>
  </si>
  <si>
    <t>F28Aug19 9.0m SPK</t>
  </si>
  <si>
    <t>B22Aug19 B50 R1 DUP</t>
  </si>
  <si>
    <t>chk std 3</t>
  </si>
  <si>
    <t>chk std made 09Jan</t>
  </si>
  <si>
    <t>F28Aug19 6.2m</t>
  </si>
  <si>
    <t>F08Nov19 1.6m</t>
  </si>
  <si>
    <t>B08Aug19 9.0m</t>
  </si>
  <si>
    <t>B22Aug19 B01 R1</t>
  </si>
  <si>
    <t>F19Aug19 0.1m</t>
  </si>
  <si>
    <t>F04Oct19 9.0m</t>
  </si>
  <si>
    <t>F01Jul19 WET</t>
  </si>
  <si>
    <t>B20Sep19 B01 R1</t>
  </si>
  <si>
    <t>F27Sep19 3.8m</t>
  </si>
  <si>
    <t>F02Sep19 3.8m</t>
  </si>
  <si>
    <t>F02Sep19 3.8 SPK</t>
  </si>
  <si>
    <t>F19Aug19 0.1 DUP</t>
  </si>
  <si>
    <t>B22Aug19 B100 R1</t>
  </si>
  <si>
    <t>F11Oct19 1.6m</t>
  </si>
  <si>
    <t>F20Sep19 5.0m</t>
  </si>
  <si>
    <t>F01Jul19 0.1m</t>
  </si>
  <si>
    <t>F19Aug19 6.2m</t>
  </si>
  <si>
    <t>B22Aug19 B45 R1</t>
  </si>
  <si>
    <t>B01Aug19 0.1m</t>
  </si>
  <si>
    <t>TICnp</t>
  </si>
  <si>
    <t>B04Oct19 B100 R1</t>
  </si>
  <si>
    <t>B01Aug19 6.0m</t>
  </si>
  <si>
    <t>F10Jun19 3.8m</t>
  </si>
  <si>
    <t>F20Nov19 1.6m</t>
  </si>
  <si>
    <t>F20Nov19 1.6m SPK</t>
  </si>
  <si>
    <t>F19Aug19 6.2m DUP</t>
  </si>
  <si>
    <t>Mixed Check Nominal 3/6/0.3</t>
  </si>
  <si>
    <t>F22Aug19 F45 R1</t>
  </si>
  <si>
    <t>F20Sep19 F45 R1</t>
  </si>
  <si>
    <t>F22jul19 6.2m</t>
  </si>
  <si>
    <t>B24Jul19 6.0m</t>
  </si>
  <si>
    <t>B06Jun19 6.0m</t>
  </si>
  <si>
    <t>B01Aug19 3.0m</t>
  </si>
  <si>
    <t>F12Aug19 WET</t>
  </si>
  <si>
    <t>F27Sep19 5.0m</t>
  </si>
  <si>
    <t>F12Aug19 Inf</t>
  </si>
  <si>
    <t>F29Jul19 9.0m</t>
  </si>
  <si>
    <t>F14Aug10 0.1m</t>
  </si>
  <si>
    <t>F14Aug19 0.1m SPK</t>
  </si>
  <si>
    <t>B06Jun19 6.0m DUP</t>
  </si>
  <si>
    <t>F11Sep19 5.0m</t>
  </si>
  <si>
    <t>B18Jul19 9.0m R2</t>
  </si>
  <si>
    <t>B24Jul19 11.0m</t>
  </si>
  <si>
    <t>B04Oct19 B50 R1</t>
  </si>
  <si>
    <t>F11Sep19 6.2m</t>
  </si>
  <si>
    <t>F22Aug19 5.0m</t>
  </si>
  <si>
    <t>F19Aug19 5.0m</t>
  </si>
  <si>
    <t>B08Aug19 6.0m</t>
  </si>
  <si>
    <t>B18Jul19 6.0m R2</t>
  </si>
  <si>
    <t>F23Oct19 Inf</t>
  </si>
  <si>
    <t>B14Aug19 3.0m</t>
  </si>
  <si>
    <t>B14Aug19 3.0m SPK</t>
  </si>
  <si>
    <t>F11Sep19 6.2m DUP</t>
  </si>
  <si>
    <t xml:space="preserve">All TOC concentrations are zero because TIC signal is on its way back up again while TC is stable.  TIC calibration needs adjustment. </t>
  </si>
  <si>
    <t>TOC check std error is 26% at start</t>
  </si>
  <si>
    <t>Looks okay, although check standard error for TOC start and stay at 20%</t>
  </si>
  <si>
    <t>Chk Std Conc TIC</t>
  </si>
  <si>
    <t>Chk Std Conc TC</t>
  </si>
  <si>
    <t>Chk Std Conc TNb</t>
  </si>
  <si>
    <t>TIC Signal per mass injected</t>
  </si>
  <si>
    <t>TC Signal per mass injected</t>
  </si>
  <si>
    <t>TNb Signal per mass injected</t>
  </si>
  <si>
    <t>TIC recalculated</t>
  </si>
  <si>
    <t>TC recalculated</t>
  </si>
  <si>
    <t>TOC recalculated</t>
  </si>
  <si>
    <t>TNb recalculated</t>
  </si>
  <si>
    <t>MEAN</t>
  </si>
  <si>
    <t>TNb signal back to usual</t>
  </si>
  <si>
    <t>TNb signal for check is atypically high AND reference tap concentration calculated from check std is low... error in preparation?</t>
  </si>
  <si>
    <t>WHAT SIZE IS THE MIDDLE PEAK ON THIS DAY?</t>
  </si>
  <si>
    <t>There is a BIG difference in TIC signal per mass between the 3 runs of check standard.  FIRST time is very low.  NEXT two are more similar.</t>
  </si>
  <si>
    <t>THIS IS THE RUN WITH SAMPLE PROBES DISPLACED UPWARDS</t>
  </si>
  <si>
    <t>Samples rerun --&gt; lots of fails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</si>
</sst>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0"/>
      <color indexed="8"/>
      <name val="MS Sans Serif"/>
    </font>
    <font>
      <sz val="10"/>
      <name val="Arial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/>
    <xf numFmtId="0" fontId="2" fillId="0" borderId="0"/>
    <xf numFmtId="0" fontId="3" fillId="0" borderId="0"/>
  </cellStyleXfs>
  <cellXfs count="9">
    <xf numFmtId="0" fontId="0" fillId="0" borderId="0" xfId="0"/>
    <xf numFmtId="0" fontId="0" fillId="0" borderId="0" xfId="0" applyAlignment="1">
      <alignment wrapText="1"/>
    </xf>
    <xf numFmtId="0" fontId="0" fillId="0" borderId="0" xfId="0" applyFill="1"/>
    <xf numFmtId="19" fontId="0" fillId="0" borderId="0" xfId="0" applyNumberFormat="1"/>
    <xf numFmtId="14" fontId="0" fillId="0" borderId="0" xfId="0" applyNumberFormat="1"/>
    <xf numFmtId="15" fontId="0" fillId="0" borderId="0" xfId="0" applyNumberFormat="1"/>
    <xf numFmtId="3" fontId="0" fillId="0" borderId="0" xfId="0" applyNumberFormat="1"/>
    <xf numFmtId="3" fontId="2" fillId="0" borderId="0" xfId="2" applyNumberFormat="1"/>
    <xf numFmtId="2" fontId="0" fillId="0" borderId="0" xfId="0" applyNumberFormat="1"/>
  </cellXfs>
  <cellStyles count="4">
    <cellStyle name="Normal" xfId="0" builtinId="0"/>
    <cellStyle name="Normal 2 2" xfId="2" xr:uid="{00000000-0005-0000-0000-000001000000}"/>
    <cellStyle name="Normal 5 2 2" xfId="3" xr:uid="{00000000-0005-0000-0000-000002000000}"/>
    <cellStyle name="Normal 6" xfId="1" xr:uid="{00000000-0005-0000-0000-000003000000}"/>
  </cellStyles>
  <dxfs count="7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A23"/>
  <sheetViews>
    <sheetView tabSelected="1" topLeftCell="A10" zoomScale="191" workbookViewId="0">
      <selection activeCell="D13" sqref="D13"/>
    </sheetView>
  </sheetViews>
  <sheetFormatPr baseColWidth="10" defaultColWidth="8.83203125" defaultRowHeight="15"/>
  <sheetData>
    <row r="3" spans="1:1">
      <c r="A3" s="5">
        <v>43838</v>
      </c>
    </row>
    <row r="4" spans="1:1">
      <c r="A4" t="s">
        <v>162</v>
      </c>
    </row>
    <row r="6" spans="1:1">
      <c r="A6" s="5">
        <v>43839</v>
      </c>
    </row>
    <row r="7" spans="1:1">
      <c r="A7" t="s">
        <v>161</v>
      </c>
    </row>
    <row r="9" spans="1:1">
      <c r="A9" s="5">
        <v>43840</v>
      </c>
    </row>
    <row r="10" spans="1:1">
      <c r="A10" t="s">
        <v>161</v>
      </c>
    </row>
    <row r="11" spans="1:1">
      <c r="A11" t="s">
        <v>178</v>
      </c>
    </row>
    <row r="13" spans="1:1">
      <c r="A13" s="5">
        <v>43840</v>
      </c>
    </row>
    <row r="14" spans="1:1">
      <c r="A14" t="s">
        <v>179</v>
      </c>
    </row>
    <row r="16" spans="1:1">
      <c r="A16" s="5">
        <v>43847</v>
      </c>
    </row>
    <row r="17" spans="1:1">
      <c r="A17" t="s">
        <v>175</v>
      </c>
    </row>
    <row r="19" spans="1:1">
      <c r="A19" s="5">
        <v>43852</v>
      </c>
    </row>
    <row r="20" spans="1:1">
      <c r="A20" t="s">
        <v>160</v>
      </c>
    </row>
    <row r="21" spans="1:1">
      <c r="A21" t="s">
        <v>174</v>
      </c>
    </row>
    <row r="22" spans="1:1">
      <c r="A22" t="s">
        <v>176</v>
      </c>
    </row>
    <row r="23" spans="1:1">
      <c r="A23" t="s">
        <v>177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M163"/>
  <sheetViews>
    <sheetView topLeftCell="AC1" zoomScale="125" zoomScaleNormal="100" workbookViewId="0">
      <selection activeCell="AE5" sqref="AE5"/>
    </sheetView>
  </sheetViews>
  <sheetFormatPr baseColWidth="10" defaultColWidth="8.83203125" defaultRowHeight="15"/>
  <cols>
    <col min="3" max="3" width="23.83203125" customWidth="1"/>
    <col min="4" max="4" width="15" customWidth="1"/>
    <col min="6" max="6" width="13.1640625" customWidth="1"/>
    <col min="24" max="24" width="10.33203125" customWidth="1"/>
    <col min="25" max="25" width="15.6640625" customWidth="1"/>
    <col min="26" max="26" width="13.5" customWidth="1"/>
    <col min="29" max="29" width="22.5" customWidth="1"/>
  </cols>
  <sheetData>
    <row r="1" spans="1:65" ht="17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10</v>
      </c>
      <c r="H1" t="s">
        <v>11</v>
      </c>
      <c r="I1" t="s">
        <v>12</v>
      </c>
      <c r="J1" t="s">
        <v>13</v>
      </c>
      <c r="K1" t="s">
        <v>6</v>
      </c>
      <c r="L1" t="s">
        <v>14</v>
      </c>
      <c r="M1" t="s">
        <v>15</v>
      </c>
      <c r="N1" t="s">
        <v>16</v>
      </c>
      <c r="O1" t="s">
        <v>17</v>
      </c>
      <c r="P1" t="s">
        <v>7</v>
      </c>
      <c r="Q1" t="s">
        <v>18</v>
      </c>
      <c r="R1" t="s">
        <v>8</v>
      </c>
      <c r="S1" t="s">
        <v>19</v>
      </c>
      <c r="T1" t="s">
        <v>20</v>
      </c>
      <c r="U1" t="s">
        <v>9</v>
      </c>
      <c r="V1" t="s">
        <v>21</v>
      </c>
      <c r="W1" t="s">
        <v>22</v>
      </c>
      <c r="X1" t="s">
        <v>23</v>
      </c>
      <c r="Y1" t="s">
        <v>49</v>
      </c>
      <c r="Z1" t="s">
        <v>50</v>
      </c>
      <c r="AA1" s="1" t="s">
        <v>33</v>
      </c>
      <c r="AB1" s="1" t="s">
        <v>25</v>
      </c>
      <c r="AC1" s="1" t="s">
        <v>26</v>
      </c>
      <c r="AD1" s="1" t="s">
        <v>35</v>
      </c>
      <c r="AE1" s="1" t="s">
        <v>36</v>
      </c>
      <c r="AF1" s="1" t="s">
        <v>37</v>
      </c>
      <c r="AG1" s="1" t="s">
        <v>27</v>
      </c>
      <c r="AH1" s="1"/>
      <c r="AI1" s="1" t="s">
        <v>38</v>
      </c>
      <c r="AJ1" s="1" t="s">
        <v>39</v>
      </c>
      <c r="AK1" s="1" t="s">
        <v>40</v>
      </c>
      <c r="AL1" s="1" t="s">
        <v>32</v>
      </c>
      <c r="AM1" s="1"/>
      <c r="AN1" s="1" t="s">
        <v>41</v>
      </c>
      <c r="AO1" s="1" t="s">
        <v>42</v>
      </c>
      <c r="AP1" s="1" t="s">
        <v>43</v>
      </c>
      <c r="AQ1" s="1" t="s">
        <v>28</v>
      </c>
      <c r="AR1" s="1"/>
      <c r="AS1" s="1" t="s">
        <v>34</v>
      </c>
      <c r="AT1" s="1" t="s">
        <v>29</v>
      </c>
      <c r="AU1" s="1" t="s">
        <v>30</v>
      </c>
      <c r="AV1" s="1" t="s">
        <v>31</v>
      </c>
      <c r="AX1" s="1" t="s">
        <v>163</v>
      </c>
      <c r="AY1" s="1" t="s">
        <v>164</v>
      </c>
      <c r="AZ1" s="1" t="s">
        <v>165</v>
      </c>
      <c r="BA1" s="1" t="s">
        <v>166</v>
      </c>
      <c r="BB1" s="1" t="s">
        <v>167</v>
      </c>
      <c r="BC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J1" s="1" t="s">
        <v>34</v>
      </c>
      <c r="BK1" s="1" t="s">
        <v>29</v>
      </c>
      <c r="BL1" s="1" t="s">
        <v>30</v>
      </c>
      <c r="BM1" s="1" t="s">
        <v>31</v>
      </c>
    </row>
    <row r="2" spans="1:65" ht="16">
      <c r="A2">
        <v>1</v>
      </c>
      <c r="B2">
        <v>3</v>
      </c>
      <c r="C2" t="s">
        <v>48</v>
      </c>
      <c r="D2" t="s">
        <v>24</v>
      </c>
      <c r="E2" t="s">
        <v>52</v>
      </c>
      <c r="G2">
        <v>0.3</v>
      </c>
      <c r="H2">
        <v>0.3</v>
      </c>
      <c r="I2">
        <v>2689</v>
      </c>
      <c r="J2">
        <v>7098</v>
      </c>
      <c r="L2">
        <v>6621</v>
      </c>
      <c r="M2">
        <v>11.359</v>
      </c>
      <c r="N2">
        <v>11.837</v>
      </c>
      <c r="O2">
        <v>0.47799999999999998</v>
      </c>
      <c r="Q2">
        <v>1.1200000000000001</v>
      </c>
      <c r="R2">
        <v>1</v>
      </c>
      <c r="S2">
        <v>0</v>
      </c>
      <c r="T2">
        <v>0</v>
      </c>
      <c r="V2">
        <v>0</v>
      </c>
      <c r="Y2" s="4">
        <v>43838</v>
      </c>
      <c r="Z2" s="3">
        <v>0.51215277777777779</v>
      </c>
      <c r="AB2">
        <v>1</v>
      </c>
      <c r="AE2">
        <f>ABS(100*(M2-M3)/(AVERAGE(M2:M3)))</f>
        <v>0.83285845789681878</v>
      </c>
      <c r="AJ2">
        <f>ABS(100*(O2-O3)/(AVERAGE(O2:O3)))</f>
        <v>39.865996649916248</v>
      </c>
      <c r="AO2">
        <f>ABS(100*(Q2-Q3)/(AVERAGE(Q2:Q3)))</f>
        <v>0.98698968147152266</v>
      </c>
      <c r="AS2">
        <f>AVERAGE(M2:M3)</f>
        <v>11.406500000000001</v>
      </c>
      <c r="AT2">
        <f>AVERAGE(N2:N3)</f>
        <v>12.003499999999999</v>
      </c>
      <c r="AU2">
        <f>AVERAGE(O2:O3)</f>
        <v>0.59699999999999998</v>
      </c>
      <c r="AV2">
        <f>AVERAGE(Q2:Q3)</f>
        <v>1.1145</v>
      </c>
      <c r="AX2" s="1"/>
      <c r="AY2" s="1"/>
      <c r="AZ2" s="1" t="s">
        <v>173</v>
      </c>
      <c r="BA2" s="6">
        <f>AVERAGE(BA7:BA8, BA40:BA41,BA73:BA74)</f>
        <v>830.00000000000011</v>
      </c>
      <c r="BB2" s="6">
        <f t="shared" ref="BB2:BC2" si="0">AVERAGE(BB7:BB8, BB40:BB41,BB73:BB74)</f>
        <v>2224.7222222222222</v>
      </c>
      <c r="BC2" s="6">
        <f t="shared" si="0"/>
        <v>18257.407407407409</v>
      </c>
    </row>
    <row r="3" spans="1:65">
      <c r="A3">
        <v>2</v>
      </c>
      <c r="B3">
        <v>3</v>
      </c>
      <c r="C3" t="s">
        <v>48</v>
      </c>
      <c r="D3" t="s">
        <v>24</v>
      </c>
      <c r="E3" t="s">
        <v>52</v>
      </c>
      <c r="G3">
        <v>0.3</v>
      </c>
      <c r="H3">
        <v>0.3</v>
      </c>
      <c r="I3">
        <v>2712</v>
      </c>
      <c r="J3">
        <v>7296</v>
      </c>
      <c r="L3">
        <v>6552</v>
      </c>
      <c r="M3">
        <v>11.454000000000001</v>
      </c>
      <c r="N3">
        <v>12.17</v>
      </c>
      <c r="O3">
        <v>0.71599999999999997</v>
      </c>
      <c r="Q3">
        <v>1.109</v>
      </c>
      <c r="R3">
        <v>1</v>
      </c>
      <c r="S3">
        <v>0</v>
      </c>
      <c r="T3">
        <v>0</v>
      </c>
      <c r="V3">
        <v>0</v>
      </c>
      <c r="Y3" s="4">
        <v>43838</v>
      </c>
      <c r="Z3" s="3">
        <v>0.51754629629629634</v>
      </c>
      <c r="AB3">
        <v>1</v>
      </c>
      <c r="AX3" s="1"/>
      <c r="AY3" s="1"/>
      <c r="AZ3" s="1"/>
      <c r="BA3" s="6"/>
      <c r="BB3" s="6"/>
      <c r="BC3" s="7"/>
    </row>
    <row r="4" spans="1:65">
      <c r="A4">
        <v>3</v>
      </c>
      <c r="B4">
        <v>1</v>
      </c>
      <c r="D4" t="s">
        <v>47</v>
      </c>
      <c r="Y4" s="4">
        <v>43838</v>
      </c>
      <c r="Z4" s="3">
        <v>0.52199074074074081</v>
      </c>
      <c r="AB4">
        <v>1</v>
      </c>
      <c r="AX4" s="1"/>
      <c r="AY4" s="1"/>
      <c r="AZ4" s="1"/>
      <c r="BA4" s="6"/>
      <c r="BB4" s="6"/>
      <c r="BC4" s="7"/>
    </row>
    <row r="5" spans="1:65">
      <c r="A5">
        <v>4</v>
      </c>
      <c r="B5">
        <v>2</v>
      </c>
      <c r="C5" t="s">
        <v>44</v>
      </c>
      <c r="D5" t="s">
        <v>24</v>
      </c>
      <c r="E5" t="s">
        <v>52</v>
      </c>
      <c r="G5">
        <v>0.3</v>
      </c>
      <c r="H5">
        <v>0.3</v>
      </c>
      <c r="I5">
        <v>24</v>
      </c>
      <c r="J5">
        <v>429</v>
      </c>
      <c r="L5">
        <v>6</v>
      </c>
      <c r="M5">
        <v>0.161</v>
      </c>
      <c r="N5">
        <v>0.70199999999999996</v>
      </c>
      <c r="O5">
        <v>0.54100000000000004</v>
      </c>
      <c r="Q5">
        <v>1E-3</v>
      </c>
      <c r="R5">
        <v>1</v>
      </c>
      <c r="S5">
        <v>0</v>
      </c>
      <c r="T5">
        <v>0</v>
      </c>
      <c r="V5">
        <v>0</v>
      </c>
      <c r="Y5" s="4">
        <v>43838</v>
      </c>
      <c r="Z5" s="3">
        <v>0.53185185185185191</v>
      </c>
      <c r="AB5">
        <v>1</v>
      </c>
      <c r="AE5">
        <f>ABS(100*(M5-M6)/(AVERAGE(M5:M6)))</f>
        <v>30.079155672823216</v>
      </c>
      <c r="AJ5">
        <f>ABS(100*(O5-O6)/(AVERAGE(O5:O6)))</f>
        <v>91.251682368775235</v>
      </c>
      <c r="AO5">
        <f>ABS(100*(Q5-Q6)/(AVERAGE(Q5:Q6)))</f>
        <v>171.42857142857144</v>
      </c>
      <c r="AS5">
        <f>AVERAGE(M5:M6)</f>
        <v>0.1895</v>
      </c>
      <c r="AT5">
        <f>AVERAGE(N5:N6)</f>
        <v>0.56099999999999994</v>
      </c>
      <c r="AU5">
        <f>AVERAGE(O5:O6)</f>
        <v>0.37150000000000005</v>
      </c>
      <c r="AV5">
        <f>AVERAGE(Q5:Q6)</f>
        <v>6.9999999999999993E-3</v>
      </c>
      <c r="AX5" s="1"/>
      <c r="AY5" s="1"/>
      <c r="AZ5" s="1"/>
      <c r="BA5" s="6"/>
      <c r="BB5" s="6"/>
      <c r="BC5" s="7"/>
    </row>
    <row r="6" spans="1:65">
      <c r="A6">
        <v>5</v>
      </c>
      <c r="B6">
        <v>2</v>
      </c>
      <c r="C6" t="s">
        <v>44</v>
      </c>
      <c r="D6" t="s">
        <v>24</v>
      </c>
      <c r="E6" t="s">
        <v>52</v>
      </c>
      <c r="G6">
        <v>0.3</v>
      </c>
      <c r="H6">
        <v>0.3</v>
      </c>
      <c r="I6">
        <v>38</v>
      </c>
      <c r="J6">
        <v>259</v>
      </c>
      <c r="L6">
        <v>67</v>
      </c>
      <c r="M6">
        <v>0.218</v>
      </c>
      <c r="N6">
        <v>0.42</v>
      </c>
      <c r="O6">
        <v>0.20200000000000001</v>
      </c>
      <c r="Q6">
        <v>1.2999999999999999E-2</v>
      </c>
      <c r="R6">
        <v>1</v>
      </c>
      <c r="S6">
        <v>0</v>
      </c>
      <c r="T6">
        <v>0</v>
      </c>
      <c r="V6">
        <v>0</v>
      </c>
      <c r="Y6" s="4">
        <v>43838</v>
      </c>
      <c r="Z6" s="3">
        <v>0.5372569444444445</v>
      </c>
      <c r="AB6">
        <v>1</v>
      </c>
      <c r="AX6" s="1"/>
      <c r="AY6" s="1"/>
      <c r="AZ6" s="1"/>
      <c r="BA6" s="6"/>
      <c r="BB6" s="6"/>
      <c r="BC6" s="7"/>
    </row>
    <row r="7" spans="1:65">
      <c r="A7">
        <v>6</v>
      </c>
      <c r="B7">
        <v>4</v>
      </c>
      <c r="C7" t="s">
        <v>51</v>
      </c>
      <c r="D7" t="s">
        <v>24</v>
      </c>
      <c r="E7" t="s">
        <v>52</v>
      </c>
      <c r="G7">
        <v>0.3</v>
      </c>
      <c r="H7">
        <v>0.3</v>
      </c>
      <c r="I7">
        <v>772</v>
      </c>
      <c r="J7">
        <v>4139</v>
      </c>
      <c r="L7">
        <v>1687</v>
      </c>
      <c r="M7">
        <v>3.2810000000000001</v>
      </c>
      <c r="N7">
        <v>6.8739999999999997</v>
      </c>
      <c r="O7">
        <v>3.593</v>
      </c>
      <c r="Q7">
        <v>0.29499999999999998</v>
      </c>
      <c r="R7">
        <v>1</v>
      </c>
      <c r="S7">
        <v>0</v>
      </c>
      <c r="T7">
        <v>0</v>
      </c>
      <c r="V7">
        <v>0</v>
      </c>
      <c r="Y7" s="4">
        <v>43838</v>
      </c>
      <c r="Z7" s="3">
        <v>0.54777777777777781</v>
      </c>
      <c r="AB7">
        <v>1</v>
      </c>
      <c r="AD7">
        <f>ABS(100*(AVERAGE(M7:M8)-3.24)/3.24)</f>
        <v>1.6666666666666612</v>
      </c>
      <c r="AE7">
        <f>ABS(100*(M7-M8)/(AVERAGE(M7:M8)))</f>
        <v>0.7893139040679964</v>
      </c>
      <c r="AI7">
        <f>ABS(100*(AVERAGE(O7:O8)-4.3)/4.3)</f>
        <v>20.127906976744185</v>
      </c>
      <c r="AJ7">
        <f>ABS(100*(O7-O8)/(AVERAGE(O7:O8)))</f>
        <v>9.2298733440093219</v>
      </c>
      <c r="AN7">
        <f>ABS(100*(AVERAGE(Q7:Q8)-0.3)/0.3)</f>
        <v>1.3333333333333346</v>
      </c>
      <c r="AO7">
        <f>ABS(100*(Q7-Q8)/(AVERAGE(Q7:Q8)))</f>
        <v>0.67567567567567632</v>
      </c>
      <c r="AS7">
        <f>AVERAGE(M7:M8)</f>
        <v>3.294</v>
      </c>
      <c r="AT7">
        <f>AVERAGE(N7:N8)</f>
        <v>6.7285000000000004</v>
      </c>
      <c r="AU7">
        <f>AVERAGE(O7:O8)</f>
        <v>3.4344999999999999</v>
      </c>
      <c r="AV7">
        <f>AVERAGE(Q7:Q8)</f>
        <v>0.29599999999999999</v>
      </c>
      <c r="AX7" s="1">
        <v>3</v>
      </c>
      <c r="AY7" s="1">
        <v>6</v>
      </c>
      <c r="AZ7" s="1">
        <v>0.3</v>
      </c>
      <c r="BA7" s="6">
        <f>I7/(G7*AX7)</f>
        <v>857.77777777777783</v>
      </c>
      <c r="BB7" s="6">
        <f>J7/(H7*AY7)</f>
        <v>2299.4444444444448</v>
      </c>
      <c r="BC7" s="7">
        <f>L7/(H7*AZ7)</f>
        <v>18744.444444444445</v>
      </c>
      <c r="BE7" s="8">
        <f t="shared" ref="BE7:BE38" si="1">0.001*((I7/$BA$2)*1000)/G7</f>
        <v>3.1004016064257023</v>
      </c>
      <c r="BF7" s="8">
        <f t="shared" ref="BF7:BF38" si="2">0.001*((J7/$BB$2)*1000)/H7</f>
        <v>6.2015232863029093</v>
      </c>
      <c r="BG7" s="8">
        <f>BF7-BE7</f>
        <v>3.101121679877207</v>
      </c>
      <c r="BH7" s="8">
        <f t="shared" ref="BH7:BH38" si="3">0.001*((L7/$BC$2)*1000)/H7</f>
        <v>0.3080028400446293</v>
      </c>
      <c r="BJ7" s="8">
        <f>AVERAGE(BE7:BE8)</f>
        <v>3.1124497991967868</v>
      </c>
      <c r="BK7" s="8">
        <f>AVERAGE(BF7:BF8)</f>
        <v>6.0711699338244483</v>
      </c>
      <c r="BL7" s="8">
        <f>AVERAGE(BG7:BG8)</f>
        <v>2.958720134627661</v>
      </c>
      <c r="BM7" s="8">
        <f>AVERAGE(BH7:BH8)</f>
        <v>0.30900699868140785</v>
      </c>
    </row>
    <row r="8" spans="1:65">
      <c r="A8">
        <v>7</v>
      </c>
      <c r="B8">
        <v>4</v>
      </c>
      <c r="C8" t="s">
        <v>51</v>
      </c>
      <c r="D8" t="s">
        <v>24</v>
      </c>
      <c r="E8" t="s">
        <v>52</v>
      </c>
      <c r="G8">
        <v>0.3</v>
      </c>
      <c r="H8">
        <v>0.3</v>
      </c>
      <c r="I8">
        <v>778</v>
      </c>
      <c r="J8">
        <v>3965</v>
      </c>
      <c r="L8">
        <v>1698</v>
      </c>
      <c r="M8">
        <v>3.3069999999999999</v>
      </c>
      <c r="N8">
        <v>6.5830000000000002</v>
      </c>
      <c r="O8">
        <v>3.2759999999999998</v>
      </c>
      <c r="Q8">
        <v>0.29699999999999999</v>
      </c>
      <c r="R8">
        <v>1</v>
      </c>
      <c r="S8">
        <v>0</v>
      </c>
      <c r="T8">
        <v>0</v>
      </c>
      <c r="V8">
        <v>0</v>
      </c>
      <c r="Y8" s="4">
        <v>43838</v>
      </c>
      <c r="Z8" s="3">
        <v>0.55346064814814822</v>
      </c>
      <c r="AB8">
        <v>1</v>
      </c>
      <c r="AX8" s="1">
        <v>3</v>
      </c>
      <c r="AY8" s="1">
        <v>6</v>
      </c>
      <c r="AZ8" s="1">
        <v>0.3</v>
      </c>
      <c r="BA8" s="6">
        <f>I8/(G8*AX8)</f>
        <v>864.44444444444457</v>
      </c>
      <c r="BB8" s="6">
        <f>J8/(H8*AY8)</f>
        <v>2202.7777777777778</v>
      </c>
      <c r="BC8" s="7">
        <f>L8/(H8*AZ8)</f>
        <v>18866.666666666668</v>
      </c>
      <c r="BE8" s="8">
        <f t="shared" si="1"/>
        <v>3.1244979919678713</v>
      </c>
      <c r="BF8" s="8">
        <f t="shared" si="2"/>
        <v>5.9408165813459863</v>
      </c>
      <c r="BG8" s="8">
        <f t="shared" ref="BG8:BG21" si="4">BF8-BE8</f>
        <v>2.8163185893781151</v>
      </c>
      <c r="BH8" s="8">
        <f t="shared" si="3"/>
        <v>0.3100111573181864</v>
      </c>
    </row>
    <row r="9" spans="1:65">
      <c r="A9">
        <v>8</v>
      </c>
      <c r="B9">
        <v>3</v>
      </c>
      <c r="C9" t="s">
        <v>45</v>
      </c>
      <c r="D9" t="s">
        <v>24</v>
      </c>
      <c r="E9" t="s">
        <v>52</v>
      </c>
      <c r="G9">
        <v>0.3</v>
      </c>
      <c r="H9">
        <v>0.3</v>
      </c>
      <c r="I9">
        <v>2372</v>
      </c>
      <c r="J9">
        <v>6380</v>
      </c>
      <c r="L9">
        <v>6441</v>
      </c>
      <c r="M9">
        <v>10.015000000000001</v>
      </c>
      <c r="N9">
        <v>10.63</v>
      </c>
      <c r="O9">
        <v>0.61399999999999999</v>
      </c>
      <c r="Q9">
        <v>1.091</v>
      </c>
      <c r="R9">
        <v>1</v>
      </c>
      <c r="S9">
        <v>0</v>
      </c>
      <c r="T9">
        <v>0</v>
      </c>
      <c r="V9">
        <v>0</v>
      </c>
      <c r="Y9" s="4">
        <v>43838</v>
      </c>
      <c r="Z9" s="3">
        <v>0.56399305555555557</v>
      </c>
      <c r="AB9">
        <v>1</v>
      </c>
      <c r="AE9">
        <f>ABS(100*(M9-M10)/(AVERAGE(M9:M10)))</f>
        <v>1.1515933684105992</v>
      </c>
      <c r="AJ9">
        <f>ABS(100*(O9-O10)/(AVERAGE(O9:O10)))</f>
        <v>10.054137664346488</v>
      </c>
      <c r="AO9">
        <f>ABS(100*(Q9-Q10)/(AVERAGE(Q9:Q10)))</f>
        <v>2.2655188038060836</v>
      </c>
      <c r="AS9">
        <f>AVERAGE(M9:M10)</f>
        <v>10.073</v>
      </c>
      <c r="AT9">
        <f>AVERAGE(N9:N10)</f>
        <v>10.72</v>
      </c>
      <c r="AU9">
        <f>AVERAGE(O9:O10)</f>
        <v>0.64650000000000007</v>
      </c>
      <c r="AV9">
        <f>AVERAGE(Q9:Q10)</f>
        <v>1.1034999999999999</v>
      </c>
      <c r="AX9" s="1"/>
      <c r="AY9" s="1"/>
      <c r="AZ9" s="1"/>
      <c r="BA9" s="6"/>
      <c r="BB9" s="6"/>
      <c r="BC9" s="7"/>
      <c r="BE9" s="8">
        <f t="shared" si="1"/>
        <v>9.5261044176706804</v>
      </c>
      <c r="BF9" s="8">
        <f t="shared" si="2"/>
        <v>9.5592458484205274</v>
      </c>
      <c r="BG9" s="8">
        <f t="shared" si="4"/>
        <v>3.314143074984699E-2</v>
      </c>
      <c r="BH9" s="8">
        <f t="shared" si="3"/>
        <v>1.1759610508165128</v>
      </c>
      <c r="BJ9" s="8">
        <f>AVERAGE(BE9:BE10)</f>
        <v>9.5803212851405597</v>
      </c>
      <c r="BK9" s="8">
        <f>AVERAGE(BF9:BF10)</f>
        <v>9.640154825820952</v>
      </c>
      <c r="BL9" s="8">
        <f>AVERAGE(BG9:BG10)</f>
        <v>5.9833540680391373E-2</v>
      </c>
      <c r="BM9" s="8">
        <f>AVERAGE(BH9:BH10)</f>
        <v>1.1896541231362208</v>
      </c>
    </row>
    <row r="10" spans="1:65">
      <c r="A10">
        <v>9</v>
      </c>
      <c r="B10">
        <v>3</v>
      </c>
      <c r="C10" t="s">
        <v>45</v>
      </c>
      <c r="D10" t="s">
        <v>24</v>
      </c>
      <c r="E10" t="s">
        <v>52</v>
      </c>
      <c r="G10">
        <v>0.3</v>
      </c>
      <c r="H10">
        <v>0.3</v>
      </c>
      <c r="I10">
        <v>2399</v>
      </c>
      <c r="J10">
        <v>6488</v>
      </c>
      <c r="L10">
        <v>6591</v>
      </c>
      <c r="M10">
        <v>10.131</v>
      </c>
      <c r="N10">
        <v>10.81</v>
      </c>
      <c r="O10">
        <v>0.67900000000000005</v>
      </c>
      <c r="Q10">
        <v>1.1160000000000001</v>
      </c>
      <c r="R10">
        <v>1</v>
      </c>
      <c r="S10">
        <v>0</v>
      </c>
      <c r="T10">
        <v>0</v>
      </c>
      <c r="V10">
        <v>0</v>
      </c>
      <c r="Y10" s="4">
        <v>43838</v>
      </c>
      <c r="Z10" s="3">
        <v>0.56965277777777779</v>
      </c>
      <c r="AB10">
        <v>1</v>
      </c>
      <c r="AX10" s="1"/>
      <c r="AY10" s="1"/>
      <c r="BE10" s="8">
        <f t="shared" si="1"/>
        <v>9.6345381526104408</v>
      </c>
      <c r="BF10" s="8">
        <f t="shared" si="2"/>
        <v>9.7210638032213765</v>
      </c>
      <c r="BG10" s="8">
        <f t="shared" si="4"/>
        <v>8.6525650610935756E-2</v>
      </c>
      <c r="BH10" s="8">
        <f t="shared" si="3"/>
        <v>1.2033471954559285</v>
      </c>
    </row>
    <row r="11" spans="1:65">
      <c r="A11">
        <v>10</v>
      </c>
      <c r="B11">
        <v>7</v>
      </c>
      <c r="C11" t="s">
        <v>53</v>
      </c>
      <c r="D11" t="s">
        <v>24</v>
      </c>
      <c r="E11" t="s">
        <v>52</v>
      </c>
      <c r="G11">
        <v>0.3</v>
      </c>
      <c r="H11">
        <v>0.3</v>
      </c>
      <c r="I11">
        <v>952</v>
      </c>
      <c r="J11">
        <v>3250</v>
      </c>
      <c r="L11">
        <v>299</v>
      </c>
      <c r="M11">
        <v>4.0380000000000003</v>
      </c>
      <c r="N11">
        <v>5.39</v>
      </c>
      <c r="O11">
        <v>1.353</v>
      </c>
      <c r="Q11">
        <v>5.3999999999999999E-2</v>
      </c>
      <c r="R11">
        <v>1</v>
      </c>
      <c r="S11">
        <v>0</v>
      </c>
      <c r="T11">
        <v>0</v>
      </c>
      <c r="V11">
        <v>0</v>
      </c>
      <c r="Y11" s="4">
        <v>43838</v>
      </c>
      <c r="Z11" s="3">
        <v>0.57997685185185188</v>
      </c>
      <c r="AB11">
        <v>1</v>
      </c>
      <c r="AE11">
        <f>ABS(100*(M11-M12)/(AVERAGE(M11:M12)))</f>
        <v>2.1073266356285081</v>
      </c>
      <c r="AJ11">
        <f>ABS(100*(O11-O12)/(AVERAGE(O11:O12)))</f>
        <v>47.763713080168777</v>
      </c>
      <c r="AO11">
        <f>ABS(100*(Q11-Q12)/(AVERAGE(Q11:Q12)))</f>
        <v>1.8691588785046747</v>
      </c>
      <c r="AS11">
        <f>AVERAGE(M11:M12)</f>
        <v>4.0809999999999995</v>
      </c>
      <c r="AT11">
        <f>AVERAGE(N11:N12)</f>
        <v>5.8579999999999997</v>
      </c>
      <c r="AU11">
        <f>AVERAGE(O11:O12)</f>
        <v>1.7774999999999999</v>
      </c>
      <c r="AV11">
        <f>AVERAGE(Q11:Q12)</f>
        <v>5.3499999999999999E-2</v>
      </c>
      <c r="AX11" s="1"/>
      <c r="AY11" s="1"/>
      <c r="AZ11" s="1"/>
      <c r="BA11" s="6"/>
      <c r="BB11" s="6"/>
      <c r="BC11" s="7"/>
      <c r="BE11" s="8">
        <f t="shared" si="1"/>
        <v>3.8232931726907626</v>
      </c>
      <c r="BF11" s="8">
        <f t="shared" si="2"/>
        <v>4.8695217879885133</v>
      </c>
      <c r="BG11" s="8">
        <f t="shared" si="4"/>
        <v>1.0462286152977507</v>
      </c>
      <c r="BH11" s="8">
        <f t="shared" si="3"/>
        <v>5.4589714981235417E-2</v>
      </c>
      <c r="BJ11" s="8">
        <f>AVERAGE(BE11:BE12)</f>
        <v>3.8654618473895579</v>
      </c>
      <c r="BK11" s="8">
        <f>AVERAGE(BF11:BF12)</f>
        <v>5.2897989761518289</v>
      </c>
      <c r="BL11" s="8">
        <f>AVERAGE(BG11:BG12)</f>
        <v>1.4243371287622715</v>
      </c>
      <c r="BM11" s="8">
        <f>AVERAGE(BH11:BH12)</f>
        <v>5.4407140683639311E-2</v>
      </c>
    </row>
    <row r="12" spans="1:65">
      <c r="A12">
        <v>11</v>
      </c>
      <c r="B12">
        <v>7</v>
      </c>
      <c r="C12" t="s">
        <v>53</v>
      </c>
      <c r="D12" t="s">
        <v>24</v>
      </c>
      <c r="E12" t="s">
        <v>52</v>
      </c>
      <c r="G12">
        <v>0.3</v>
      </c>
      <c r="H12">
        <v>0.3</v>
      </c>
      <c r="I12">
        <v>973</v>
      </c>
      <c r="J12">
        <v>3811</v>
      </c>
      <c r="L12">
        <v>297</v>
      </c>
      <c r="M12">
        <v>4.1239999999999997</v>
      </c>
      <c r="N12">
        <v>6.3259999999999996</v>
      </c>
      <c r="O12">
        <v>2.202</v>
      </c>
      <c r="Q12">
        <v>5.2999999999999999E-2</v>
      </c>
      <c r="R12">
        <v>1</v>
      </c>
      <c r="S12">
        <v>0</v>
      </c>
      <c r="T12">
        <v>0</v>
      </c>
      <c r="V12">
        <v>0</v>
      </c>
      <c r="Y12" s="4">
        <v>43838</v>
      </c>
      <c r="Z12" s="3">
        <v>0.58559027777777783</v>
      </c>
      <c r="AB12">
        <v>1</v>
      </c>
      <c r="AX12" s="1"/>
      <c r="AY12" s="1"/>
      <c r="AZ12" s="1"/>
      <c r="BA12" s="6"/>
      <c r="BB12" s="6"/>
      <c r="BC12" s="7"/>
      <c r="BE12" s="8">
        <f t="shared" si="1"/>
        <v>3.9076305220883532</v>
      </c>
      <c r="BF12" s="8">
        <f t="shared" si="2"/>
        <v>5.7100761643151454</v>
      </c>
      <c r="BG12" s="8">
        <f t="shared" si="4"/>
        <v>1.8024456422267923</v>
      </c>
      <c r="BH12" s="8">
        <f t="shared" si="3"/>
        <v>5.4224566386043206E-2</v>
      </c>
    </row>
    <row r="13" spans="1:65">
      <c r="A13">
        <v>12</v>
      </c>
      <c r="B13">
        <v>8</v>
      </c>
      <c r="C13" t="s">
        <v>54</v>
      </c>
      <c r="D13" t="s">
        <v>24</v>
      </c>
      <c r="E13" t="s">
        <v>52</v>
      </c>
      <c r="G13">
        <v>0.3</v>
      </c>
      <c r="H13">
        <v>0.3</v>
      </c>
      <c r="I13">
        <v>1634</v>
      </c>
      <c r="J13">
        <v>5998</v>
      </c>
      <c r="L13">
        <v>19659</v>
      </c>
      <c r="M13">
        <v>6.899</v>
      </c>
      <c r="N13">
        <v>9.9870000000000001</v>
      </c>
      <c r="O13">
        <v>3.0880000000000001</v>
      </c>
      <c r="Q13">
        <v>3.0529999999999999</v>
      </c>
      <c r="R13">
        <v>1</v>
      </c>
      <c r="S13">
        <v>0</v>
      </c>
      <c r="T13">
        <v>0</v>
      </c>
      <c r="V13">
        <v>0</v>
      </c>
      <c r="Y13" s="4">
        <v>43838</v>
      </c>
      <c r="Z13" s="3">
        <v>0.59611111111111115</v>
      </c>
      <c r="AB13">
        <v>1</v>
      </c>
      <c r="AE13">
        <f>ABS(100*(M13-M14)/(AVERAGE(M13:M14)))</f>
        <v>0.73651527186078647</v>
      </c>
      <c r="AJ13">
        <f>ABS(100*(O13-O14)/(AVERAGE(O13:O14)))</f>
        <v>6.0727394060727384</v>
      </c>
      <c r="AO13">
        <f>ABS(100*(Q13-Q14)/(AVERAGE(Q13:Q14)))</f>
        <v>0.65295461965393464</v>
      </c>
      <c r="AS13">
        <f>AVERAGE(M13:M14)</f>
        <v>6.9245000000000001</v>
      </c>
      <c r="AT13">
        <f>AVERAGE(N13:N14)</f>
        <v>9.9209999999999994</v>
      </c>
      <c r="AU13">
        <f>AVERAGE(O13:O14)</f>
        <v>2.9969999999999999</v>
      </c>
      <c r="AV13">
        <f>AVERAGE(Q13:Q14)</f>
        <v>3.0629999999999997</v>
      </c>
      <c r="AX13" s="1"/>
      <c r="AY13" s="1"/>
      <c r="AZ13" s="1"/>
      <c r="BA13" s="6"/>
      <c r="BB13" s="6"/>
      <c r="BC13" s="7"/>
      <c r="BE13" s="8">
        <f t="shared" si="1"/>
        <v>6.5622489959839347</v>
      </c>
      <c r="BF13" s="8">
        <f t="shared" si="2"/>
        <v>8.9868897490323398</v>
      </c>
      <c r="BG13" s="8">
        <f t="shared" si="4"/>
        <v>2.4246407530484051</v>
      </c>
      <c r="BH13" s="8">
        <f t="shared" si="3"/>
        <v>3.5892281164418294</v>
      </c>
      <c r="BJ13" s="8">
        <f>AVERAGE(BE13:BE14)</f>
        <v>6.5863453815261037</v>
      </c>
      <c r="BK13" s="8">
        <f>AVERAGE(BF13:BF14)</f>
        <v>8.9277063303783244</v>
      </c>
      <c r="BL13" s="8">
        <f>AVERAGE(BG13:BG14)</f>
        <v>2.3413609488522216</v>
      </c>
      <c r="BM13" s="8">
        <f>AVERAGE(BH13:BH14)</f>
        <v>3.6032863373567299</v>
      </c>
    </row>
    <row r="14" spans="1:65">
      <c r="A14">
        <v>13</v>
      </c>
      <c r="B14">
        <v>8</v>
      </c>
      <c r="C14" t="s">
        <v>54</v>
      </c>
      <c r="D14" t="s">
        <v>24</v>
      </c>
      <c r="E14" t="s">
        <v>52</v>
      </c>
      <c r="G14">
        <v>0.3</v>
      </c>
      <c r="H14">
        <v>0.3</v>
      </c>
      <c r="I14">
        <v>1646</v>
      </c>
      <c r="J14">
        <v>5919</v>
      </c>
      <c r="L14">
        <v>19813</v>
      </c>
      <c r="M14">
        <v>6.95</v>
      </c>
      <c r="N14">
        <v>9.8550000000000004</v>
      </c>
      <c r="O14">
        <v>2.9060000000000001</v>
      </c>
      <c r="Q14">
        <v>3.073</v>
      </c>
      <c r="R14">
        <v>1</v>
      </c>
      <c r="S14">
        <v>0</v>
      </c>
      <c r="T14">
        <v>0</v>
      </c>
      <c r="V14">
        <v>0</v>
      </c>
      <c r="Y14" s="4">
        <v>43838</v>
      </c>
      <c r="Z14" s="3">
        <v>0.6017824074074074</v>
      </c>
      <c r="AB14">
        <v>1</v>
      </c>
      <c r="AX14" s="1"/>
      <c r="AY14" s="1"/>
      <c r="AZ14" s="1"/>
      <c r="BA14" s="6"/>
      <c r="BB14" s="6"/>
      <c r="BC14" s="7"/>
      <c r="BE14" s="8">
        <f t="shared" si="1"/>
        <v>6.6104417670682727</v>
      </c>
      <c r="BF14" s="8">
        <f t="shared" si="2"/>
        <v>8.8685229117243107</v>
      </c>
      <c r="BG14" s="8">
        <f t="shared" si="4"/>
        <v>2.258081144656038</v>
      </c>
      <c r="BH14" s="8">
        <f t="shared" si="3"/>
        <v>3.6173445582716299</v>
      </c>
    </row>
    <row r="15" spans="1:65">
      <c r="A15">
        <v>14</v>
      </c>
      <c r="B15">
        <v>9</v>
      </c>
      <c r="C15" t="s">
        <v>55</v>
      </c>
      <c r="D15" t="s">
        <v>24</v>
      </c>
      <c r="E15" t="s">
        <v>52</v>
      </c>
      <c r="G15">
        <v>0.3</v>
      </c>
      <c r="H15">
        <v>0.3</v>
      </c>
      <c r="I15">
        <v>897</v>
      </c>
      <c r="J15">
        <v>3234</v>
      </c>
      <c r="L15">
        <v>1553</v>
      </c>
      <c r="M15">
        <v>3.806</v>
      </c>
      <c r="N15">
        <v>5.3639999999999999</v>
      </c>
      <c r="O15">
        <v>1.5569999999999999</v>
      </c>
      <c r="Q15">
        <v>0.27200000000000002</v>
      </c>
      <c r="R15">
        <v>1</v>
      </c>
      <c r="S15">
        <v>0</v>
      </c>
      <c r="T15">
        <v>0</v>
      </c>
      <c r="V15">
        <v>0</v>
      </c>
      <c r="Y15" s="4">
        <v>43838</v>
      </c>
      <c r="Z15" s="3">
        <v>0.61214120370370373</v>
      </c>
      <c r="AB15">
        <v>1</v>
      </c>
      <c r="AE15">
        <f>ABS(100*(M15-M16)/(AVERAGE(M15:M16)))</f>
        <v>4.0921374340496666</v>
      </c>
      <c r="AJ15">
        <f>ABS(100*(O15-O16)/(AVERAGE(O15:O16)))</f>
        <v>9.6969696969696919</v>
      </c>
      <c r="AO15">
        <f>ABS(100*(Q15-Q16)/(AVERAGE(Q15:Q16)))</f>
        <v>6.8441064638783331</v>
      </c>
      <c r="AS15">
        <f>AVERAGE(M15:M16)</f>
        <v>3.8855</v>
      </c>
      <c r="AT15">
        <f>AVERAGE(N15:N16)</f>
        <v>5.3704999999999998</v>
      </c>
      <c r="AU15">
        <f>AVERAGE(O15:O16)</f>
        <v>1.4849999999999999</v>
      </c>
      <c r="AV15">
        <f>AVERAGE(Q15:Q16)</f>
        <v>0.26300000000000001</v>
      </c>
      <c r="AX15" s="1"/>
      <c r="AY15" s="1"/>
      <c r="AZ15" s="1"/>
      <c r="BA15" s="6"/>
      <c r="BB15" s="6"/>
      <c r="BC15" s="7"/>
      <c r="BE15" s="8">
        <f t="shared" si="1"/>
        <v>3.6024096385542168</v>
      </c>
      <c r="BF15" s="8">
        <f t="shared" si="2"/>
        <v>4.8455487576476468</v>
      </c>
      <c r="BG15" s="8">
        <f t="shared" si="4"/>
        <v>1.24313911909343</v>
      </c>
      <c r="BH15" s="8">
        <f t="shared" si="3"/>
        <v>0.28353788416675119</v>
      </c>
      <c r="BJ15" s="8">
        <f>AVERAGE(BE15:BE16)</f>
        <v>3.6787148594377506</v>
      </c>
      <c r="BK15" s="8">
        <f>AVERAGE(BF15:BF16)</f>
        <v>4.8515420152328632</v>
      </c>
      <c r="BL15" s="8">
        <f>AVERAGE(BG15:BG16)</f>
        <v>1.1728271557951124</v>
      </c>
      <c r="BM15" s="8">
        <f>AVERAGE(BH15:BH16)</f>
        <v>0.27404402069175371</v>
      </c>
    </row>
    <row r="16" spans="1:65">
      <c r="A16">
        <v>15</v>
      </c>
      <c r="B16">
        <v>9</v>
      </c>
      <c r="C16" t="s">
        <v>55</v>
      </c>
      <c r="D16" t="s">
        <v>24</v>
      </c>
      <c r="E16" t="s">
        <v>52</v>
      </c>
      <c r="G16">
        <v>0.3</v>
      </c>
      <c r="H16">
        <v>0.3</v>
      </c>
      <c r="I16">
        <v>935</v>
      </c>
      <c r="J16">
        <v>3242</v>
      </c>
      <c r="L16">
        <v>1449</v>
      </c>
      <c r="M16">
        <v>3.9649999999999999</v>
      </c>
      <c r="N16">
        <v>5.3769999999999998</v>
      </c>
      <c r="O16">
        <v>1.413</v>
      </c>
      <c r="Q16">
        <v>0.254</v>
      </c>
      <c r="R16">
        <v>1</v>
      </c>
      <c r="S16">
        <v>0</v>
      </c>
      <c r="T16">
        <v>0</v>
      </c>
      <c r="V16">
        <v>0</v>
      </c>
      <c r="Y16" s="4">
        <v>43838</v>
      </c>
      <c r="Z16" s="3">
        <v>0.61776620370370372</v>
      </c>
      <c r="AB16">
        <v>1</v>
      </c>
      <c r="AX16" s="1"/>
      <c r="AY16" s="1"/>
      <c r="AZ16" s="1"/>
      <c r="BA16" s="6"/>
      <c r="BB16" s="6"/>
      <c r="BC16" s="7"/>
      <c r="BE16" s="8">
        <f t="shared" si="1"/>
        <v>3.7550200803212848</v>
      </c>
      <c r="BF16" s="8">
        <f t="shared" si="2"/>
        <v>4.8575352728180796</v>
      </c>
      <c r="BG16" s="8">
        <f t="shared" si="4"/>
        <v>1.1025151924967949</v>
      </c>
      <c r="BH16" s="8">
        <f t="shared" si="3"/>
        <v>0.26455015721675629</v>
      </c>
    </row>
    <row r="17" spans="1:65">
      <c r="A17">
        <v>16</v>
      </c>
      <c r="B17">
        <v>10</v>
      </c>
      <c r="C17" t="s">
        <v>56</v>
      </c>
      <c r="D17" t="s">
        <v>24</v>
      </c>
      <c r="E17" t="s">
        <v>52</v>
      </c>
      <c r="G17">
        <v>0.3</v>
      </c>
      <c r="H17">
        <v>0.3</v>
      </c>
      <c r="I17">
        <v>1270</v>
      </c>
      <c r="J17">
        <v>4818</v>
      </c>
      <c r="L17">
        <v>11550</v>
      </c>
      <c r="M17">
        <v>5.3710000000000004</v>
      </c>
      <c r="N17">
        <v>8.0109999999999992</v>
      </c>
      <c r="O17">
        <v>2.64</v>
      </c>
      <c r="Q17">
        <v>1.893</v>
      </c>
      <c r="R17">
        <v>1</v>
      </c>
      <c r="S17">
        <v>0</v>
      </c>
      <c r="T17">
        <v>0</v>
      </c>
      <c r="V17">
        <v>0</v>
      </c>
      <c r="Y17" s="4">
        <v>43838</v>
      </c>
      <c r="Z17" s="3">
        <v>0.62819444444444439</v>
      </c>
      <c r="AB17">
        <v>1</v>
      </c>
      <c r="AE17">
        <f>ABS(100*(M17-M18)/(AVERAGE(M17:M18)))</f>
        <v>2.3187338976812559</v>
      </c>
      <c r="AJ17">
        <f>ABS(100*(O17-O18)/(AVERAGE(O17:O18)))</f>
        <v>2.2601034284619868</v>
      </c>
      <c r="AO17">
        <f>ABS(100*(Q17-Q18)/(AVERAGE(Q17:Q18)))</f>
        <v>0.89403102813567736</v>
      </c>
      <c r="AS17">
        <f>AVERAGE(M17:M18)</f>
        <v>5.4340000000000002</v>
      </c>
      <c r="AT17">
        <f>AVERAGE(N17:N18)</f>
        <v>8.0449999999999999</v>
      </c>
      <c r="AU17">
        <f>AVERAGE(O17:O18)</f>
        <v>2.6105</v>
      </c>
      <c r="AV17">
        <f>AVERAGE(Q17:Q18)</f>
        <v>1.9015</v>
      </c>
      <c r="AX17" s="1"/>
      <c r="AY17" s="1"/>
      <c r="AZ17" s="1"/>
      <c r="BA17" s="6"/>
      <c r="BB17" s="6"/>
      <c r="BC17" s="7"/>
      <c r="BE17" s="8">
        <f t="shared" si="1"/>
        <v>5.1004016064257023</v>
      </c>
      <c r="BF17" s="8">
        <f t="shared" si="2"/>
        <v>7.2188787613934338</v>
      </c>
      <c r="BG17" s="8">
        <f t="shared" si="4"/>
        <v>2.1184771549677315</v>
      </c>
      <c r="BH17" s="8">
        <f t="shared" si="3"/>
        <v>2.1087331372350135</v>
      </c>
      <c r="BJ17" s="8">
        <f>AVERAGE(BE17:BE18)</f>
        <v>5.1606425702811238</v>
      </c>
      <c r="BK17" s="8">
        <f>AVERAGE(BF17:BF18)</f>
        <v>7.2495942065176688</v>
      </c>
      <c r="BL17" s="8">
        <f>AVERAGE(BG17:BG18)</f>
        <v>2.0889516362365446</v>
      </c>
      <c r="BM17" s="8">
        <f>AVERAGE(BH17:BH18)</f>
        <v>2.1188660107515975</v>
      </c>
    </row>
    <row r="18" spans="1:65">
      <c r="A18">
        <v>17</v>
      </c>
      <c r="B18">
        <v>10</v>
      </c>
      <c r="C18" t="s">
        <v>56</v>
      </c>
      <c r="D18" t="s">
        <v>24</v>
      </c>
      <c r="E18" t="s">
        <v>52</v>
      </c>
      <c r="G18">
        <v>0.3</v>
      </c>
      <c r="H18">
        <v>0.3</v>
      </c>
      <c r="I18">
        <v>1300</v>
      </c>
      <c r="J18">
        <v>4859</v>
      </c>
      <c r="L18">
        <v>11661</v>
      </c>
      <c r="M18">
        <v>5.4969999999999999</v>
      </c>
      <c r="N18">
        <v>8.0790000000000006</v>
      </c>
      <c r="O18">
        <v>2.581</v>
      </c>
      <c r="Q18">
        <v>1.91</v>
      </c>
      <c r="R18">
        <v>1</v>
      </c>
      <c r="S18">
        <v>0</v>
      </c>
      <c r="T18">
        <v>0</v>
      </c>
      <c r="V18">
        <v>0</v>
      </c>
      <c r="Y18" s="4">
        <v>43838</v>
      </c>
      <c r="Z18" s="3">
        <v>0.63385416666666672</v>
      </c>
      <c r="AB18">
        <v>1</v>
      </c>
      <c r="BE18" s="8">
        <f t="shared" si="1"/>
        <v>5.2208835341365454</v>
      </c>
      <c r="BF18" s="8">
        <f t="shared" si="2"/>
        <v>7.280309651641903</v>
      </c>
      <c r="BG18" s="8">
        <f t="shared" si="4"/>
        <v>2.0594261175053576</v>
      </c>
      <c r="BH18" s="8">
        <f t="shared" si="3"/>
        <v>2.1289988842681815</v>
      </c>
    </row>
    <row r="19" spans="1:65">
      <c r="A19">
        <v>18</v>
      </c>
      <c r="B19">
        <v>11</v>
      </c>
      <c r="C19" t="s">
        <v>57</v>
      </c>
      <c r="D19" t="s">
        <v>24</v>
      </c>
      <c r="E19" t="s">
        <v>52</v>
      </c>
      <c r="G19">
        <v>0.3</v>
      </c>
      <c r="H19">
        <v>0.3</v>
      </c>
      <c r="I19">
        <v>1589</v>
      </c>
      <c r="J19">
        <v>5892</v>
      </c>
      <c r="L19">
        <v>18157</v>
      </c>
      <c r="M19">
        <v>6.7110000000000003</v>
      </c>
      <c r="N19">
        <v>9.8109999999999999</v>
      </c>
      <c r="O19">
        <v>3.0990000000000002</v>
      </c>
      <c r="Q19">
        <v>2.8479999999999999</v>
      </c>
      <c r="R19">
        <v>1</v>
      </c>
      <c r="S19">
        <v>0</v>
      </c>
      <c r="T19">
        <v>0</v>
      </c>
      <c r="V19">
        <v>0</v>
      </c>
      <c r="Y19" s="4">
        <v>43838</v>
      </c>
      <c r="Z19" s="3">
        <v>0.64432870370370365</v>
      </c>
      <c r="AB19">
        <v>1</v>
      </c>
      <c r="AE19">
        <f>ABS(100*(M19-M20)/(AVERAGE(M19:M20)))</f>
        <v>0.32728354656351316</v>
      </c>
      <c r="AJ19">
        <f>ABS(100*(O19-O20)/(AVERAGE(O19:O20)))</f>
        <v>1.8225419664268563</v>
      </c>
      <c r="AO19">
        <f>ABS(100*(Q19-Q20)/(AVERAGE(Q19:Q20)))</f>
        <v>0.3505082369435763</v>
      </c>
      <c r="AS19">
        <f>AVERAGE(M19:M20)</f>
        <v>6.7219999999999995</v>
      </c>
      <c r="AT19">
        <f>AVERAGE(N19:N20)</f>
        <v>9.85</v>
      </c>
      <c r="AU19">
        <f>AVERAGE(O19:O20)</f>
        <v>3.1275000000000004</v>
      </c>
      <c r="AV19">
        <f>AVERAGE(Q19:Q20)</f>
        <v>2.8529999999999998</v>
      </c>
      <c r="BE19" s="8">
        <f t="shared" si="1"/>
        <v>6.3815261044176701</v>
      </c>
      <c r="BF19" s="8">
        <f t="shared" si="2"/>
        <v>8.8280684230240993</v>
      </c>
      <c r="BG19" s="8">
        <f t="shared" si="4"/>
        <v>2.4465423186064292</v>
      </c>
      <c r="BH19" s="8">
        <f t="shared" si="3"/>
        <v>3.3150015214524799</v>
      </c>
      <c r="BJ19" s="8">
        <f>AVERAGE(BE19:BE20)</f>
        <v>6.3915662650602405</v>
      </c>
      <c r="BK19" s="8">
        <f>AVERAGE(BF19:BF20)</f>
        <v>8.8632788113372456</v>
      </c>
      <c r="BL19" s="8">
        <f>AVERAGE(BG19:BG20)</f>
        <v>2.471712546277006</v>
      </c>
      <c r="BM19" s="8">
        <f>AVERAGE(BH19:BH20)</f>
        <v>3.3216654833147379</v>
      </c>
    </row>
    <row r="20" spans="1:65">
      <c r="A20">
        <v>19</v>
      </c>
      <c r="B20">
        <v>11</v>
      </c>
      <c r="C20" t="s">
        <v>57</v>
      </c>
      <c r="D20" t="s">
        <v>24</v>
      </c>
      <c r="E20" t="s">
        <v>52</v>
      </c>
      <c r="G20">
        <v>0.3</v>
      </c>
      <c r="H20">
        <v>0.3</v>
      </c>
      <c r="I20">
        <v>1594</v>
      </c>
      <c r="J20">
        <v>5939</v>
      </c>
      <c r="L20">
        <v>18230</v>
      </c>
      <c r="M20">
        <v>6.7329999999999997</v>
      </c>
      <c r="N20">
        <v>9.8889999999999993</v>
      </c>
      <c r="O20">
        <v>3.1560000000000001</v>
      </c>
      <c r="Q20">
        <v>2.8580000000000001</v>
      </c>
      <c r="R20">
        <v>1</v>
      </c>
      <c r="S20">
        <v>0</v>
      </c>
      <c r="T20">
        <v>0</v>
      </c>
      <c r="V20">
        <v>0</v>
      </c>
      <c r="Y20" s="4">
        <v>43838</v>
      </c>
      <c r="Z20" s="3">
        <v>0.65010416666666659</v>
      </c>
      <c r="AB20">
        <v>1</v>
      </c>
      <c r="BE20" s="8">
        <f t="shared" si="1"/>
        <v>6.4016064257028109</v>
      </c>
      <c r="BF20" s="8">
        <f t="shared" si="2"/>
        <v>8.8984891996503936</v>
      </c>
      <c r="BG20" s="8">
        <f t="shared" si="4"/>
        <v>2.4968827739475827</v>
      </c>
      <c r="BH20" s="8">
        <f t="shared" si="3"/>
        <v>3.3283294451769958</v>
      </c>
    </row>
    <row r="21" spans="1:65">
      <c r="A21">
        <v>20</v>
      </c>
      <c r="B21">
        <v>12</v>
      </c>
      <c r="C21" t="s">
        <v>58</v>
      </c>
      <c r="D21" t="s">
        <v>24</v>
      </c>
      <c r="E21" t="s">
        <v>52</v>
      </c>
      <c r="G21">
        <v>0.3</v>
      </c>
      <c r="H21">
        <v>0.3</v>
      </c>
      <c r="I21">
        <v>994</v>
      </c>
      <c r="J21">
        <v>6246</v>
      </c>
      <c r="L21">
        <v>3091</v>
      </c>
      <c r="M21">
        <v>4.2140000000000004</v>
      </c>
      <c r="N21">
        <v>10.404</v>
      </c>
      <c r="O21">
        <v>6.19</v>
      </c>
      <c r="Q21">
        <v>0.53500000000000003</v>
      </c>
      <c r="R21">
        <v>1</v>
      </c>
      <c r="S21">
        <v>0</v>
      </c>
      <c r="T21">
        <v>0</v>
      </c>
      <c r="V21">
        <v>0</v>
      </c>
      <c r="Y21" s="4">
        <v>43838</v>
      </c>
      <c r="Z21" s="3">
        <v>0.66064814814814821</v>
      </c>
      <c r="AB21">
        <v>1</v>
      </c>
      <c r="AE21">
        <f>ABS(100*(M21-M22)/(AVERAGE(M21:M22)))</f>
        <v>3.2679738562091423</v>
      </c>
      <c r="AJ21">
        <f>ABS(100*(O21-O22)/(AVERAGE(O21:O22)))</f>
        <v>10.369916519874391</v>
      </c>
      <c r="AO21">
        <f>ABS(100*(Q21-Q22)/(AVERAGE(Q21:Q22)))</f>
        <v>1.1278195488721814</v>
      </c>
      <c r="AS21">
        <f>AVERAGE(M21:M22)</f>
        <v>4.2840000000000007</v>
      </c>
      <c r="AT21">
        <f>AVERAGE(N21:N22)</f>
        <v>10.8125</v>
      </c>
      <c r="AU21">
        <f>AVERAGE(O21:O22)</f>
        <v>6.5285000000000002</v>
      </c>
      <c r="AV21">
        <f>AVERAGE(Q21:Q22)</f>
        <v>0.53200000000000003</v>
      </c>
      <c r="BE21" s="8">
        <f t="shared" si="1"/>
        <v>3.9919678714859437</v>
      </c>
      <c r="BF21" s="8">
        <f t="shared" si="2"/>
        <v>9.3584717193157712</v>
      </c>
      <c r="BG21" s="8">
        <f t="shared" si="4"/>
        <v>5.3665038478298275</v>
      </c>
      <c r="BH21" s="8">
        <f t="shared" si="3"/>
        <v>0.56433715386956074</v>
      </c>
      <c r="BJ21" s="8">
        <f>AVERAGE(BE21:BE22)</f>
        <v>4.0602409638554215</v>
      </c>
      <c r="BK21" s="8">
        <f>AVERAGE(BF21:BF22)</f>
        <v>9.7225621176176809</v>
      </c>
      <c r="BL21" s="8">
        <f>AVERAGE(BG21:BG22)</f>
        <v>5.6623211537622602</v>
      </c>
      <c r="BM21" s="8">
        <f>AVERAGE(BH21:BH22)</f>
        <v>0.56068566791763863</v>
      </c>
    </row>
    <row r="22" spans="1:65">
      <c r="A22">
        <v>21</v>
      </c>
      <c r="B22">
        <v>12</v>
      </c>
      <c r="C22" t="s">
        <v>58</v>
      </c>
      <c r="D22" t="s">
        <v>24</v>
      </c>
      <c r="E22" t="s">
        <v>52</v>
      </c>
      <c r="G22">
        <v>0.3</v>
      </c>
      <c r="H22">
        <v>0.3</v>
      </c>
      <c r="I22">
        <v>1028</v>
      </c>
      <c r="J22">
        <v>6732</v>
      </c>
      <c r="L22">
        <v>3051</v>
      </c>
      <c r="M22">
        <v>4.3540000000000001</v>
      </c>
      <c r="N22">
        <v>11.221</v>
      </c>
      <c r="O22">
        <v>6.867</v>
      </c>
      <c r="Q22">
        <v>0.52900000000000003</v>
      </c>
      <c r="R22">
        <v>1</v>
      </c>
      <c r="S22">
        <v>0</v>
      </c>
      <c r="T22">
        <v>0</v>
      </c>
      <c r="V22">
        <v>0</v>
      </c>
      <c r="Y22" s="4">
        <v>43838</v>
      </c>
      <c r="Z22" s="3">
        <v>0.66641203703703711</v>
      </c>
      <c r="AB22">
        <v>1</v>
      </c>
      <c r="BE22" s="8">
        <f t="shared" si="1"/>
        <v>4.1285140562248994</v>
      </c>
      <c r="BF22" s="8">
        <f t="shared" si="2"/>
        <v>10.086652515919592</v>
      </c>
      <c r="BG22" s="8">
        <f t="shared" ref="BG22:BG76" si="5">BF22-BE22</f>
        <v>5.9581384596946929</v>
      </c>
      <c r="BH22" s="8">
        <f t="shared" si="3"/>
        <v>0.55703418196571663</v>
      </c>
    </row>
    <row r="23" spans="1:65">
      <c r="A23">
        <v>22</v>
      </c>
      <c r="B23">
        <v>13</v>
      </c>
      <c r="C23" t="s">
        <v>59</v>
      </c>
      <c r="D23" t="s">
        <v>24</v>
      </c>
      <c r="E23" t="s">
        <v>52</v>
      </c>
      <c r="G23">
        <v>0.3</v>
      </c>
      <c r="H23">
        <v>0.3</v>
      </c>
      <c r="I23">
        <v>1458</v>
      </c>
      <c r="J23">
        <v>5481</v>
      </c>
      <c r="L23">
        <v>14606</v>
      </c>
      <c r="M23">
        <v>6.1619999999999999</v>
      </c>
      <c r="N23">
        <v>9.1210000000000004</v>
      </c>
      <c r="O23">
        <v>2.9590000000000001</v>
      </c>
      <c r="Q23">
        <v>2.347</v>
      </c>
      <c r="R23">
        <v>1</v>
      </c>
      <c r="S23">
        <v>0</v>
      </c>
      <c r="T23">
        <v>0</v>
      </c>
      <c r="V23">
        <v>0</v>
      </c>
      <c r="Y23" s="4">
        <v>43838</v>
      </c>
      <c r="Z23" s="3">
        <v>0.67671296296296291</v>
      </c>
      <c r="AB23">
        <v>1</v>
      </c>
      <c r="AE23">
        <f>ABS(100*(M23-M24)/(AVERAGE(M23:M24)))</f>
        <v>8.1175420082797198E-2</v>
      </c>
      <c r="AJ23">
        <f>ABS(100*(O23-O24)/(AVERAGE(O23:O24)))</f>
        <v>3.7473055877963848</v>
      </c>
      <c r="AO23">
        <f>ABS(100*(Q23-Q24)/(AVERAGE(Q23:Q24)))</f>
        <v>0.38273442483520725</v>
      </c>
      <c r="AS23">
        <f>AVERAGE(M23:M24)</f>
        <v>6.1594999999999995</v>
      </c>
      <c r="AT23">
        <f>AVERAGE(N23:N24)</f>
        <v>9.1750000000000007</v>
      </c>
      <c r="AU23">
        <f>AVERAGE(O23:O24)</f>
        <v>3.0155000000000003</v>
      </c>
      <c r="AV23">
        <f>AVERAGE(Q23:Q24)</f>
        <v>2.3514999999999997</v>
      </c>
      <c r="BE23" s="8">
        <f t="shared" si="1"/>
        <v>5.8554216867469879</v>
      </c>
      <c r="BF23" s="8">
        <f t="shared" si="2"/>
        <v>8.21226120614309</v>
      </c>
      <c r="BG23" s="8">
        <f t="shared" si="5"/>
        <v>2.356839519396102</v>
      </c>
      <c r="BH23" s="8">
        <f t="shared" si="3"/>
        <v>2.6666801906887105</v>
      </c>
      <c r="BJ23" s="8">
        <f>AVERAGE(BE23:BE24)</f>
        <v>5.853413654618473</v>
      </c>
      <c r="BK23" s="8">
        <f>AVERAGE(BF23:BF24)</f>
        <v>8.260207266824823</v>
      </c>
      <c r="BL23" s="8">
        <f>AVERAGE(BG23:BG24)</f>
        <v>2.4067936122063496</v>
      </c>
      <c r="BM23" s="8">
        <f>AVERAGE(BH23:BH24)</f>
        <v>2.6723399939141901</v>
      </c>
    </row>
    <row r="24" spans="1:65">
      <c r="A24">
        <v>23</v>
      </c>
      <c r="B24">
        <v>13</v>
      </c>
      <c r="C24" t="s">
        <v>59</v>
      </c>
      <c r="D24" t="s">
        <v>24</v>
      </c>
      <c r="E24" t="s">
        <v>52</v>
      </c>
      <c r="G24">
        <v>0.3</v>
      </c>
      <c r="H24">
        <v>0.3</v>
      </c>
      <c r="I24">
        <v>1457</v>
      </c>
      <c r="J24">
        <v>5545</v>
      </c>
      <c r="L24">
        <v>14668</v>
      </c>
      <c r="M24">
        <v>6.157</v>
      </c>
      <c r="N24">
        <v>9.2289999999999992</v>
      </c>
      <c r="O24">
        <v>3.0720000000000001</v>
      </c>
      <c r="Q24">
        <v>2.3559999999999999</v>
      </c>
      <c r="R24">
        <v>1</v>
      </c>
      <c r="S24">
        <v>0</v>
      </c>
      <c r="T24">
        <v>0</v>
      </c>
      <c r="V24">
        <v>0</v>
      </c>
      <c r="Y24" s="4">
        <v>43838</v>
      </c>
      <c r="Z24" s="3">
        <v>0.68234953703703705</v>
      </c>
      <c r="AB24">
        <v>1</v>
      </c>
      <c r="BE24" s="8">
        <f t="shared" si="1"/>
        <v>5.8514056224899589</v>
      </c>
      <c r="BF24" s="8">
        <f t="shared" si="2"/>
        <v>8.308153327506556</v>
      </c>
      <c r="BG24" s="8">
        <f t="shared" si="5"/>
        <v>2.4567477050165971</v>
      </c>
      <c r="BH24" s="8">
        <f t="shared" si="3"/>
        <v>2.6779997971396692</v>
      </c>
    </row>
    <row r="25" spans="1:65">
      <c r="A25">
        <v>24</v>
      </c>
      <c r="B25">
        <v>14</v>
      </c>
      <c r="C25" t="s">
        <v>60</v>
      </c>
      <c r="D25" t="s">
        <v>24</v>
      </c>
      <c r="E25" t="s">
        <v>52</v>
      </c>
      <c r="G25">
        <v>0.3</v>
      </c>
      <c r="H25">
        <v>0.3</v>
      </c>
      <c r="I25">
        <v>1038</v>
      </c>
      <c r="J25">
        <v>3549</v>
      </c>
      <c r="L25">
        <v>1071</v>
      </c>
      <c r="M25">
        <v>4.3970000000000002</v>
      </c>
      <c r="N25">
        <v>5.89</v>
      </c>
      <c r="O25">
        <v>1.4930000000000001</v>
      </c>
      <c r="Q25">
        <v>0.189</v>
      </c>
      <c r="R25">
        <v>1</v>
      </c>
      <c r="S25">
        <v>0</v>
      </c>
      <c r="T25">
        <v>0</v>
      </c>
      <c r="V25">
        <v>0</v>
      </c>
      <c r="Y25" s="4">
        <v>43838</v>
      </c>
      <c r="Z25" s="3">
        <v>0.69260416666666658</v>
      </c>
      <c r="AB25">
        <v>1</v>
      </c>
      <c r="AE25">
        <f>ABS(100*(M25-M26)/(AVERAGE(M25:M26)))</f>
        <v>1.6912842485060362</v>
      </c>
      <c r="AJ25">
        <f>ABS(100*(O25-O26)/(AVERAGE(O25:O26)))</f>
        <v>23.834808259587014</v>
      </c>
      <c r="AO25">
        <f>ABS(100*(Q25-Q26)/(AVERAGE(Q25:Q26)))</f>
        <v>4.3243243243243281</v>
      </c>
      <c r="AS25">
        <f>AVERAGE(M25:M26)</f>
        <v>4.4344999999999999</v>
      </c>
      <c r="AT25">
        <f>AVERAGE(N25:N26)</f>
        <v>6.1289999999999996</v>
      </c>
      <c r="AU25">
        <f>AVERAGE(O25:O26)</f>
        <v>1.6950000000000001</v>
      </c>
      <c r="AV25">
        <f>AVERAGE(Q25:Q26)</f>
        <v>0.185</v>
      </c>
      <c r="BE25" s="8">
        <f t="shared" si="1"/>
        <v>4.1686746987951802</v>
      </c>
      <c r="BF25" s="8">
        <f t="shared" si="2"/>
        <v>5.3175177924834562</v>
      </c>
      <c r="BG25" s="8">
        <f t="shared" si="5"/>
        <v>1.1488430936882761</v>
      </c>
      <c r="BH25" s="8">
        <f t="shared" si="3"/>
        <v>0.19553707272542856</v>
      </c>
      <c r="BJ25" s="8">
        <f>AVERAGE(BE25:BE26)</f>
        <v>4.2048192771084327</v>
      </c>
      <c r="BK25" s="8">
        <f>AVERAGE(BF25:BF26)</f>
        <v>5.5325259083531027</v>
      </c>
      <c r="BL25" s="8">
        <f>AVERAGE(BG25:BG26)</f>
        <v>1.3277066312446699</v>
      </c>
      <c r="BM25" s="8">
        <f>AVERAGE(BH25:BH26)</f>
        <v>0.19142915102951619</v>
      </c>
    </row>
    <row r="26" spans="1:65">
      <c r="A26">
        <v>25</v>
      </c>
      <c r="B26">
        <v>14</v>
      </c>
      <c r="C26" t="s">
        <v>60</v>
      </c>
      <c r="D26" t="s">
        <v>24</v>
      </c>
      <c r="E26" t="s">
        <v>52</v>
      </c>
      <c r="G26">
        <v>0.3</v>
      </c>
      <c r="H26">
        <v>0.3</v>
      </c>
      <c r="I26">
        <v>1056</v>
      </c>
      <c r="J26">
        <v>3836</v>
      </c>
      <c r="L26">
        <v>1026</v>
      </c>
      <c r="M26">
        <v>4.4720000000000004</v>
      </c>
      <c r="N26">
        <v>6.3680000000000003</v>
      </c>
      <c r="O26">
        <v>1.897</v>
      </c>
      <c r="Q26">
        <v>0.18099999999999999</v>
      </c>
      <c r="R26">
        <v>1</v>
      </c>
      <c r="S26">
        <v>0</v>
      </c>
      <c r="T26">
        <v>0</v>
      </c>
      <c r="V26">
        <v>0</v>
      </c>
      <c r="Y26" s="4">
        <v>43838</v>
      </c>
      <c r="Z26" s="3">
        <v>0.69821759259259253</v>
      </c>
      <c r="AB26">
        <v>1</v>
      </c>
      <c r="BE26" s="8">
        <f t="shared" si="1"/>
        <v>4.2409638554216862</v>
      </c>
      <c r="BF26" s="8">
        <f t="shared" si="2"/>
        <v>5.7475340242227499</v>
      </c>
      <c r="BG26" s="8">
        <f t="shared" si="5"/>
        <v>1.5065701688010638</v>
      </c>
      <c r="BH26" s="8">
        <f t="shared" si="3"/>
        <v>0.18732122933360379</v>
      </c>
    </row>
    <row r="27" spans="1:65">
      <c r="A27">
        <v>26</v>
      </c>
      <c r="B27">
        <v>15</v>
      </c>
      <c r="C27" t="s">
        <v>61</v>
      </c>
      <c r="D27" t="s">
        <v>24</v>
      </c>
      <c r="E27" t="s">
        <v>52</v>
      </c>
      <c r="G27">
        <v>0.3</v>
      </c>
      <c r="H27">
        <v>0.3</v>
      </c>
      <c r="I27">
        <v>921</v>
      </c>
      <c r="J27">
        <v>3139</v>
      </c>
      <c r="L27">
        <v>1103</v>
      </c>
      <c r="M27">
        <v>3.9089999999999998</v>
      </c>
      <c r="N27">
        <v>5.2060000000000004</v>
      </c>
      <c r="O27">
        <v>1.298</v>
      </c>
      <c r="Q27">
        <v>0.19400000000000001</v>
      </c>
      <c r="R27">
        <v>1</v>
      </c>
      <c r="S27">
        <v>0</v>
      </c>
      <c r="T27">
        <v>0</v>
      </c>
      <c r="V27">
        <v>0</v>
      </c>
      <c r="Y27" s="4">
        <v>43838</v>
      </c>
      <c r="Z27" s="3">
        <v>0.70840277777777771</v>
      </c>
      <c r="AB27">
        <v>1</v>
      </c>
      <c r="AE27">
        <f>ABS(100*(M27-M28)/(AVERAGE(M27:M28)))</f>
        <v>0.17891373801917235</v>
      </c>
      <c r="AJ27">
        <f>ABS(100*(O27-O28)/(AVERAGE(O27:O28)))</f>
        <v>14.040114613180513</v>
      </c>
      <c r="AO27">
        <f>ABS(100*(Q27-Q28)/(AVERAGE(Q27:Q28)))</f>
        <v>1.5345268542199502</v>
      </c>
      <c r="AS27">
        <f>AVERAGE(M27:M28)</f>
        <v>3.9124999999999996</v>
      </c>
      <c r="AT27">
        <f>AVERAGE(N27:N28)</f>
        <v>5.3079999999999998</v>
      </c>
      <c r="AU27">
        <f>AVERAGE(O27:O28)</f>
        <v>1.3959999999999999</v>
      </c>
      <c r="AV27">
        <f>AVERAGE(Q27:Q28)</f>
        <v>0.19550000000000001</v>
      </c>
      <c r="BE27" s="8">
        <f t="shared" si="1"/>
        <v>3.6987951807228914</v>
      </c>
      <c r="BF27" s="8">
        <f t="shared" si="2"/>
        <v>4.7032088899987512</v>
      </c>
      <c r="BG27" s="8">
        <f t="shared" si="5"/>
        <v>1.0044137092758598</v>
      </c>
      <c r="BH27" s="8">
        <f t="shared" si="3"/>
        <v>0.20137945024850393</v>
      </c>
      <c r="BJ27" s="8">
        <f>AVERAGE(BE27:BE28)</f>
        <v>3.7028112449799195</v>
      </c>
      <c r="BK27" s="8">
        <f>AVERAGE(BF27:BF28)</f>
        <v>4.7953552253714573</v>
      </c>
      <c r="BL27" s="8">
        <f>AVERAGE(BG27:BG28)</f>
        <v>1.092543980391538</v>
      </c>
      <c r="BM27" s="8">
        <f>AVERAGE(BH27:BH28)</f>
        <v>0.20265747033167664</v>
      </c>
    </row>
    <row r="28" spans="1:65">
      <c r="A28">
        <v>27</v>
      </c>
      <c r="B28">
        <v>15</v>
      </c>
      <c r="C28" t="s">
        <v>61</v>
      </c>
      <c r="D28" t="s">
        <v>24</v>
      </c>
      <c r="E28" t="s">
        <v>52</v>
      </c>
      <c r="G28">
        <v>0.3</v>
      </c>
      <c r="H28">
        <v>0.3</v>
      </c>
      <c r="I28">
        <v>923</v>
      </c>
      <c r="J28">
        <v>3262</v>
      </c>
      <c r="L28">
        <v>1117</v>
      </c>
      <c r="M28">
        <v>3.9159999999999999</v>
      </c>
      <c r="N28">
        <v>5.41</v>
      </c>
      <c r="O28">
        <v>1.494</v>
      </c>
      <c r="Q28">
        <v>0.19700000000000001</v>
      </c>
      <c r="R28">
        <v>1</v>
      </c>
      <c r="S28">
        <v>0</v>
      </c>
      <c r="T28">
        <v>0</v>
      </c>
      <c r="V28">
        <v>0</v>
      </c>
      <c r="Y28" s="4">
        <v>43838</v>
      </c>
      <c r="Z28" s="3">
        <v>0.71401620370370367</v>
      </c>
      <c r="AB28">
        <v>1</v>
      </c>
      <c r="BE28" s="8">
        <f t="shared" si="1"/>
        <v>3.7068273092369473</v>
      </c>
      <c r="BF28" s="8">
        <f t="shared" si="2"/>
        <v>4.8875015607441634</v>
      </c>
      <c r="BG28" s="8">
        <f t="shared" si="5"/>
        <v>1.1806742515072162</v>
      </c>
      <c r="BH28" s="8">
        <f t="shared" si="3"/>
        <v>0.20393549041484937</v>
      </c>
    </row>
    <row r="29" spans="1:65">
      <c r="A29">
        <v>28</v>
      </c>
      <c r="B29">
        <v>16</v>
      </c>
      <c r="C29" t="s">
        <v>62</v>
      </c>
      <c r="D29" t="s">
        <v>24</v>
      </c>
      <c r="E29" t="s">
        <v>52</v>
      </c>
      <c r="G29">
        <v>0.3</v>
      </c>
      <c r="H29">
        <v>0.3</v>
      </c>
      <c r="I29">
        <v>1017</v>
      </c>
      <c r="J29">
        <v>5415</v>
      </c>
      <c r="L29">
        <v>1694</v>
      </c>
      <c r="M29">
        <v>4.3090000000000002</v>
      </c>
      <c r="N29">
        <v>9.01</v>
      </c>
      <c r="O29">
        <v>4.7009999999999996</v>
      </c>
      <c r="Q29">
        <v>0.29699999999999999</v>
      </c>
      <c r="R29">
        <v>1</v>
      </c>
      <c r="S29">
        <v>0</v>
      </c>
      <c r="T29">
        <v>0</v>
      </c>
      <c r="V29">
        <v>0</v>
      </c>
      <c r="Y29" s="4">
        <v>43838</v>
      </c>
      <c r="Z29" s="3">
        <v>0.7244560185185186</v>
      </c>
      <c r="AB29">
        <v>1</v>
      </c>
      <c r="AE29">
        <f>ABS(100*(M29-M30)/(AVERAGE(M29:M30)))</f>
        <v>0.79217148182664976</v>
      </c>
      <c r="AJ29">
        <f>ABS(100*(O29-O30)/(AVERAGE(O29:O30)))</f>
        <v>1.4151441546097829</v>
      </c>
      <c r="AO29">
        <f>ABS(100*(Q29-Q30)/(AVERAGE(Q29:Q30)))</f>
        <v>1.6977928692699507</v>
      </c>
      <c r="AS29">
        <f>AVERAGE(M29:M30)</f>
        <v>4.2919999999999998</v>
      </c>
      <c r="AT29">
        <f>AVERAGE(N29:N30)</f>
        <v>9.0264999999999986</v>
      </c>
      <c r="AU29">
        <f>AVERAGE(O29:O30)</f>
        <v>4.7344999999999997</v>
      </c>
      <c r="AV29">
        <f>AVERAGE(Q29:Q30)</f>
        <v>0.29449999999999998</v>
      </c>
      <c r="BE29" s="8">
        <f t="shared" si="1"/>
        <v>4.0843373493975896</v>
      </c>
      <c r="BF29" s="8">
        <f t="shared" si="2"/>
        <v>8.1133724559870153</v>
      </c>
      <c r="BG29" s="8">
        <f t="shared" si="5"/>
        <v>4.0290351065894257</v>
      </c>
      <c r="BH29" s="8">
        <f t="shared" si="3"/>
        <v>0.30928086012780204</v>
      </c>
      <c r="BJ29" s="8">
        <f>AVERAGE(BE29:BE30)</f>
        <v>4.068273092369477</v>
      </c>
      <c r="BK29" s="8">
        <f>AVERAGE(BF29:BF30)</f>
        <v>8.1283555999500567</v>
      </c>
      <c r="BL29" s="8">
        <f>AVERAGE(BG29:BG30)</f>
        <v>4.0600825075805798</v>
      </c>
      <c r="BM29" s="8">
        <f>AVERAGE(BH29:BH30)</f>
        <v>0.30690739425905267</v>
      </c>
    </row>
    <row r="30" spans="1:65">
      <c r="A30">
        <v>29</v>
      </c>
      <c r="B30">
        <v>16</v>
      </c>
      <c r="C30" t="s">
        <v>62</v>
      </c>
      <c r="D30" t="s">
        <v>24</v>
      </c>
      <c r="E30" t="s">
        <v>52</v>
      </c>
      <c r="G30">
        <v>0.3</v>
      </c>
      <c r="H30">
        <v>0.3</v>
      </c>
      <c r="I30">
        <v>1009</v>
      </c>
      <c r="J30">
        <v>5435</v>
      </c>
      <c r="L30">
        <v>1668</v>
      </c>
      <c r="M30">
        <v>4.2750000000000004</v>
      </c>
      <c r="N30">
        <v>9.0429999999999993</v>
      </c>
      <c r="O30">
        <v>4.7679999999999998</v>
      </c>
      <c r="Q30">
        <v>0.29199999999999998</v>
      </c>
      <c r="R30">
        <v>1</v>
      </c>
      <c r="S30">
        <v>0</v>
      </c>
      <c r="T30">
        <v>0</v>
      </c>
      <c r="V30">
        <v>0</v>
      </c>
      <c r="Y30" s="4">
        <v>43838</v>
      </c>
      <c r="Z30" s="3">
        <v>0.73019675925925931</v>
      </c>
      <c r="AB30">
        <v>1</v>
      </c>
      <c r="BE30" s="8">
        <f t="shared" si="1"/>
        <v>4.0522088353413652</v>
      </c>
      <c r="BF30" s="8">
        <f t="shared" si="2"/>
        <v>8.1433387439130982</v>
      </c>
      <c r="BG30" s="8">
        <f t="shared" si="5"/>
        <v>4.091129908571733</v>
      </c>
      <c r="BH30" s="8">
        <f t="shared" si="3"/>
        <v>0.3045339283903033</v>
      </c>
    </row>
    <row r="31" spans="1:65">
      <c r="A31">
        <v>30</v>
      </c>
      <c r="B31">
        <v>17</v>
      </c>
      <c r="C31" t="s">
        <v>63</v>
      </c>
      <c r="D31" t="s">
        <v>24</v>
      </c>
      <c r="E31" t="s">
        <v>52</v>
      </c>
      <c r="G31">
        <v>0.3</v>
      </c>
      <c r="H31">
        <v>0.3</v>
      </c>
      <c r="I31">
        <v>846</v>
      </c>
      <c r="J31">
        <v>3146</v>
      </c>
      <c r="L31">
        <v>988</v>
      </c>
      <c r="M31">
        <v>3.5910000000000002</v>
      </c>
      <c r="N31">
        <v>5.2169999999999996</v>
      </c>
      <c r="O31">
        <v>1.6259999999999999</v>
      </c>
      <c r="Q31">
        <v>0.17399999999999999</v>
      </c>
      <c r="R31">
        <v>1</v>
      </c>
      <c r="S31">
        <v>0</v>
      </c>
      <c r="T31">
        <v>0</v>
      </c>
      <c r="V31">
        <v>0</v>
      </c>
      <c r="Y31" s="4">
        <v>43838</v>
      </c>
      <c r="Z31" s="3">
        <v>0.7403819444444445</v>
      </c>
      <c r="AB31">
        <v>1</v>
      </c>
      <c r="AE31">
        <f>ABS(100*(M31-M32)/(AVERAGE(M31:M32)))</f>
        <v>5.6029232643118103</v>
      </c>
      <c r="AJ31">
        <f>ABS(100*(O31-O32)/(AVERAGE(O31:O32)))</f>
        <v>12.271540469973885</v>
      </c>
      <c r="AO31">
        <f>ABS(100*(Q31-Q32)/(AVERAGE(Q31:Q32)))</f>
        <v>2.8328611898017022</v>
      </c>
      <c r="AS31">
        <f>AVERAGE(M31:M32)</f>
        <v>3.6945000000000001</v>
      </c>
      <c r="AT31">
        <f>AVERAGE(N31:N32)</f>
        <v>5.2264999999999997</v>
      </c>
      <c r="AU31">
        <f>AVERAGE(O31:O32)</f>
        <v>1.532</v>
      </c>
      <c r="AV31">
        <f>AVERAGE(Q31:Q32)</f>
        <v>0.17649999999999999</v>
      </c>
      <c r="BE31" s="8">
        <f t="shared" si="1"/>
        <v>3.3975903614457832</v>
      </c>
      <c r="BF31" s="8">
        <f t="shared" si="2"/>
        <v>4.7136970907728806</v>
      </c>
      <c r="BG31" s="8">
        <f t="shared" si="5"/>
        <v>1.3161067293270974</v>
      </c>
      <c r="BH31" s="8">
        <f t="shared" si="3"/>
        <v>0.18038340602495181</v>
      </c>
      <c r="BJ31" s="8">
        <f>AVERAGE(BE31:BE32)</f>
        <v>3.4959839357429718</v>
      </c>
      <c r="BK31" s="8">
        <f>AVERAGE(BF31:BF32)</f>
        <v>4.7219378199525535</v>
      </c>
      <c r="BL31" s="8">
        <f>AVERAGE(BG31:BG32)</f>
        <v>1.2259538842095816</v>
      </c>
      <c r="BM31" s="8">
        <f>AVERAGE(BH31:BH32)</f>
        <v>0.18303073334009534</v>
      </c>
    </row>
    <row r="32" spans="1:65">
      <c r="A32">
        <v>31</v>
      </c>
      <c r="B32">
        <v>17</v>
      </c>
      <c r="C32" t="s">
        <v>63</v>
      </c>
      <c r="D32" t="s">
        <v>24</v>
      </c>
      <c r="E32" t="s">
        <v>52</v>
      </c>
      <c r="G32">
        <v>0.3</v>
      </c>
      <c r="H32">
        <v>0.3</v>
      </c>
      <c r="I32">
        <v>895</v>
      </c>
      <c r="J32">
        <v>3157</v>
      </c>
      <c r="L32">
        <v>1017</v>
      </c>
      <c r="M32">
        <v>3.798</v>
      </c>
      <c r="N32">
        <v>5.2359999999999998</v>
      </c>
      <c r="O32">
        <v>1.4379999999999999</v>
      </c>
      <c r="Q32">
        <v>0.17899999999999999</v>
      </c>
      <c r="R32">
        <v>1</v>
      </c>
      <c r="S32">
        <v>0</v>
      </c>
      <c r="T32">
        <v>0</v>
      </c>
      <c r="V32">
        <v>0</v>
      </c>
      <c r="Y32" s="4">
        <v>43838</v>
      </c>
      <c r="Z32" s="3">
        <v>0.74596064814814811</v>
      </c>
      <c r="AB32">
        <v>1</v>
      </c>
      <c r="BE32" s="8">
        <f t="shared" si="1"/>
        <v>3.5943775100401605</v>
      </c>
      <c r="BF32" s="8">
        <f t="shared" si="2"/>
        <v>4.7301785491322264</v>
      </c>
      <c r="BG32" s="8">
        <f t="shared" si="5"/>
        <v>1.1358010390920659</v>
      </c>
      <c r="BH32" s="8">
        <f t="shared" si="3"/>
        <v>0.18567806065523887</v>
      </c>
    </row>
    <row r="33" spans="1:65">
      <c r="A33">
        <v>32</v>
      </c>
      <c r="B33">
        <v>18</v>
      </c>
      <c r="C33" t="s">
        <v>64</v>
      </c>
      <c r="D33" t="s">
        <v>24</v>
      </c>
      <c r="E33" t="s">
        <v>52</v>
      </c>
      <c r="G33">
        <v>0.3</v>
      </c>
      <c r="H33">
        <v>0.3</v>
      </c>
      <c r="I33">
        <v>1598</v>
      </c>
      <c r="J33">
        <v>6954</v>
      </c>
      <c r="L33">
        <v>2596</v>
      </c>
      <c r="M33">
        <v>6.7510000000000003</v>
      </c>
      <c r="N33">
        <v>11.593999999999999</v>
      </c>
      <c r="O33">
        <v>4.843</v>
      </c>
      <c r="Q33">
        <v>0.45100000000000001</v>
      </c>
      <c r="R33">
        <v>1</v>
      </c>
      <c r="S33">
        <v>0</v>
      </c>
      <c r="T33">
        <v>0</v>
      </c>
      <c r="V33">
        <v>0</v>
      </c>
      <c r="Y33" s="4">
        <v>43838</v>
      </c>
      <c r="Z33" s="3">
        <v>0.75646990740740738</v>
      </c>
      <c r="AB33">
        <v>1</v>
      </c>
      <c r="AE33">
        <f>ABS(100*(M33-M34)/(AVERAGE(M33:M34)))</f>
        <v>0.95820741505121987</v>
      </c>
      <c r="AG33">
        <f>100*((AVERAGE(M33:M34)*50)-(AVERAGE(M31:M32)*50))/(1000*0.15)</f>
        <v>102.96666666666668</v>
      </c>
      <c r="AJ33">
        <f>ABS(100*(O33-O34)/(AVERAGE(O33:O34)))</f>
        <v>4.0231700895207965</v>
      </c>
      <c r="AL33">
        <f>100*((AVERAGE(O33:O34)*50)-(AVERAGE(O31:O32)*50))/(1000*0.15)</f>
        <v>107.18333333333335</v>
      </c>
      <c r="AO33">
        <f>ABS(100*(Q33-Q34)/(AVERAGE(Q33:Q34)))</f>
        <v>1.1148272017837244</v>
      </c>
      <c r="AQ33">
        <f>100*((AVERAGE(Q33:Q34)*50)-(AVERAGE(Q31:Q32)*50))/(100*0.15)</f>
        <v>90.666666666666686</v>
      </c>
      <c r="AS33">
        <f>AVERAGE(M33:M34)</f>
        <v>6.7835000000000001</v>
      </c>
      <c r="AT33">
        <f>AVERAGE(N33:N34)</f>
        <v>11.530999999999999</v>
      </c>
      <c r="AU33">
        <f>AVERAGE(O33:O34)</f>
        <v>4.7475000000000005</v>
      </c>
      <c r="AV33">
        <f>AVERAGE(Q33:Q34)</f>
        <v>0.44850000000000001</v>
      </c>
      <c r="BE33" s="8">
        <f t="shared" si="1"/>
        <v>6.4176706827309227</v>
      </c>
      <c r="BF33" s="8">
        <f t="shared" si="2"/>
        <v>10.419278311899115</v>
      </c>
      <c r="BG33" s="8">
        <f t="shared" si="5"/>
        <v>4.0016076291681921</v>
      </c>
      <c r="BH33" s="8">
        <f t="shared" si="3"/>
        <v>0.47396287655948882</v>
      </c>
      <c r="BJ33" s="8">
        <f>AVERAGE(BE33:BE34)</f>
        <v>6.449799196787148</v>
      </c>
      <c r="BK33" s="8">
        <f>AVERAGE(BF33:BF34)</f>
        <v>10.36309152203771</v>
      </c>
      <c r="BL33" s="8">
        <f>AVERAGE(BG33:BG34)</f>
        <v>3.9132923252505609</v>
      </c>
      <c r="BM33" s="8">
        <f>AVERAGE(BH33:BH34)</f>
        <v>0.4714068363931434</v>
      </c>
    </row>
    <row r="34" spans="1:65">
      <c r="A34">
        <v>33</v>
      </c>
      <c r="B34">
        <v>18</v>
      </c>
      <c r="C34" t="s">
        <v>64</v>
      </c>
      <c r="D34" t="s">
        <v>24</v>
      </c>
      <c r="E34" t="s">
        <v>52</v>
      </c>
      <c r="G34">
        <v>0.3</v>
      </c>
      <c r="H34">
        <v>0.3</v>
      </c>
      <c r="I34">
        <v>1614</v>
      </c>
      <c r="J34">
        <v>6879</v>
      </c>
      <c r="L34">
        <v>2568</v>
      </c>
      <c r="M34">
        <v>6.8159999999999998</v>
      </c>
      <c r="N34">
        <v>11.468</v>
      </c>
      <c r="O34">
        <v>4.6520000000000001</v>
      </c>
      <c r="Q34">
        <v>0.44600000000000001</v>
      </c>
      <c r="R34">
        <v>1</v>
      </c>
      <c r="S34">
        <v>0</v>
      </c>
      <c r="T34">
        <v>0</v>
      </c>
      <c r="V34">
        <v>0</v>
      </c>
      <c r="Y34" s="4">
        <v>43838</v>
      </c>
      <c r="Z34" s="3">
        <v>0.7622106481481481</v>
      </c>
      <c r="AB34">
        <v>1</v>
      </c>
      <c r="BE34" s="8">
        <f t="shared" si="1"/>
        <v>6.4819277108433733</v>
      </c>
      <c r="BF34" s="8">
        <f t="shared" si="2"/>
        <v>10.306904732176303</v>
      </c>
      <c r="BG34" s="8">
        <f t="shared" si="5"/>
        <v>3.8249770213329297</v>
      </c>
      <c r="BH34" s="8">
        <f t="shared" si="3"/>
        <v>0.46885079622679793</v>
      </c>
    </row>
    <row r="35" spans="1:65">
      <c r="A35">
        <v>34</v>
      </c>
      <c r="B35">
        <v>19</v>
      </c>
      <c r="C35" t="s">
        <v>65</v>
      </c>
      <c r="D35" t="s">
        <v>24</v>
      </c>
      <c r="E35" t="s">
        <v>52</v>
      </c>
      <c r="G35">
        <v>0.3</v>
      </c>
      <c r="H35">
        <v>0.3</v>
      </c>
      <c r="I35">
        <v>1583</v>
      </c>
      <c r="J35">
        <v>5836</v>
      </c>
      <c r="L35">
        <v>17884</v>
      </c>
      <c r="M35">
        <v>6.6879999999999997</v>
      </c>
      <c r="N35">
        <v>9.7170000000000005</v>
      </c>
      <c r="O35">
        <v>3.03</v>
      </c>
      <c r="Q35">
        <v>2.8109999999999999</v>
      </c>
      <c r="R35">
        <v>1</v>
      </c>
      <c r="S35">
        <v>0</v>
      </c>
      <c r="T35">
        <v>0</v>
      </c>
      <c r="V35">
        <v>0</v>
      </c>
      <c r="Y35" s="4">
        <v>43838</v>
      </c>
      <c r="Z35" s="3">
        <v>0.77278935185185194</v>
      </c>
      <c r="AB35">
        <v>1</v>
      </c>
      <c r="AE35">
        <f>ABS(100*(M35-M36)/(AVERAGE(M35:M36)))</f>
        <v>1.3219457853694825</v>
      </c>
      <c r="AF35">
        <f>ABS(100*((AVERAGE(M35:M36)-AVERAGE(M19:M20))/(AVERAGE(M19:M20,M35:M36))))</f>
        <v>0.15608160838381804</v>
      </c>
      <c r="AJ35">
        <f>ABS(100*(O35-O36)/(AVERAGE(O35:O36)))</f>
        <v>0.49627791563274376</v>
      </c>
      <c r="AK35">
        <f>ABS(100*((AVERAGE(O35:O36)-AVERAGE(O19:O20))/(AVERAGE(O19:O20,O35:O36))))</f>
        <v>3.4146341463414767</v>
      </c>
      <c r="AO35">
        <f>ABS(100*(Q35-Q36)/(AVERAGE(Q35:Q36)))</f>
        <v>1.6137708445400727</v>
      </c>
      <c r="AP35">
        <f>ABS(100*((AVERAGE(Q35:Q36)-AVERAGE(Q19:Q20))/(AVERAGE(Q19:Q20,Q35:Q36))))</f>
        <v>2.2866258973677134</v>
      </c>
      <c r="AS35">
        <f>AVERAGE(M35:M36)</f>
        <v>6.7324999999999999</v>
      </c>
      <c r="AT35">
        <f>AVERAGE(N35:N36)</f>
        <v>9.7545000000000002</v>
      </c>
      <c r="AU35">
        <f>AVERAGE(O35:O36)</f>
        <v>3.0225</v>
      </c>
      <c r="AV35">
        <f>AVERAGE(Q35:Q36)</f>
        <v>2.7885</v>
      </c>
      <c r="BE35" s="8">
        <f t="shared" si="1"/>
        <v>6.3574297188755011</v>
      </c>
      <c r="BF35" s="8">
        <f t="shared" si="2"/>
        <v>8.7441628168310661</v>
      </c>
      <c r="BG35" s="8">
        <f t="shared" si="5"/>
        <v>2.386733097955565</v>
      </c>
      <c r="BH35" s="8">
        <f t="shared" si="3"/>
        <v>3.265158738208743</v>
      </c>
      <c r="BJ35" s="8">
        <f>AVERAGE(BE35:BE36)</f>
        <v>6.4016064257028109</v>
      </c>
      <c r="BK35" s="8">
        <f>AVERAGE(BF35:BF36)</f>
        <v>8.7778748907479098</v>
      </c>
      <c r="BL35" s="8">
        <f>AVERAGE(BG35:BG36)</f>
        <v>2.3762684650450994</v>
      </c>
      <c r="BM35" s="8">
        <f>AVERAGE(BH35:BH36)</f>
        <v>3.2356729891469724</v>
      </c>
    </row>
    <row r="36" spans="1:65">
      <c r="A36">
        <v>35</v>
      </c>
      <c r="B36">
        <v>19</v>
      </c>
      <c r="C36" t="s">
        <v>65</v>
      </c>
      <c r="D36" t="s">
        <v>24</v>
      </c>
      <c r="E36" t="s">
        <v>52</v>
      </c>
      <c r="G36">
        <v>0.3</v>
      </c>
      <c r="H36">
        <v>0.3</v>
      </c>
      <c r="I36">
        <v>1605</v>
      </c>
      <c r="J36">
        <v>5881</v>
      </c>
      <c r="L36">
        <v>17561</v>
      </c>
      <c r="M36">
        <v>6.7770000000000001</v>
      </c>
      <c r="N36">
        <v>9.7919999999999998</v>
      </c>
      <c r="O36">
        <v>3.0150000000000001</v>
      </c>
      <c r="Q36">
        <v>2.766</v>
      </c>
      <c r="R36">
        <v>1</v>
      </c>
      <c r="S36">
        <v>0</v>
      </c>
      <c r="T36">
        <v>0</v>
      </c>
      <c r="V36">
        <v>0</v>
      </c>
      <c r="Y36" s="4">
        <v>43838</v>
      </c>
      <c r="Z36" s="3">
        <v>0.77850694444444446</v>
      </c>
      <c r="AB36">
        <v>1</v>
      </c>
      <c r="BE36" s="8">
        <f t="shared" si="1"/>
        <v>6.4457831325301198</v>
      </c>
      <c r="BF36" s="8">
        <f t="shared" si="2"/>
        <v>8.8115869646647536</v>
      </c>
      <c r="BG36" s="8">
        <f t="shared" si="5"/>
        <v>2.3658038321346337</v>
      </c>
      <c r="BH36" s="8">
        <f t="shared" si="3"/>
        <v>3.2061872400852014</v>
      </c>
    </row>
    <row r="37" spans="1:65">
      <c r="A37">
        <v>36</v>
      </c>
      <c r="B37">
        <v>1</v>
      </c>
      <c r="D37" t="s">
        <v>47</v>
      </c>
      <c r="Y37" s="4">
        <v>43838</v>
      </c>
      <c r="Z37" s="3">
        <v>0.78306712962962965</v>
      </c>
      <c r="BE37" s="8" t="e">
        <f t="shared" si="1"/>
        <v>#DIV/0!</v>
      </c>
      <c r="BF37" s="8" t="e">
        <f t="shared" si="2"/>
        <v>#DIV/0!</v>
      </c>
      <c r="BG37" s="8" t="e">
        <f t="shared" si="5"/>
        <v>#DIV/0!</v>
      </c>
      <c r="BH37" s="8" t="e">
        <f t="shared" si="3"/>
        <v>#DIV/0!</v>
      </c>
    </row>
    <row r="38" spans="1:65">
      <c r="A38">
        <v>37</v>
      </c>
      <c r="B38">
        <v>2</v>
      </c>
      <c r="C38" t="s">
        <v>44</v>
      </c>
      <c r="D38" t="s">
        <v>24</v>
      </c>
      <c r="E38" t="s">
        <v>52</v>
      </c>
      <c r="G38">
        <v>0.3</v>
      </c>
      <c r="H38">
        <v>0.3</v>
      </c>
      <c r="I38">
        <v>12</v>
      </c>
      <c r="J38">
        <v>177</v>
      </c>
      <c r="L38">
        <v>0</v>
      </c>
      <c r="M38">
        <v>0.112</v>
      </c>
      <c r="N38">
        <v>0.28499999999999998</v>
      </c>
      <c r="O38">
        <v>0.17299999999999999</v>
      </c>
      <c r="Q38">
        <v>0</v>
      </c>
      <c r="R38">
        <v>1</v>
      </c>
      <c r="S38">
        <v>0</v>
      </c>
      <c r="T38">
        <v>0</v>
      </c>
      <c r="V38">
        <v>0</v>
      </c>
      <c r="Y38" s="4">
        <v>43838</v>
      </c>
      <c r="Z38" s="3">
        <v>0.79288194444444438</v>
      </c>
      <c r="AB38">
        <v>1</v>
      </c>
      <c r="AE38">
        <f>ABS(100*(M38-M39)/(AVERAGE(M38:M39)))</f>
        <v>80.213903743315512</v>
      </c>
      <c r="AJ38">
        <f>ABS(100*(O38-O39)/(AVERAGE(O38:O39)))</f>
        <v>74.603174603174594</v>
      </c>
      <c r="AO38" t="e">
        <f>ABS(100*(Q38-Q39)/(AVERAGE(Q38:Q39)))</f>
        <v>#DIV/0!</v>
      </c>
      <c r="AR38" s="2"/>
      <c r="AS38">
        <f>AVERAGE(M38:M39)</f>
        <v>0.187</v>
      </c>
      <c r="AT38">
        <f>AVERAGE(N38:N39)</f>
        <v>0.313</v>
      </c>
      <c r="AU38">
        <f>AVERAGE(O38:O39)</f>
        <v>0.126</v>
      </c>
      <c r="AV38">
        <f>AVERAGE(Q38:Q39)</f>
        <v>0</v>
      </c>
      <c r="BE38" s="8">
        <f t="shared" si="1"/>
        <v>4.8192771084337345E-2</v>
      </c>
      <c r="BF38" s="8">
        <f t="shared" si="2"/>
        <v>0.26520164814583597</v>
      </c>
      <c r="BG38" s="8">
        <f t="shared" si="5"/>
        <v>0.21700887706149863</v>
      </c>
      <c r="BH38" s="8">
        <f t="shared" si="3"/>
        <v>0</v>
      </c>
      <c r="BJ38" s="8">
        <f>AVERAGE(BE38:BE39)</f>
        <v>0.12048192771084336</v>
      </c>
      <c r="BK38" s="8">
        <f>AVERAGE(BF38:BF39)</f>
        <v>0.29067299288300663</v>
      </c>
      <c r="BL38" s="8">
        <f>AVERAGE(BG38:BG39)</f>
        <v>0.17019106517216326</v>
      </c>
      <c r="BM38" s="8">
        <f>AVERAGE(BH38:BH39)</f>
        <v>0</v>
      </c>
    </row>
    <row r="39" spans="1:65">
      <c r="A39">
        <v>38</v>
      </c>
      <c r="B39">
        <v>2</v>
      </c>
      <c r="C39" t="s">
        <v>44</v>
      </c>
      <c r="D39" t="s">
        <v>24</v>
      </c>
      <c r="E39" t="s">
        <v>52</v>
      </c>
      <c r="G39">
        <v>0.3</v>
      </c>
      <c r="H39">
        <v>0.3</v>
      </c>
      <c r="I39">
        <v>48</v>
      </c>
      <c r="J39">
        <v>211</v>
      </c>
      <c r="L39">
        <v>0</v>
      </c>
      <c r="M39">
        <v>0.26200000000000001</v>
      </c>
      <c r="N39">
        <v>0.34100000000000003</v>
      </c>
      <c r="O39">
        <v>7.9000000000000001E-2</v>
      </c>
      <c r="Q39">
        <v>0</v>
      </c>
      <c r="R39">
        <v>1</v>
      </c>
      <c r="S39">
        <v>0</v>
      </c>
      <c r="T39">
        <v>0</v>
      </c>
      <c r="V39">
        <v>0</v>
      </c>
      <c r="Y39" s="4">
        <v>43838</v>
      </c>
      <c r="Z39" s="3">
        <v>0.7982407407407407</v>
      </c>
      <c r="AB39">
        <v>1</v>
      </c>
      <c r="BE39" s="8">
        <f t="shared" ref="BE39:BE70" si="6">0.001*((I39/$BA$2)*1000)/G39</f>
        <v>0.19277108433734938</v>
      </c>
      <c r="BF39" s="8">
        <f t="shared" ref="BF39:BF70" si="7">0.001*((J39/$BB$2)*1000)/H39</f>
        <v>0.3161443376201773</v>
      </c>
      <c r="BG39" s="8">
        <f t="shared" si="5"/>
        <v>0.12337325328282792</v>
      </c>
      <c r="BH39" s="8">
        <f t="shared" ref="BH39:BH70" si="8">0.001*((L39/$BC$2)*1000)/H39</f>
        <v>0</v>
      </c>
    </row>
    <row r="40" spans="1:65">
      <c r="A40">
        <v>39</v>
      </c>
      <c r="B40">
        <v>5</v>
      </c>
      <c r="C40" t="s">
        <v>46</v>
      </c>
      <c r="D40" t="s">
        <v>24</v>
      </c>
      <c r="E40" t="s">
        <v>52</v>
      </c>
      <c r="G40">
        <v>0.3</v>
      </c>
      <c r="H40">
        <v>0.3</v>
      </c>
      <c r="I40">
        <v>732</v>
      </c>
      <c r="J40">
        <v>3988</v>
      </c>
      <c r="L40">
        <v>1706</v>
      </c>
      <c r="M40">
        <v>3.1179999999999999</v>
      </c>
      <c r="N40">
        <v>6.6219999999999999</v>
      </c>
      <c r="O40">
        <v>3.5049999999999999</v>
      </c>
      <c r="Q40">
        <v>0.29899999999999999</v>
      </c>
      <c r="R40">
        <v>1</v>
      </c>
      <c r="S40">
        <v>0</v>
      </c>
      <c r="T40">
        <v>0</v>
      </c>
      <c r="V40">
        <v>0</v>
      </c>
      <c r="Y40" s="4">
        <v>43838</v>
      </c>
      <c r="Z40" s="3">
        <v>0.80881944444444442</v>
      </c>
      <c r="AB40">
        <v>1</v>
      </c>
      <c r="AD40">
        <f>ABS(100*(AVERAGE(M40:M41)-3.24)/3.24)</f>
        <v>3.6265432098765618</v>
      </c>
      <c r="AE40">
        <f>ABS(100*(M40-M41)/(AVERAGE(M40:M41)))</f>
        <v>0.28823058446757077</v>
      </c>
      <c r="AI40">
        <f>ABS(100*(AVERAGE(O40:O41)-4.3)/4.3)</f>
        <v>18.546511627906973</v>
      </c>
      <c r="AJ40">
        <f>ABS(100*(O40-O41)/(AVERAGE(O40:O41)))</f>
        <v>0.14275517487508618</v>
      </c>
      <c r="AN40">
        <f>ABS(100*(AVERAGE(Q40:Q41)-0.3)/0.3)</f>
        <v>2.5000000000000022</v>
      </c>
      <c r="AO40">
        <f>ABS(100*(Q40-Q41)/(AVERAGE(Q40:Q41)))</f>
        <v>4.4444444444444491</v>
      </c>
      <c r="AS40">
        <f>AVERAGE(M40:M41)</f>
        <v>3.1224999999999996</v>
      </c>
      <c r="AT40">
        <f>AVERAGE(N40:N41)</f>
        <v>6.625</v>
      </c>
      <c r="AU40">
        <f>AVERAGE(O40:O41)</f>
        <v>3.5024999999999999</v>
      </c>
      <c r="AV40">
        <f>AVERAGE(Q40:Q41)</f>
        <v>0.29249999999999998</v>
      </c>
      <c r="AX40" s="1">
        <v>3</v>
      </c>
      <c r="AY40" s="1">
        <v>6</v>
      </c>
      <c r="AZ40" s="1">
        <v>0.3</v>
      </c>
      <c r="BA40" s="6">
        <f>I40/(G40*AX40)</f>
        <v>813.33333333333337</v>
      </c>
      <c r="BB40" s="6">
        <f>J40/(H40*AY40)</f>
        <v>2215.5555555555557</v>
      </c>
      <c r="BC40" s="7">
        <f>L40/(H40*AZ40)</f>
        <v>18955.555555555555</v>
      </c>
      <c r="BE40" s="8">
        <f t="shared" si="6"/>
        <v>2.939759036144578</v>
      </c>
      <c r="BF40" s="8">
        <f t="shared" si="7"/>
        <v>5.9752778124609831</v>
      </c>
      <c r="BG40" s="8">
        <f t="shared" si="5"/>
        <v>3.0355187763164051</v>
      </c>
      <c r="BH40" s="8">
        <f t="shared" si="8"/>
        <v>0.31147175169895525</v>
      </c>
      <c r="BJ40" s="8">
        <f>AVERAGE(BE40:BE41)</f>
        <v>2.9457831325301203</v>
      </c>
      <c r="BK40" s="8">
        <f>AVERAGE(BF40:BF41)</f>
        <v>5.9775252840554387</v>
      </c>
      <c r="BL40" s="8">
        <f>AVERAGE(BG40:BG41)</f>
        <v>3.0317421515253185</v>
      </c>
      <c r="BM40" s="8">
        <f>AVERAGE(BH40:BH41)</f>
        <v>0.30480778983669743</v>
      </c>
    </row>
    <row r="41" spans="1:65">
      <c r="A41">
        <v>40</v>
      </c>
      <c r="B41">
        <v>5</v>
      </c>
      <c r="C41" t="s">
        <v>46</v>
      </c>
      <c r="D41" t="s">
        <v>24</v>
      </c>
      <c r="E41" t="s">
        <v>52</v>
      </c>
      <c r="G41">
        <v>0.3</v>
      </c>
      <c r="H41">
        <v>0.3</v>
      </c>
      <c r="I41">
        <v>735</v>
      </c>
      <c r="J41">
        <v>3991</v>
      </c>
      <c r="L41">
        <v>1633</v>
      </c>
      <c r="M41">
        <v>3.1269999999999998</v>
      </c>
      <c r="N41">
        <v>6.6280000000000001</v>
      </c>
      <c r="O41">
        <v>3.5</v>
      </c>
      <c r="Q41">
        <v>0.28599999999999998</v>
      </c>
      <c r="R41">
        <v>1</v>
      </c>
      <c r="S41">
        <v>0</v>
      </c>
      <c r="T41">
        <v>0</v>
      </c>
      <c r="V41">
        <v>0</v>
      </c>
      <c r="Y41" s="4">
        <v>43838</v>
      </c>
      <c r="Z41" s="3">
        <v>0.81444444444444442</v>
      </c>
      <c r="AB41">
        <v>1</v>
      </c>
      <c r="AX41" s="1">
        <v>3</v>
      </c>
      <c r="AY41" s="1">
        <v>6</v>
      </c>
      <c r="AZ41" s="1">
        <v>0.3</v>
      </c>
      <c r="BA41" s="6">
        <f>I41/(G41*AX41)</f>
        <v>816.66666666666674</v>
      </c>
      <c r="BB41" s="6">
        <f>J41/(H41*AY41)</f>
        <v>2217.2222222222226</v>
      </c>
      <c r="BC41" s="7">
        <f>L41/(H41*AZ41)</f>
        <v>18144.444444444445</v>
      </c>
      <c r="BE41" s="8">
        <f t="shared" si="6"/>
        <v>2.9518072289156625</v>
      </c>
      <c r="BF41" s="8">
        <f t="shared" si="7"/>
        <v>5.9797727556498943</v>
      </c>
      <c r="BG41" s="8">
        <f t="shared" si="5"/>
        <v>3.0279655267342318</v>
      </c>
      <c r="BH41" s="8">
        <f t="shared" si="8"/>
        <v>0.29814382797443961</v>
      </c>
    </row>
    <row r="42" spans="1:65">
      <c r="A42">
        <v>41</v>
      </c>
      <c r="B42">
        <v>3</v>
      </c>
      <c r="C42" t="s">
        <v>45</v>
      </c>
      <c r="D42" t="s">
        <v>24</v>
      </c>
      <c r="E42" t="s">
        <v>52</v>
      </c>
      <c r="G42">
        <v>0.3</v>
      </c>
      <c r="H42">
        <v>0.3</v>
      </c>
      <c r="I42">
        <v>2121</v>
      </c>
      <c r="J42">
        <v>6401</v>
      </c>
      <c r="L42">
        <v>6564</v>
      </c>
      <c r="M42">
        <v>8.952</v>
      </c>
      <c r="N42">
        <v>10.664999999999999</v>
      </c>
      <c r="O42">
        <v>1.7130000000000001</v>
      </c>
      <c r="Q42">
        <v>1.111</v>
      </c>
      <c r="R42">
        <v>1</v>
      </c>
      <c r="S42">
        <v>0</v>
      </c>
      <c r="T42">
        <v>0</v>
      </c>
      <c r="V42">
        <v>0</v>
      </c>
      <c r="Y42" s="4">
        <v>43838</v>
      </c>
      <c r="Z42" s="3">
        <v>0.82494212962962965</v>
      </c>
      <c r="AB42">
        <v>1</v>
      </c>
      <c r="AE42">
        <f>ABS(100*(M42-M43)/(AVERAGE(M42:M43)))</f>
        <v>2.9170565248500253</v>
      </c>
      <c r="AJ42">
        <f>ABS(100*(O42-O43)/(AVERAGE(O42:O43)))</f>
        <v>16.766845934830759</v>
      </c>
      <c r="AO42">
        <f>ABS(100*(Q42-Q43)/(AVERAGE(Q42:Q43)))</f>
        <v>0.99502487562188124</v>
      </c>
      <c r="AS42">
        <f>AVERAGE(M42:M43)</f>
        <v>9.0845000000000002</v>
      </c>
      <c r="AT42">
        <f>AVERAGE(N42:N43)</f>
        <v>10.664999999999999</v>
      </c>
      <c r="AU42">
        <f>AVERAGE(O42:O43)</f>
        <v>1.5805</v>
      </c>
      <c r="AV42">
        <f>AVERAGE(Q42:Q43)</f>
        <v>1.1055000000000001</v>
      </c>
      <c r="BE42" s="8">
        <f t="shared" si="6"/>
        <v>8.5180722891566258</v>
      </c>
      <c r="BF42" s="8">
        <f t="shared" si="7"/>
        <v>9.5907104507429146</v>
      </c>
      <c r="BG42" s="8">
        <f t="shared" si="5"/>
        <v>1.0726381615862888</v>
      </c>
      <c r="BH42" s="8">
        <f t="shared" si="8"/>
        <v>1.1984176894208338</v>
      </c>
      <c r="BJ42" s="8">
        <f>AVERAGE(BE42:BE43)</f>
        <v>8.6425702811244971</v>
      </c>
      <c r="BK42" s="8">
        <f>AVERAGE(BF42:BF43)</f>
        <v>9.5907104507429146</v>
      </c>
      <c r="BL42" s="8">
        <f>AVERAGE(BG42:BG43)</f>
        <v>0.94814016961841752</v>
      </c>
      <c r="BM42" s="8">
        <f>AVERAGE(BH42:BH43)</f>
        <v>1.191845014707374</v>
      </c>
    </row>
    <row r="43" spans="1:65">
      <c r="A43">
        <v>42</v>
      </c>
      <c r="B43">
        <v>3</v>
      </c>
      <c r="C43" t="s">
        <v>45</v>
      </c>
      <c r="D43" t="s">
        <v>24</v>
      </c>
      <c r="E43" t="s">
        <v>52</v>
      </c>
      <c r="G43">
        <v>0.3</v>
      </c>
      <c r="H43">
        <v>0.3</v>
      </c>
      <c r="I43">
        <v>2183</v>
      </c>
      <c r="J43">
        <v>6401</v>
      </c>
      <c r="L43">
        <v>6492</v>
      </c>
      <c r="M43">
        <v>9.2170000000000005</v>
      </c>
      <c r="N43">
        <v>10.664999999999999</v>
      </c>
      <c r="O43">
        <v>1.448</v>
      </c>
      <c r="Q43">
        <v>1.1000000000000001</v>
      </c>
      <c r="R43">
        <v>1</v>
      </c>
      <c r="S43">
        <v>0</v>
      </c>
      <c r="T43">
        <v>0</v>
      </c>
      <c r="V43">
        <v>0</v>
      </c>
      <c r="Y43" s="4">
        <v>43838</v>
      </c>
      <c r="Z43" s="3">
        <v>0.83065972222222229</v>
      </c>
      <c r="AB43">
        <v>1</v>
      </c>
      <c r="BE43" s="8">
        <f t="shared" si="6"/>
        <v>8.7670682730923684</v>
      </c>
      <c r="BF43" s="8">
        <f t="shared" si="7"/>
        <v>9.5907104507429146</v>
      </c>
      <c r="BG43" s="8">
        <f t="shared" si="5"/>
        <v>0.82364217765054626</v>
      </c>
      <c r="BH43" s="8">
        <f t="shared" si="8"/>
        <v>1.1852723399939142</v>
      </c>
    </row>
    <row r="44" spans="1:65">
      <c r="A44">
        <v>43</v>
      </c>
      <c r="B44">
        <v>20</v>
      </c>
      <c r="C44" t="s">
        <v>66</v>
      </c>
      <c r="D44" t="s">
        <v>24</v>
      </c>
      <c r="E44" t="s">
        <v>52</v>
      </c>
      <c r="G44">
        <v>0.3</v>
      </c>
      <c r="H44">
        <v>0.3</v>
      </c>
      <c r="I44">
        <v>1566</v>
      </c>
      <c r="J44">
        <v>4919</v>
      </c>
      <c r="L44">
        <v>7175</v>
      </c>
      <c r="M44">
        <v>6.6150000000000002</v>
      </c>
      <c r="N44">
        <v>8.18</v>
      </c>
      <c r="O44">
        <v>1.5649999999999999</v>
      </c>
      <c r="Q44">
        <v>1.21</v>
      </c>
      <c r="R44">
        <v>1</v>
      </c>
      <c r="S44">
        <v>0</v>
      </c>
      <c r="T44">
        <v>0</v>
      </c>
      <c r="V44">
        <v>0</v>
      </c>
      <c r="Y44" s="4">
        <v>43838</v>
      </c>
      <c r="Z44" s="3">
        <v>0.84113425925925922</v>
      </c>
      <c r="AB44">
        <v>1</v>
      </c>
      <c r="AE44">
        <f>ABS(100*(M44-M45)/(AVERAGE(M44:M45)))</f>
        <v>1.3513513513513491</v>
      </c>
      <c r="AJ44">
        <f>ABS(100*(O44-O45)/(AVERAGE(O44:O45)))</f>
        <v>2.2741629816803557</v>
      </c>
      <c r="AO44">
        <f>ABS(100*(Q44-Q45)/(AVERAGE(Q44:Q45)))</f>
        <v>2.4257632789627701</v>
      </c>
      <c r="AS44">
        <f>AVERAGE(M44:M45)</f>
        <v>6.66</v>
      </c>
      <c r="AT44">
        <f>AVERAGE(N44:N45)</f>
        <v>8.2429999999999986</v>
      </c>
      <c r="AU44">
        <f>AVERAGE(O44:O45)</f>
        <v>1.583</v>
      </c>
      <c r="AV44">
        <f>AVERAGE(Q44:Q45)</f>
        <v>1.1955</v>
      </c>
      <c r="BE44" s="8">
        <f t="shared" si="6"/>
        <v>6.2891566265060241</v>
      </c>
      <c r="BF44" s="8">
        <f t="shared" si="7"/>
        <v>7.3702085154201527</v>
      </c>
      <c r="BG44" s="8">
        <f t="shared" si="5"/>
        <v>1.0810518889141285</v>
      </c>
      <c r="BH44" s="8">
        <f t="shared" si="8"/>
        <v>1.3099705852520538</v>
      </c>
      <c r="BJ44" s="8">
        <f>AVERAGE(BE44:BE45)</f>
        <v>6.333333333333333</v>
      </c>
      <c r="BK44" s="8">
        <f>AVERAGE(BF44:BF45)</f>
        <v>7.4271444624797107</v>
      </c>
      <c r="BL44" s="8">
        <f>AVERAGE(BG44:BG45)</f>
        <v>1.0938111291463777</v>
      </c>
      <c r="BM44" s="8">
        <f>AVERAGE(BH44:BH45)</f>
        <v>1.2936301856172026</v>
      </c>
    </row>
    <row r="45" spans="1:65">
      <c r="A45">
        <v>44</v>
      </c>
      <c r="B45">
        <v>20</v>
      </c>
      <c r="C45" t="s">
        <v>66</v>
      </c>
      <c r="D45" t="s">
        <v>24</v>
      </c>
      <c r="E45" t="s">
        <v>52</v>
      </c>
      <c r="G45">
        <v>0.3</v>
      </c>
      <c r="H45">
        <v>0.3</v>
      </c>
      <c r="I45">
        <v>1588</v>
      </c>
      <c r="J45">
        <v>4995</v>
      </c>
      <c r="L45">
        <v>6996</v>
      </c>
      <c r="M45">
        <v>6.7050000000000001</v>
      </c>
      <c r="N45">
        <v>8.3059999999999992</v>
      </c>
      <c r="O45">
        <v>1.601</v>
      </c>
      <c r="Q45">
        <v>1.181</v>
      </c>
      <c r="R45">
        <v>1</v>
      </c>
      <c r="S45">
        <v>0</v>
      </c>
      <c r="T45">
        <v>0</v>
      </c>
      <c r="V45">
        <v>0</v>
      </c>
      <c r="Y45" s="4">
        <v>43838</v>
      </c>
      <c r="Z45" s="3">
        <v>0.84682870370370367</v>
      </c>
      <c r="AB45">
        <v>1</v>
      </c>
      <c r="BE45" s="8">
        <f t="shared" si="6"/>
        <v>6.3775100401606419</v>
      </c>
      <c r="BF45" s="8">
        <f t="shared" si="7"/>
        <v>7.4840804095392688</v>
      </c>
      <c r="BG45" s="8">
        <f t="shared" si="5"/>
        <v>1.1065703693786269</v>
      </c>
      <c r="BH45" s="8">
        <f t="shared" si="8"/>
        <v>1.2772897859823513</v>
      </c>
    </row>
    <row r="46" spans="1:65">
      <c r="A46">
        <v>45</v>
      </c>
      <c r="B46">
        <v>21</v>
      </c>
      <c r="C46" t="s">
        <v>67</v>
      </c>
      <c r="D46" t="s">
        <v>24</v>
      </c>
      <c r="E46" t="s">
        <v>52</v>
      </c>
      <c r="G46">
        <v>0.3</v>
      </c>
      <c r="H46">
        <v>0.3</v>
      </c>
      <c r="I46">
        <v>1498</v>
      </c>
      <c r="J46">
        <v>6855</v>
      </c>
      <c r="L46">
        <v>10523</v>
      </c>
      <c r="M46">
        <v>6.3289999999999997</v>
      </c>
      <c r="N46">
        <v>11.429</v>
      </c>
      <c r="O46">
        <v>5.0999999999999996</v>
      </c>
      <c r="Q46">
        <v>1.7370000000000001</v>
      </c>
      <c r="R46">
        <v>1</v>
      </c>
      <c r="S46">
        <v>0</v>
      </c>
      <c r="T46">
        <v>0</v>
      </c>
      <c r="V46">
        <v>0</v>
      </c>
      <c r="Y46" s="4">
        <v>43838</v>
      </c>
      <c r="Z46" s="3">
        <v>0.85743055555555558</v>
      </c>
      <c r="AB46">
        <v>1</v>
      </c>
      <c r="AE46">
        <f>ABS(100*(M46-M47)/(AVERAGE(M46:M47)))</f>
        <v>3.1595576619283854E-2</v>
      </c>
      <c r="AJ46">
        <f>ABS(100*(O46-O47)/(AVERAGE(O46:O47)))</f>
        <v>1.6143148886511756</v>
      </c>
      <c r="AO46">
        <f>ABS(100*(Q46-Q47)/(AVERAGE(Q46:Q47)))</f>
        <v>1.2017167381974196</v>
      </c>
      <c r="AS46">
        <f>AVERAGE(M46:M47)</f>
        <v>6.33</v>
      </c>
      <c r="AT46">
        <f>AVERAGE(N46:N47)</f>
        <v>11.471499999999999</v>
      </c>
      <c r="AU46">
        <f>AVERAGE(O46:O47)</f>
        <v>5.1414999999999997</v>
      </c>
      <c r="AV46">
        <f>AVERAGE(Q46:Q47)</f>
        <v>1.7475000000000001</v>
      </c>
      <c r="BE46" s="8">
        <f t="shared" si="6"/>
        <v>6.0160642570281118</v>
      </c>
      <c r="BF46" s="8">
        <f t="shared" si="7"/>
        <v>10.270945186665003</v>
      </c>
      <c r="BG46" s="8">
        <f t="shared" si="5"/>
        <v>4.254880929636891</v>
      </c>
      <c r="BH46" s="8">
        <f t="shared" si="8"/>
        <v>1.9212293336038138</v>
      </c>
      <c r="BJ46" s="8">
        <f>AVERAGE(BE46:BE47)</f>
        <v>6.0180722891566258</v>
      </c>
      <c r="BK46" s="8">
        <f>AVERAGE(BF46:BF47)</f>
        <v>10.309152203770758</v>
      </c>
      <c r="BL46" s="8">
        <f>AVERAGE(BG46:BG47)</f>
        <v>4.2910799146141319</v>
      </c>
      <c r="BM46" s="8">
        <f>AVERAGE(BH46:BH47)</f>
        <v>1.9337356729891471</v>
      </c>
    </row>
    <row r="47" spans="1:65">
      <c r="A47">
        <v>46</v>
      </c>
      <c r="B47">
        <v>21</v>
      </c>
      <c r="C47" t="s">
        <v>67</v>
      </c>
      <c r="D47" t="s">
        <v>24</v>
      </c>
      <c r="E47" t="s">
        <v>52</v>
      </c>
      <c r="G47">
        <v>0.3</v>
      </c>
      <c r="H47">
        <v>0.3</v>
      </c>
      <c r="I47">
        <v>1499</v>
      </c>
      <c r="J47">
        <v>6906</v>
      </c>
      <c r="L47">
        <v>10660</v>
      </c>
      <c r="M47">
        <v>6.3310000000000004</v>
      </c>
      <c r="N47">
        <v>11.513999999999999</v>
      </c>
      <c r="O47">
        <v>5.1829999999999998</v>
      </c>
      <c r="Q47">
        <v>1.758</v>
      </c>
      <c r="R47">
        <v>1</v>
      </c>
      <c r="S47">
        <v>0</v>
      </c>
      <c r="T47">
        <v>0</v>
      </c>
      <c r="V47">
        <v>0</v>
      </c>
      <c r="Y47" s="4">
        <v>43838</v>
      </c>
      <c r="Z47" s="3">
        <v>0.86324074074074064</v>
      </c>
      <c r="AB47">
        <v>1</v>
      </c>
      <c r="BE47" s="8">
        <f t="shared" si="6"/>
        <v>6.0200803212851408</v>
      </c>
      <c r="BF47" s="8">
        <f t="shared" si="7"/>
        <v>10.347359220876514</v>
      </c>
      <c r="BG47" s="8">
        <f t="shared" si="5"/>
        <v>4.3272788995913736</v>
      </c>
      <c r="BH47" s="8">
        <f t="shared" si="8"/>
        <v>1.9462420123744804</v>
      </c>
    </row>
    <row r="48" spans="1:65">
      <c r="A48">
        <v>47</v>
      </c>
      <c r="B48">
        <v>22</v>
      </c>
      <c r="C48" t="s">
        <v>68</v>
      </c>
      <c r="D48" t="s">
        <v>24</v>
      </c>
      <c r="E48" t="s">
        <v>52</v>
      </c>
      <c r="G48">
        <v>0.3</v>
      </c>
      <c r="H48">
        <v>0.3</v>
      </c>
      <c r="I48">
        <v>973</v>
      </c>
      <c r="J48">
        <v>5421</v>
      </c>
      <c r="L48">
        <v>1755</v>
      </c>
      <c r="M48">
        <v>4.1239999999999997</v>
      </c>
      <c r="N48">
        <v>9.0210000000000008</v>
      </c>
      <c r="O48">
        <v>4.8970000000000002</v>
      </c>
      <c r="Q48">
        <v>0.307</v>
      </c>
      <c r="R48">
        <v>1</v>
      </c>
      <c r="S48">
        <v>0</v>
      </c>
      <c r="T48">
        <v>0</v>
      </c>
      <c r="V48">
        <v>0</v>
      </c>
      <c r="Y48" s="4">
        <v>43838</v>
      </c>
      <c r="Z48" s="3">
        <v>0.87378472222222225</v>
      </c>
      <c r="AB48">
        <v>1</v>
      </c>
      <c r="AE48">
        <f>ABS(100*(M48-M49)/(AVERAGE(M48:M49)))</f>
        <v>5.3569321533923384</v>
      </c>
      <c r="AJ48">
        <f>ABS(100*(O48-O49)/(AVERAGE(O48:O49)))</f>
        <v>2.753338163751164</v>
      </c>
      <c r="AO48">
        <f>ABS(100*(Q48-Q49)/(AVERAGE(Q48:Q49)))</f>
        <v>3.3112582781456985</v>
      </c>
      <c r="AS48">
        <f>AVERAGE(M48:M49)</f>
        <v>4.2374999999999998</v>
      </c>
      <c r="AT48">
        <f>AVERAGE(N48:N49)</f>
        <v>9.0680000000000014</v>
      </c>
      <c r="AU48">
        <f>AVERAGE(O48:O49)</f>
        <v>4.8305000000000007</v>
      </c>
      <c r="AV48">
        <f>AVERAGE(Q48:Q49)</f>
        <v>0.30199999999999999</v>
      </c>
      <c r="BE48" s="8">
        <f t="shared" si="6"/>
        <v>3.9076305220883532</v>
      </c>
      <c r="BF48" s="8">
        <f t="shared" si="7"/>
        <v>8.1223623423648394</v>
      </c>
      <c r="BG48" s="8">
        <f t="shared" si="5"/>
        <v>4.2147318202764863</v>
      </c>
      <c r="BH48" s="8">
        <f t="shared" si="8"/>
        <v>0.32041789228116441</v>
      </c>
      <c r="BJ48" s="8">
        <f>AVERAGE(BE48:BE49)</f>
        <v>4.0160642570281126</v>
      </c>
      <c r="BK48" s="8">
        <f>AVERAGE(BF48:BF49)</f>
        <v>8.1650643026595091</v>
      </c>
      <c r="BL48" s="8">
        <f>AVERAGE(BG48:BG49)</f>
        <v>4.1490000456313965</v>
      </c>
      <c r="BM48" s="8">
        <f>AVERAGE(BH48:BH49)</f>
        <v>0.31530581194847346</v>
      </c>
    </row>
    <row r="49" spans="1:65">
      <c r="A49">
        <v>48</v>
      </c>
      <c r="B49">
        <v>22</v>
      </c>
      <c r="C49" t="s">
        <v>68</v>
      </c>
      <c r="D49" t="s">
        <v>24</v>
      </c>
      <c r="E49" t="s">
        <v>52</v>
      </c>
      <c r="G49">
        <v>0.3</v>
      </c>
      <c r="H49">
        <v>0.3</v>
      </c>
      <c r="I49">
        <v>1027</v>
      </c>
      <c r="J49">
        <v>5478</v>
      </c>
      <c r="L49">
        <v>1699</v>
      </c>
      <c r="M49">
        <v>4.351</v>
      </c>
      <c r="N49">
        <v>9.1150000000000002</v>
      </c>
      <c r="O49">
        <v>4.7640000000000002</v>
      </c>
      <c r="Q49">
        <v>0.29699999999999999</v>
      </c>
      <c r="R49">
        <v>1</v>
      </c>
      <c r="S49">
        <v>0</v>
      </c>
      <c r="T49">
        <v>0</v>
      </c>
      <c r="V49">
        <v>0</v>
      </c>
      <c r="Y49" s="4">
        <v>43838</v>
      </c>
      <c r="Z49" s="3">
        <v>0.87953703703703701</v>
      </c>
      <c r="AB49">
        <v>1</v>
      </c>
      <c r="BE49" s="8">
        <f t="shared" si="6"/>
        <v>4.1244979919678713</v>
      </c>
      <c r="BF49" s="8">
        <f t="shared" si="7"/>
        <v>8.207766262954177</v>
      </c>
      <c r="BG49" s="8">
        <f t="shared" si="5"/>
        <v>4.0832682709863057</v>
      </c>
      <c r="BH49" s="8">
        <f t="shared" si="8"/>
        <v>0.31019373161578251</v>
      </c>
    </row>
    <row r="50" spans="1:65">
      <c r="A50">
        <v>49</v>
      </c>
      <c r="B50">
        <v>23</v>
      </c>
      <c r="C50" t="s">
        <v>69</v>
      </c>
      <c r="D50" t="s">
        <v>24</v>
      </c>
      <c r="E50" t="s">
        <v>52</v>
      </c>
      <c r="G50">
        <v>0.3</v>
      </c>
      <c r="H50">
        <v>0.3</v>
      </c>
      <c r="I50">
        <v>1326</v>
      </c>
      <c r="J50">
        <v>4903</v>
      </c>
      <c r="L50">
        <v>12460</v>
      </c>
      <c r="M50">
        <v>5.6040000000000001</v>
      </c>
      <c r="N50">
        <v>8.1530000000000005</v>
      </c>
      <c r="O50">
        <v>2.5489999999999999</v>
      </c>
      <c r="Q50">
        <v>2.0299999999999998</v>
      </c>
      <c r="R50">
        <v>1</v>
      </c>
      <c r="S50">
        <v>0</v>
      </c>
      <c r="T50">
        <v>0</v>
      </c>
      <c r="V50">
        <v>0</v>
      </c>
      <c r="Y50" s="4">
        <v>43838</v>
      </c>
      <c r="Z50" s="3">
        <v>0.88983796296296302</v>
      </c>
      <c r="AB50">
        <v>1</v>
      </c>
      <c r="AE50">
        <f>ABS(100*(M50-M51)/(AVERAGE(M50:M51)))</f>
        <v>2.5196017971984812</v>
      </c>
      <c r="AJ50">
        <f>ABS(100*(O50-O51)/(AVERAGE(O50:O51)))</f>
        <v>7.8763896740154529</v>
      </c>
      <c r="AO50">
        <f>ABS(100*(Q50-Q51)/(AVERAGE(Q50:Q51)))</f>
        <v>0.88278567925454832</v>
      </c>
      <c r="AS50">
        <f>AVERAGE(M50:M51)</f>
        <v>5.6754999999999995</v>
      </c>
      <c r="AT50">
        <f>AVERAGE(N50:N51)</f>
        <v>8.3290000000000006</v>
      </c>
      <c r="AU50">
        <f>AVERAGE(O50:O51)</f>
        <v>2.6535000000000002</v>
      </c>
      <c r="AV50">
        <f>AVERAGE(Q50:Q51)</f>
        <v>2.0389999999999997</v>
      </c>
      <c r="BE50" s="8">
        <f t="shared" si="6"/>
        <v>5.3253012048192767</v>
      </c>
      <c r="BF50" s="8">
        <f t="shared" si="7"/>
        <v>7.3462354850792861</v>
      </c>
      <c r="BG50" s="8">
        <f t="shared" si="5"/>
        <v>2.0209342802600094</v>
      </c>
      <c r="BH50" s="8">
        <f t="shared" si="8"/>
        <v>2.2748757480474691</v>
      </c>
      <c r="BJ50" s="8">
        <f>AVERAGE(BE50:BE51)</f>
        <v>5.3935742971887546</v>
      </c>
      <c r="BK50" s="8">
        <f>AVERAGE(BF50:BF51)</f>
        <v>7.5043076538893754</v>
      </c>
      <c r="BL50" s="8">
        <f>AVERAGE(BG50:BG51)</f>
        <v>2.1107333567006212</v>
      </c>
      <c r="BM50" s="8">
        <f>AVERAGE(BH50:BH51)</f>
        <v>2.2854650573080431</v>
      </c>
    </row>
    <row r="51" spans="1:65">
      <c r="A51">
        <v>50</v>
      </c>
      <c r="B51">
        <v>23</v>
      </c>
      <c r="C51" t="s">
        <v>69</v>
      </c>
      <c r="D51" t="s">
        <v>24</v>
      </c>
      <c r="E51" t="s">
        <v>52</v>
      </c>
      <c r="G51">
        <v>0.3</v>
      </c>
      <c r="H51">
        <v>0.3</v>
      </c>
      <c r="I51">
        <v>1360</v>
      </c>
      <c r="J51">
        <v>5114</v>
      </c>
      <c r="L51">
        <v>12576</v>
      </c>
      <c r="M51">
        <v>5.7469999999999999</v>
      </c>
      <c r="N51">
        <v>8.5050000000000008</v>
      </c>
      <c r="O51">
        <v>2.758</v>
      </c>
      <c r="Q51">
        <v>2.048</v>
      </c>
      <c r="R51">
        <v>1</v>
      </c>
      <c r="S51">
        <v>0</v>
      </c>
      <c r="T51">
        <v>0</v>
      </c>
      <c r="V51">
        <v>0</v>
      </c>
      <c r="Y51" s="4">
        <v>43838</v>
      </c>
      <c r="Z51" s="3">
        <v>0.89550925925925917</v>
      </c>
      <c r="AB51">
        <v>1</v>
      </c>
      <c r="BE51" s="8">
        <f t="shared" si="6"/>
        <v>5.4618473895582325</v>
      </c>
      <c r="BF51" s="8">
        <f t="shared" si="7"/>
        <v>7.6623798226994655</v>
      </c>
      <c r="BG51" s="8">
        <f t="shared" si="5"/>
        <v>2.200532433141233</v>
      </c>
      <c r="BH51" s="8">
        <f t="shared" si="8"/>
        <v>2.2960543665686175</v>
      </c>
    </row>
    <row r="52" spans="1:65">
      <c r="A52">
        <v>51</v>
      </c>
      <c r="B52">
        <v>24</v>
      </c>
      <c r="C52" t="s">
        <v>70</v>
      </c>
      <c r="D52" t="s">
        <v>24</v>
      </c>
      <c r="E52" t="s">
        <v>52</v>
      </c>
      <c r="G52">
        <v>0.3</v>
      </c>
      <c r="H52">
        <v>0.3</v>
      </c>
      <c r="I52">
        <v>1022</v>
      </c>
      <c r="J52">
        <v>5440</v>
      </c>
      <c r="L52">
        <v>1722</v>
      </c>
      <c r="M52">
        <v>4.3310000000000004</v>
      </c>
      <c r="N52">
        <v>9.0530000000000008</v>
      </c>
      <c r="O52">
        <v>4.7210000000000001</v>
      </c>
      <c r="Q52">
        <v>0.30099999999999999</v>
      </c>
      <c r="R52">
        <v>1</v>
      </c>
      <c r="S52">
        <v>0</v>
      </c>
      <c r="T52">
        <v>0</v>
      </c>
      <c r="V52">
        <v>0</v>
      </c>
      <c r="Y52" s="4">
        <v>43838</v>
      </c>
      <c r="Z52" s="3">
        <v>0.90587962962962953</v>
      </c>
      <c r="AB52">
        <v>1</v>
      </c>
      <c r="AE52">
        <f>ABS(100*(M52-M53)/(AVERAGE(M52:M53)))</f>
        <v>0</v>
      </c>
      <c r="AJ52">
        <f>ABS(100*(O52-O53)/(AVERAGE(O52:O53)))</f>
        <v>0.9906207187269408</v>
      </c>
      <c r="AO52">
        <f>ABS(100*(Q52-Q53)/(AVERAGE(Q52:Q53)))</f>
        <v>3.035413153457001</v>
      </c>
      <c r="AS52">
        <f>AVERAGE(M52:M53)</f>
        <v>4.3310000000000004</v>
      </c>
      <c r="AT52">
        <f>AVERAGE(N52:N53)</f>
        <v>9.0755000000000017</v>
      </c>
      <c r="AU52">
        <f>AVERAGE(O52:O53)</f>
        <v>4.7445000000000004</v>
      </c>
      <c r="AV52">
        <f>AVERAGE(Q52:Q53)</f>
        <v>0.29649999999999999</v>
      </c>
      <c r="BE52" s="8">
        <f t="shared" si="6"/>
        <v>4.1044176706827313</v>
      </c>
      <c r="BF52" s="8">
        <f t="shared" si="7"/>
        <v>8.1508303158946198</v>
      </c>
      <c r="BG52" s="8">
        <f t="shared" si="5"/>
        <v>4.0464126452118885</v>
      </c>
      <c r="BH52" s="8">
        <f t="shared" si="8"/>
        <v>0.31439294046049299</v>
      </c>
      <c r="BJ52" s="8">
        <f>AVERAGE(BE52:BE53)</f>
        <v>4.1044176706827313</v>
      </c>
      <c r="BK52" s="8">
        <f>AVERAGE(BF52:BF53)</f>
        <v>8.1718067174428768</v>
      </c>
      <c r="BL52" s="8">
        <f>AVERAGE(BG52:BG53)</f>
        <v>4.0673890467601463</v>
      </c>
      <c r="BM52" s="8">
        <f>AVERAGE(BH52:BH53)</f>
        <v>0.30946343442539814</v>
      </c>
    </row>
    <row r="53" spans="1:65">
      <c r="A53">
        <v>52</v>
      </c>
      <c r="B53">
        <v>24</v>
      </c>
      <c r="C53" t="s">
        <v>70</v>
      </c>
      <c r="D53" t="s">
        <v>24</v>
      </c>
      <c r="E53" t="s">
        <v>52</v>
      </c>
      <c r="G53">
        <v>0.3</v>
      </c>
      <c r="H53">
        <v>0.3</v>
      </c>
      <c r="I53">
        <v>1022</v>
      </c>
      <c r="J53">
        <v>5468</v>
      </c>
      <c r="L53">
        <v>1668</v>
      </c>
      <c r="M53">
        <v>4.3310000000000004</v>
      </c>
      <c r="N53">
        <v>9.0980000000000008</v>
      </c>
      <c r="O53">
        <v>4.7679999999999998</v>
      </c>
      <c r="Q53">
        <v>0.29199999999999998</v>
      </c>
      <c r="R53">
        <v>1</v>
      </c>
      <c r="S53">
        <v>0</v>
      </c>
      <c r="T53">
        <v>0</v>
      </c>
      <c r="V53">
        <v>0</v>
      </c>
      <c r="Y53" s="4">
        <v>43838</v>
      </c>
      <c r="Z53" s="3">
        <v>0.91158564814814813</v>
      </c>
      <c r="AB53">
        <v>1</v>
      </c>
      <c r="BE53" s="8">
        <f t="shared" si="6"/>
        <v>4.1044176706827313</v>
      </c>
      <c r="BF53" s="8">
        <f t="shared" si="7"/>
        <v>8.1927831189911355</v>
      </c>
      <c r="BG53" s="8">
        <f t="shared" si="5"/>
        <v>4.0883654483084042</v>
      </c>
      <c r="BH53" s="8">
        <f t="shared" si="8"/>
        <v>0.3045339283903033</v>
      </c>
    </row>
    <row r="54" spans="1:65">
      <c r="A54">
        <v>53</v>
      </c>
      <c r="B54">
        <v>25</v>
      </c>
      <c r="C54" t="s">
        <v>71</v>
      </c>
      <c r="D54" t="s">
        <v>24</v>
      </c>
      <c r="E54" t="s">
        <v>52</v>
      </c>
      <c r="G54">
        <v>0.3</v>
      </c>
      <c r="H54">
        <v>0.3</v>
      </c>
      <c r="I54">
        <v>1196</v>
      </c>
      <c r="J54">
        <v>4770</v>
      </c>
      <c r="L54">
        <v>3976</v>
      </c>
      <c r="M54">
        <v>5.0599999999999996</v>
      </c>
      <c r="N54">
        <v>7.9290000000000003</v>
      </c>
      <c r="O54">
        <v>2.8690000000000002</v>
      </c>
      <c r="Q54">
        <v>0.68500000000000005</v>
      </c>
      <c r="R54">
        <v>1</v>
      </c>
      <c r="S54">
        <v>0</v>
      </c>
      <c r="T54">
        <v>0</v>
      </c>
      <c r="V54">
        <v>0</v>
      </c>
      <c r="Y54" s="4">
        <v>43838</v>
      </c>
      <c r="Z54" s="3">
        <v>0.92195601851851849</v>
      </c>
      <c r="AB54">
        <v>1</v>
      </c>
      <c r="AE54">
        <f>ABS(100*(M54-M55)/(AVERAGE(M54:M55)))</f>
        <v>1.013010229417008</v>
      </c>
      <c r="AJ54">
        <f>ABS(100*(O54-O55)/(AVERAGE(O54:O55)))</f>
        <v>6.8013468013467993</v>
      </c>
      <c r="AO54">
        <f>ABS(100*(Q54-Q55)/(AVERAGE(Q54:Q55)))</f>
        <v>3.0194104960459969</v>
      </c>
      <c r="AS54">
        <f>AVERAGE(M54:M55)</f>
        <v>5.0344999999999995</v>
      </c>
      <c r="AT54">
        <f>AVERAGE(N54:N55)</f>
        <v>8.0045000000000002</v>
      </c>
      <c r="AU54">
        <f>AVERAGE(O54:O55)</f>
        <v>2.97</v>
      </c>
      <c r="AV54">
        <f>AVERAGE(Q54:Q55)</f>
        <v>0.69550000000000001</v>
      </c>
      <c r="BE54" s="8">
        <f t="shared" si="6"/>
        <v>4.8032128514056218</v>
      </c>
      <c r="BF54" s="8">
        <f t="shared" si="7"/>
        <v>7.1469596703708334</v>
      </c>
      <c r="BG54" s="8">
        <f t="shared" si="5"/>
        <v>2.3437468189652115</v>
      </c>
      <c r="BH54" s="8">
        <f t="shared" si="8"/>
        <v>0.72591540724211379</v>
      </c>
      <c r="BJ54" s="8">
        <f>AVERAGE(BE54:BE55)</f>
        <v>4.7791164658634528</v>
      </c>
      <c r="BK54" s="8">
        <f>AVERAGE(BF54:BF55)</f>
        <v>7.2143838182045208</v>
      </c>
      <c r="BL54" s="8">
        <f>AVERAGE(BG54:BG55)</f>
        <v>2.4352673523410671</v>
      </c>
      <c r="BM54" s="8">
        <f>AVERAGE(BH54:BH55)</f>
        <v>0.73769144943706255</v>
      </c>
    </row>
    <row r="55" spans="1:65">
      <c r="A55">
        <v>54</v>
      </c>
      <c r="B55">
        <v>25</v>
      </c>
      <c r="C55" t="s">
        <v>71</v>
      </c>
      <c r="D55" t="s">
        <v>24</v>
      </c>
      <c r="E55" t="s">
        <v>52</v>
      </c>
      <c r="G55">
        <v>0.3</v>
      </c>
      <c r="H55">
        <v>0.3</v>
      </c>
      <c r="I55">
        <v>1184</v>
      </c>
      <c r="J55">
        <v>4860</v>
      </c>
      <c r="L55">
        <v>4105</v>
      </c>
      <c r="M55">
        <v>5.0090000000000003</v>
      </c>
      <c r="N55">
        <v>8.08</v>
      </c>
      <c r="O55">
        <v>3.0710000000000002</v>
      </c>
      <c r="Q55">
        <v>0.70599999999999996</v>
      </c>
      <c r="R55">
        <v>1</v>
      </c>
      <c r="S55">
        <v>0</v>
      </c>
      <c r="T55">
        <v>0</v>
      </c>
      <c r="V55">
        <v>0</v>
      </c>
      <c r="Y55" s="4">
        <v>43838</v>
      </c>
      <c r="Z55" s="3">
        <v>0.92768518518518517</v>
      </c>
      <c r="AB55">
        <v>1</v>
      </c>
      <c r="BE55" s="8">
        <f t="shared" si="6"/>
        <v>4.7550200803212848</v>
      </c>
      <c r="BF55" s="8">
        <f t="shared" si="7"/>
        <v>7.2818079660382073</v>
      </c>
      <c r="BG55" s="8">
        <f t="shared" si="5"/>
        <v>2.5267878857169226</v>
      </c>
      <c r="BH55" s="8">
        <f t="shared" si="8"/>
        <v>0.74946749163201132</v>
      </c>
    </row>
    <row r="56" spans="1:65">
      <c r="A56">
        <v>55</v>
      </c>
      <c r="B56">
        <v>26</v>
      </c>
      <c r="C56" t="s">
        <v>72</v>
      </c>
      <c r="D56" t="s">
        <v>24</v>
      </c>
      <c r="E56" t="s">
        <v>52</v>
      </c>
      <c r="G56">
        <v>0.3</v>
      </c>
      <c r="H56">
        <v>0.3</v>
      </c>
      <c r="I56">
        <v>651</v>
      </c>
      <c r="J56">
        <v>4100</v>
      </c>
      <c r="L56">
        <v>1308</v>
      </c>
      <c r="M56">
        <v>2.7759999999999998</v>
      </c>
      <c r="N56">
        <v>6.8090000000000002</v>
      </c>
      <c r="O56">
        <v>4.0330000000000004</v>
      </c>
      <c r="Q56">
        <v>0.23</v>
      </c>
      <c r="R56">
        <v>1</v>
      </c>
      <c r="S56">
        <v>0</v>
      </c>
      <c r="T56">
        <v>0</v>
      </c>
      <c r="V56">
        <v>0</v>
      </c>
      <c r="Y56" s="4">
        <v>43838</v>
      </c>
      <c r="Z56" s="3">
        <v>0.93799768518518523</v>
      </c>
      <c r="AB56">
        <v>1</v>
      </c>
      <c r="AE56">
        <f>ABS(100*(M56-M57)/(AVERAGE(M56:M57)))</f>
        <v>1.0748835542816284</v>
      </c>
      <c r="AJ56">
        <f>ABS(100*(O56-O57)/(AVERAGE(O56:O57)))</f>
        <v>0.88866946432978489</v>
      </c>
      <c r="AO56">
        <f>ABS(100*(Q56-Q57)/(AVERAGE(Q56:Q57)))</f>
        <v>0.43383947939262507</v>
      </c>
      <c r="AS56">
        <f>AVERAGE(M56:M57)</f>
        <v>2.7909999999999999</v>
      </c>
      <c r="AT56">
        <f>AVERAGE(N56:N57)</f>
        <v>6.8420000000000005</v>
      </c>
      <c r="AU56">
        <f>AVERAGE(O56:O57)</f>
        <v>4.0510000000000002</v>
      </c>
      <c r="AV56">
        <f>AVERAGE(Q56:Q57)</f>
        <v>0.23050000000000001</v>
      </c>
      <c r="BE56" s="8">
        <f t="shared" si="6"/>
        <v>2.6144578313253009</v>
      </c>
      <c r="BF56" s="8">
        <f t="shared" si="7"/>
        <v>6.1430890248470478</v>
      </c>
      <c r="BG56" s="8">
        <f t="shared" si="5"/>
        <v>3.5286311935217469</v>
      </c>
      <c r="BH56" s="8">
        <f t="shared" si="8"/>
        <v>0.23880718125570546</v>
      </c>
      <c r="BJ56" s="8">
        <f>AVERAGE(BE56:BE57)</f>
        <v>2.6285140562248994</v>
      </c>
      <c r="BK56" s="8">
        <f>AVERAGE(BF56:BF57)</f>
        <v>6.1723061555749785</v>
      </c>
      <c r="BL56" s="8">
        <f>AVERAGE(BG56:BG57)</f>
        <v>3.5437920993500791</v>
      </c>
      <c r="BM56" s="8">
        <f>AVERAGE(BH56:BH57)</f>
        <v>0.23962876559488794</v>
      </c>
    </row>
    <row r="57" spans="1:65">
      <c r="A57">
        <v>56</v>
      </c>
      <c r="B57">
        <v>26</v>
      </c>
      <c r="C57" t="s">
        <v>72</v>
      </c>
      <c r="D57" t="s">
        <v>24</v>
      </c>
      <c r="E57" t="s">
        <v>52</v>
      </c>
      <c r="G57">
        <v>0.3</v>
      </c>
      <c r="H57">
        <v>0.3</v>
      </c>
      <c r="I57">
        <v>658</v>
      </c>
      <c r="J57">
        <v>4139</v>
      </c>
      <c r="L57">
        <v>1317</v>
      </c>
      <c r="M57">
        <v>2.806</v>
      </c>
      <c r="N57">
        <v>6.875</v>
      </c>
      <c r="O57">
        <v>4.069</v>
      </c>
      <c r="Q57">
        <v>0.23100000000000001</v>
      </c>
      <c r="R57">
        <v>1</v>
      </c>
      <c r="S57">
        <v>0</v>
      </c>
      <c r="T57">
        <v>0</v>
      </c>
      <c r="V57">
        <v>0</v>
      </c>
      <c r="Y57" s="4">
        <v>43838</v>
      </c>
      <c r="Z57" s="3">
        <v>0.94364583333333341</v>
      </c>
      <c r="AB57">
        <v>1</v>
      </c>
      <c r="BE57" s="8">
        <f t="shared" si="6"/>
        <v>2.642570281124498</v>
      </c>
      <c r="BF57" s="8">
        <f t="shared" si="7"/>
        <v>6.2015232863029093</v>
      </c>
      <c r="BG57" s="8">
        <f t="shared" si="5"/>
        <v>3.5589530051784113</v>
      </c>
      <c r="BH57" s="8">
        <f t="shared" si="8"/>
        <v>0.24045034993407041</v>
      </c>
    </row>
    <row r="58" spans="1:65">
      <c r="A58">
        <v>57</v>
      </c>
      <c r="B58">
        <v>27</v>
      </c>
      <c r="C58" t="s">
        <v>73</v>
      </c>
      <c r="D58" t="s">
        <v>24</v>
      </c>
      <c r="E58" t="s">
        <v>52</v>
      </c>
      <c r="G58">
        <v>0.3</v>
      </c>
      <c r="H58">
        <v>0.3</v>
      </c>
      <c r="I58">
        <v>1567</v>
      </c>
      <c r="J58">
        <v>5775</v>
      </c>
      <c r="L58">
        <v>20039</v>
      </c>
      <c r="M58">
        <v>6.617</v>
      </c>
      <c r="N58">
        <v>9.6140000000000008</v>
      </c>
      <c r="O58">
        <v>2.9969999999999999</v>
      </c>
      <c r="Q58">
        <v>3.1030000000000002</v>
      </c>
      <c r="R58">
        <v>1</v>
      </c>
      <c r="S58">
        <v>0</v>
      </c>
      <c r="T58">
        <v>0</v>
      </c>
      <c r="V58">
        <v>0</v>
      </c>
      <c r="Y58" s="4">
        <v>43838</v>
      </c>
      <c r="Z58" s="3">
        <v>0.95429398148148137</v>
      </c>
      <c r="AB58">
        <v>1</v>
      </c>
      <c r="AE58">
        <f>ABS(100*(M58-M59)/(AVERAGE(M58:M59)))</f>
        <v>1.2912912912912957</v>
      </c>
      <c r="AJ58">
        <f>ABS(100*(O58-O59)/(AVERAGE(O58:O59)))</f>
        <v>1.5467383994619979</v>
      </c>
      <c r="AO58">
        <f>ABS(100*(Q58-Q59)/(AVERAGE(Q58:Q59)))</f>
        <v>1.3300892133009041</v>
      </c>
      <c r="AS58">
        <f>AVERAGE(M58:M59)</f>
        <v>6.66</v>
      </c>
      <c r="AT58">
        <f>AVERAGE(N58:N59)</f>
        <v>9.6340000000000003</v>
      </c>
      <c r="AU58">
        <f>AVERAGE(O58:O59)</f>
        <v>2.9740000000000002</v>
      </c>
      <c r="AV58">
        <f>AVERAGE(Q58:Q59)</f>
        <v>3.0825</v>
      </c>
      <c r="BE58" s="8">
        <f t="shared" si="6"/>
        <v>6.2931726907630514</v>
      </c>
      <c r="BF58" s="8">
        <f t="shared" si="7"/>
        <v>8.652765638656513</v>
      </c>
      <c r="BG58" s="8">
        <f t="shared" si="5"/>
        <v>2.3595929478934616</v>
      </c>
      <c r="BH58" s="8">
        <f t="shared" si="8"/>
        <v>3.6586063495283501</v>
      </c>
      <c r="BJ58" s="8">
        <f>AVERAGE(BE58:BE59)</f>
        <v>6.3333333333333321</v>
      </c>
      <c r="BK58" s="8">
        <f>AVERAGE(BF58:BF59)</f>
        <v>8.6707454114121632</v>
      </c>
      <c r="BL58" s="8">
        <f>AVERAGE(BG58:BG59)</f>
        <v>2.3374120780788297</v>
      </c>
      <c r="BM58" s="8">
        <f>AVERAGE(BH58:BH59)</f>
        <v>3.6303986205497516</v>
      </c>
    </row>
    <row r="59" spans="1:65">
      <c r="A59">
        <v>58</v>
      </c>
      <c r="B59">
        <v>27</v>
      </c>
      <c r="C59" t="s">
        <v>73</v>
      </c>
      <c r="D59" t="s">
        <v>24</v>
      </c>
      <c r="E59" t="s">
        <v>52</v>
      </c>
      <c r="G59">
        <v>0.3</v>
      </c>
      <c r="H59">
        <v>0.3</v>
      </c>
      <c r="I59">
        <v>1587</v>
      </c>
      <c r="J59">
        <v>5799</v>
      </c>
      <c r="L59">
        <v>19730</v>
      </c>
      <c r="M59">
        <v>6.7030000000000003</v>
      </c>
      <c r="N59">
        <v>9.6539999999999999</v>
      </c>
      <c r="O59">
        <v>2.9510000000000001</v>
      </c>
      <c r="Q59">
        <v>3.0619999999999998</v>
      </c>
      <c r="R59">
        <v>1</v>
      </c>
      <c r="S59">
        <v>0</v>
      </c>
      <c r="T59">
        <v>0</v>
      </c>
      <c r="V59">
        <v>0</v>
      </c>
      <c r="Y59" s="4">
        <v>43838</v>
      </c>
      <c r="Z59" s="3">
        <v>0.96002314814814815</v>
      </c>
      <c r="AB59">
        <v>1</v>
      </c>
      <c r="BE59" s="8">
        <f t="shared" si="6"/>
        <v>6.3734939759036138</v>
      </c>
      <c r="BF59" s="8">
        <f t="shared" si="7"/>
        <v>8.6887251841678115</v>
      </c>
      <c r="BG59" s="8">
        <f t="shared" si="5"/>
        <v>2.3152312082641977</v>
      </c>
      <c r="BH59" s="8">
        <f t="shared" si="8"/>
        <v>3.6021908915711531</v>
      </c>
    </row>
    <row r="60" spans="1:65">
      <c r="A60">
        <v>59</v>
      </c>
      <c r="B60">
        <v>28</v>
      </c>
      <c r="C60" t="s">
        <v>74</v>
      </c>
      <c r="D60" t="s">
        <v>24</v>
      </c>
      <c r="E60" t="s">
        <v>52</v>
      </c>
      <c r="G60">
        <v>0.3</v>
      </c>
      <c r="H60">
        <v>0.3</v>
      </c>
      <c r="I60">
        <v>953</v>
      </c>
      <c r="J60">
        <v>3271</v>
      </c>
      <c r="L60">
        <v>1314</v>
      </c>
      <c r="M60">
        <v>4.0430000000000001</v>
      </c>
      <c r="N60">
        <v>5.4260000000000002</v>
      </c>
      <c r="O60">
        <v>1.383</v>
      </c>
      <c r="Q60">
        <v>0.23100000000000001</v>
      </c>
      <c r="R60">
        <v>1</v>
      </c>
      <c r="S60">
        <v>0</v>
      </c>
      <c r="T60">
        <v>0</v>
      </c>
      <c r="V60">
        <v>0</v>
      </c>
      <c r="Y60" s="4">
        <v>43838</v>
      </c>
      <c r="Z60" s="3">
        <v>0.97018518518518515</v>
      </c>
      <c r="AB60">
        <v>1</v>
      </c>
      <c r="AE60">
        <f>ABS(100*(M60-M61)/(AVERAGE(M60:M61)))</f>
        <v>1.4974837363446654</v>
      </c>
      <c r="AJ60">
        <f>ABS(100*(O60-O61)/(AVERAGE(O60:O61)))</f>
        <v>2.1459227467811175</v>
      </c>
      <c r="AO60">
        <f>ABS(100*(Q60-Q61)/(AVERAGE(Q60:Q61)))</f>
        <v>2.188183807439827</v>
      </c>
      <c r="AS60">
        <f>AVERAGE(M60:M61)</f>
        <v>4.0735000000000001</v>
      </c>
      <c r="AT60">
        <f>AVERAGE(N60:N61)</f>
        <v>5.4715000000000007</v>
      </c>
      <c r="AU60">
        <f>AVERAGE(O60:O61)</f>
        <v>1.3980000000000001</v>
      </c>
      <c r="AV60">
        <f>AVERAGE(Q60:Q61)</f>
        <v>0.22850000000000001</v>
      </c>
      <c r="BE60" s="8">
        <f t="shared" si="6"/>
        <v>3.8273092369477908</v>
      </c>
      <c r="BF60" s="8">
        <f t="shared" si="7"/>
        <v>4.9009863903109006</v>
      </c>
      <c r="BG60" s="8">
        <f t="shared" si="5"/>
        <v>1.0736771533631098</v>
      </c>
      <c r="BH60" s="8">
        <f t="shared" si="8"/>
        <v>0.2399026270412821</v>
      </c>
      <c r="BJ60" s="8">
        <f>AVERAGE(BE60:BE61)</f>
        <v>3.857429718875502</v>
      </c>
      <c r="BK60" s="8">
        <f>AVERAGE(BF60:BF61)</f>
        <v>4.942190036209265</v>
      </c>
      <c r="BL60" s="8">
        <f>AVERAGE(BG60:BG61)</f>
        <v>1.0847603173337634</v>
      </c>
      <c r="BM60" s="8">
        <f>AVERAGE(BH60:BH61)</f>
        <v>0.23716401257734054</v>
      </c>
    </row>
    <row r="61" spans="1:65">
      <c r="A61">
        <v>60</v>
      </c>
      <c r="B61">
        <v>28</v>
      </c>
      <c r="C61" t="s">
        <v>74</v>
      </c>
      <c r="D61" t="s">
        <v>24</v>
      </c>
      <c r="E61" t="s">
        <v>52</v>
      </c>
      <c r="G61">
        <v>0.3</v>
      </c>
      <c r="H61">
        <v>0.3</v>
      </c>
      <c r="I61">
        <v>968</v>
      </c>
      <c r="J61">
        <v>3326</v>
      </c>
      <c r="L61">
        <v>1284</v>
      </c>
      <c r="M61">
        <v>4.1040000000000001</v>
      </c>
      <c r="N61">
        <v>5.5170000000000003</v>
      </c>
      <c r="O61">
        <v>1.413</v>
      </c>
      <c r="Q61">
        <v>0.22600000000000001</v>
      </c>
      <c r="R61">
        <v>1</v>
      </c>
      <c r="S61">
        <v>0</v>
      </c>
      <c r="T61">
        <v>0</v>
      </c>
      <c r="V61">
        <v>0</v>
      </c>
      <c r="Y61" s="4">
        <v>43838</v>
      </c>
      <c r="Z61" s="3">
        <v>0.97571759259259261</v>
      </c>
      <c r="AB61">
        <v>1</v>
      </c>
      <c r="BE61" s="8">
        <f t="shared" si="6"/>
        <v>3.8875502008032132</v>
      </c>
      <c r="BF61" s="8">
        <f t="shared" si="7"/>
        <v>4.9833936821076303</v>
      </c>
      <c r="BG61" s="8">
        <f t="shared" si="5"/>
        <v>1.0958434813044171</v>
      </c>
      <c r="BH61" s="8">
        <f t="shared" si="8"/>
        <v>0.23442539811339896</v>
      </c>
    </row>
    <row r="62" spans="1:65">
      <c r="A62">
        <v>61</v>
      </c>
      <c r="B62">
        <v>29</v>
      </c>
      <c r="C62" t="s">
        <v>75</v>
      </c>
      <c r="D62" t="s">
        <v>24</v>
      </c>
      <c r="E62" t="s">
        <v>52</v>
      </c>
      <c r="G62">
        <v>0.3</v>
      </c>
      <c r="H62">
        <v>0.3</v>
      </c>
      <c r="I62">
        <v>1301</v>
      </c>
      <c r="J62">
        <v>4299</v>
      </c>
      <c r="L62">
        <v>2747</v>
      </c>
      <c r="M62">
        <v>5.5</v>
      </c>
      <c r="N62">
        <v>7.1420000000000003</v>
      </c>
      <c r="O62">
        <v>1.6419999999999999</v>
      </c>
      <c r="Q62">
        <v>0.47699999999999998</v>
      </c>
      <c r="R62">
        <v>1</v>
      </c>
      <c r="S62">
        <v>0</v>
      </c>
      <c r="T62">
        <v>0</v>
      </c>
      <c r="V62">
        <v>0</v>
      </c>
      <c r="Y62" s="4">
        <v>43838</v>
      </c>
      <c r="Z62" s="3">
        <v>0.9859837962962964</v>
      </c>
      <c r="AB62">
        <v>1</v>
      </c>
      <c r="AE62">
        <f>ABS(100*(M62-M63)/(AVERAGE(M62:M63)))</f>
        <v>1.2256471233879114</v>
      </c>
      <c r="AJ62">
        <f>ABS(100*(O62-O63)/(AVERAGE(O62:O63)))</f>
        <v>9.125254286544612</v>
      </c>
      <c r="AO62">
        <f>ABS(100*(Q62-Q63)/(AVERAGE(Q62:Q63)))</f>
        <v>0.41841004184100455</v>
      </c>
      <c r="AS62">
        <f>AVERAGE(M62:M63)</f>
        <v>5.4664999999999999</v>
      </c>
      <c r="AT62">
        <f>AVERAGE(N62:N63)</f>
        <v>7.1865000000000006</v>
      </c>
      <c r="AU62">
        <f>AVERAGE(O62:O63)</f>
        <v>1.7204999999999999</v>
      </c>
      <c r="AV62">
        <f>AVERAGE(Q62:Q63)</f>
        <v>0.47799999999999998</v>
      </c>
      <c r="BE62" s="8">
        <f t="shared" si="6"/>
        <v>5.2248995983935744</v>
      </c>
      <c r="BF62" s="8">
        <f t="shared" si="7"/>
        <v>6.4412535897115744</v>
      </c>
      <c r="BG62" s="8">
        <f t="shared" si="5"/>
        <v>1.2163539913179999</v>
      </c>
      <c r="BH62" s="8">
        <f t="shared" si="8"/>
        <v>0.50153159549650062</v>
      </c>
      <c r="BJ62" s="8">
        <f>AVERAGE(BE62:BE63)</f>
        <v>5.1927710843373491</v>
      </c>
      <c r="BK62" s="8">
        <f>AVERAGE(BF62:BF63)</f>
        <v>6.4809589212136345</v>
      </c>
      <c r="BL62" s="8">
        <f>AVERAGE(BG62:BG63)</f>
        <v>1.2881878368762854</v>
      </c>
      <c r="BM62" s="8">
        <f>AVERAGE(BH62:BH63)</f>
        <v>0.5024444669844812</v>
      </c>
    </row>
    <row r="63" spans="1:65">
      <c r="A63">
        <v>62</v>
      </c>
      <c r="B63">
        <v>29</v>
      </c>
      <c r="C63" t="s">
        <v>75</v>
      </c>
      <c r="D63" t="s">
        <v>24</v>
      </c>
      <c r="E63" t="s">
        <v>52</v>
      </c>
      <c r="G63">
        <v>0.3</v>
      </c>
      <c r="H63">
        <v>0.3</v>
      </c>
      <c r="I63">
        <v>1285</v>
      </c>
      <c r="J63">
        <v>4352</v>
      </c>
      <c r="L63">
        <v>2757</v>
      </c>
      <c r="M63">
        <v>5.4329999999999998</v>
      </c>
      <c r="N63">
        <v>7.2309999999999999</v>
      </c>
      <c r="O63">
        <v>1.7989999999999999</v>
      </c>
      <c r="Q63">
        <v>0.47899999999999998</v>
      </c>
      <c r="R63">
        <v>1</v>
      </c>
      <c r="S63">
        <v>0</v>
      </c>
      <c r="T63">
        <v>0</v>
      </c>
      <c r="V63">
        <v>0</v>
      </c>
      <c r="Y63" s="4">
        <v>43838</v>
      </c>
      <c r="Z63" s="3">
        <v>0.99163194444444447</v>
      </c>
      <c r="AB63">
        <v>1</v>
      </c>
      <c r="BE63" s="8">
        <f t="shared" si="6"/>
        <v>5.1606425702811238</v>
      </c>
      <c r="BF63" s="8">
        <f t="shared" si="7"/>
        <v>6.5206642527156946</v>
      </c>
      <c r="BG63" s="8">
        <f t="shared" si="5"/>
        <v>1.3600216824345708</v>
      </c>
      <c r="BH63" s="8">
        <f t="shared" si="8"/>
        <v>0.50335733847246167</v>
      </c>
    </row>
    <row r="64" spans="1:65">
      <c r="A64">
        <v>63</v>
      </c>
      <c r="B64">
        <v>30</v>
      </c>
      <c r="C64" t="s">
        <v>76</v>
      </c>
      <c r="D64" t="s">
        <v>24</v>
      </c>
      <c r="E64" t="s">
        <v>52</v>
      </c>
      <c r="G64">
        <v>0.3</v>
      </c>
      <c r="H64">
        <v>0.3</v>
      </c>
      <c r="I64">
        <v>1347</v>
      </c>
      <c r="J64">
        <v>5034</v>
      </c>
      <c r="L64">
        <v>13215</v>
      </c>
      <c r="M64">
        <v>5.6929999999999996</v>
      </c>
      <c r="N64">
        <v>8.3719999999999999</v>
      </c>
      <c r="O64">
        <v>2.6789999999999998</v>
      </c>
      <c r="Q64">
        <v>2.1429999999999998</v>
      </c>
      <c r="R64">
        <v>1</v>
      </c>
      <c r="S64">
        <v>0</v>
      </c>
      <c r="T64">
        <v>0</v>
      </c>
      <c r="V64">
        <v>0</v>
      </c>
      <c r="Y64" s="4">
        <v>43839</v>
      </c>
      <c r="Z64" s="3">
        <v>1.9907407407407408E-3</v>
      </c>
      <c r="AB64">
        <v>1</v>
      </c>
      <c r="AE64">
        <f>ABS(100*(M64-M65)/(AVERAGE(M64:M65)))</f>
        <v>3.1125713297596511</v>
      </c>
      <c r="AJ64">
        <f>ABS(100*(O64-O65)/(AVERAGE(O64:O65)))</f>
        <v>0.52395209580837543</v>
      </c>
      <c r="AO64">
        <f>ABS(100*(Q64-Q65)/(AVERAGE(Q64:Q65)))</f>
        <v>5.1818181818181959</v>
      </c>
      <c r="AS64">
        <f>AVERAGE(M64:M65)</f>
        <v>5.7829999999999995</v>
      </c>
      <c r="AT64">
        <f>AVERAGE(N64:N65)</f>
        <v>8.4550000000000001</v>
      </c>
      <c r="AU64">
        <f>AVERAGE(O64:O65)</f>
        <v>2.6719999999999997</v>
      </c>
      <c r="AV64">
        <f>AVERAGE(Q64:Q65)</f>
        <v>2.2000000000000002</v>
      </c>
      <c r="BE64" s="8">
        <f t="shared" si="6"/>
        <v>5.4096385542168672</v>
      </c>
      <c r="BF64" s="8">
        <f t="shared" si="7"/>
        <v>7.5425146709951303</v>
      </c>
      <c r="BG64" s="8">
        <f t="shared" si="5"/>
        <v>2.1328761167782631</v>
      </c>
      <c r="BH64" s="8">
        <f t="shared" si="8"/>
        <v>2.4127193427325286</v>
      </c>
      <c r="BJ64" s="8">
        <f>AVERAGE(BE64:BE65)</f>
        <v>5.4959839357429718</v>
      </c>
      <c r="BK64" s="8">
        <f>AVERAGE(BF64:BF65)</f>
        <v>7.6166812336121872</v>
      </c>
      <c r="BL64" s="8">
        <f>AVERAGE(BG64:BG65)</f>
        <v>2.1206972978692153</v>
      </c>
      <c r="BM64" s="8">
        <f>AVERAGE(BH64:BH65)</f>
        <v>2.4839233187950098</v>
      </c>
    </row>
    <row r="65" spans="1:65">
      <c r="A65">
        <v>64</v>
      </c>
      <c r="B65">
        <v>30</v>
      </c>
      <c r="C65" t="s">
        <v>76</v>
      </c>
      <c r="D65" t="s">
        <v>24</v>
      </c>
      <c r="E65" t="s">
        <v>52</v>
      </c>
      <c r="G65">
        <v>0.3</v>
      </c>
      <c r="H65">
        <v>0.3</v>
      </c>
      <c r="I65">
        <v>1390</v>
      </c>
      <c r="J65">
        <v>5133</v>
      </c>
      <c r="L65">
        <v>13995</v>
      </c>
      <c r="M65">
        <v>5.8730000000000002</v>
      </c>
      <c r="N65">
        <v>8.5380000000000003</v>
      </c>
      <c r="O65">
        <v>2.665</v>
      </c>
      <c r="Q65">
        <v>2.2570000000000001</v>
      </c>
      <c r="R65">
        <v>1</v>
      </c>
      <c r="S65">
        <v>0</v>
      </c>
      <c r="T65">
        <v>0</v>
      </c>
      <c r="V65">
        <v>0</v>
      </c>
      <c r="Y65" s="4">
        <v>43839</v>
      </c>
      <c r="Z65" s="3">
        <v>7.69675925925926E-3</v>
      </c>
      <c r="AB65">
        <v>1</v>
      </c>
      <c r="BE65" s="8">
        <f t="shared" si="6"/>
        <v>5.5823293172690756</v>
      </c>
      <c r="BF65" s="8">
        <f t="shared" si="7"/>
        <v>7.6908477962292432</v>
      </c>
      <c r="BG65" s="8">
        <f t="shared" si="5"/>
        <v>2.1085184789601676</v>
      </c>
      <c r="BH65" s="8">
        <f t="shared" si="8"/>
        <v>2.5551272948574906</v>
      </c>
    </row>
    <row r="66" spans="1:65">
      <c r="A66">
        <v>65</v>
      </c>
      <c r="B66">
        <v>31</v>
      </c>
      <c r="C66" t="s">
        <v>77</v>
      </c>
      <c r="D66" t="s">
        <v>24</v>
      </c>
      <c r="E66" t="s">
        <v>52</v>
      </c>
      <c r="G66">
        <v>0.3</v>
      </c>
      <c r="H66">
        <v>0.3</v>
      </c>
      <c r="I66">
        <v>2247</v>
      </c>
      <c r="J66">
        <v>9162</v>
      </c>
      <c r="L66">
        <v>15017</v>
      </c>
      <c r="M66">
        <v>9.4860000000000007</v>
      </c>
      <c r="N66">
        <v>15.318</v>
      </c>
      <c r="O66">
        <v>5.8319999999999999</v>
      </c>
      <c r="Q66">
        <v>2.4060000000000001</v>
      </c>
      <c r="R66">
        <v>1</v>
      </c>
      <c r="S66">
        <v>0</v>
      </c>
      <c r="T66">
        <v>0</v>
      </c>
      <c r="V66">
        <v>0</v>
      </c>
      <c r="Y66" s="4">
        <v>43839</v>
      </c>
      <c r="Z66" s="3">
        <v>1.8379629629629628E-2</v>
      </c>
      <c r="AB66">
        <v>1</v>
      </c>
      <c r="AE66">
        <f>ABS(100*(M66-M67)/(AVERAGE(M66:M67)))</f>
        <v>0.28503562945369249</v>
      </c>
      <c r="AG66">
        <f>100*((AVERAGE(M66:M67)*50)-(AVERAGE(M64:M65)*50))/(1000*0.15)</f>
        <v>122.98333333333336</v>
      </c>
      <c r="AJ66">
        <f>ABS(100*(O66-O67)/(AVERAGE(O66:O67)))</f>
        <v>1.057479106259599</v>
      </c>
      <c r="AL66">
        <f>100*((AVERAGE(O66:O67)*50)-(AVERAGE(O64:O65)*50))/(1000*0.15)</f>
        <v>106.36666666666666</v>
      </c>
      <c r="AO66">
        <f>ABS(100*(Q66-Q67)/(AVERAGE(Q66:Q67)))</f>
        <v>0.8278145695364244</v>
      </c>
      <c r="AQ66">
        <f>100*((AVERAGE(Q66:Q67)*50)-(AVERAGE(Q64:Q65)*50))/(100*0.15)</f>
        <v>71.999999999999986</v>
      </c>
      <c r="AS66">
        <f>AVERAGE(M66:M67)</f>
        <v>9.4725000000000001</v>
      </c>
      <c r="AT66">
        <f>AVERAGE(N66:N67)</f>
        <v>15.3355</v>
      </c>
      <c r="AU66">
        <f>AVERAGE(O66:O67)</f>
        <v>5.8629999999999995</v>
      </c>
      <c r="AV66">
        <f>AVERAGE(Q66:Q67)</f>
        <v>2.4160000000000004</v>
      </c>
      <c r="BE66" s="8">
        <f t="shared" si="6"/>
        <v>9.024096385542169</v>
      </c>
      <c r="BF66" s="8">
        <f t="shared" si="7"/>
        <v>13.727556498938695</v>
      </c>
      <c r="BG66" s="8">
        <f t="shared" si="5"/>
        <v>4.7034601133965257</v>
      </c>
      <c r="BH66" s="8">
        <f t="shared" si="8"/>
        <v>2.7417182270007099</v>
      </c>
      <c r="BJ66" s="8">
        <f>AVERAGE(BE66:BE67)</f>
        <v>9.0120481927710845</v>
      </c>
      <c r="BK66" s="8">
        <f>AVERAGE(BF66:BF67)</f>
        <v>13.742539642901736</v>
      </c>
      <c r="BL66" s="8">
        <f>AVERAGE(BG66:BG67)</f>
        <v>4.7304914501306516</v>
      </c>
      <c r="BM66" s="8">
        <f>AVERAGE(BH66:BH67)</f>
        <v>2.7544071406836395</v>
      </c>
    </row>
    <row r="67" spans="1:65">
      <c r="A67">
        <v>66</v>
      </c>
      <c r="B67">
        <v>31</v>
      </c>
      <c r="C67" t="s">
        <v>77</v>
      </c>
      <c r="D67" t="s">
        <v>24</v>
      </c>
      <c r="E67" t="s">
        <v>52</v>
      </c>
      <c r="G67">
        <v>0.3</v>
      </c>
      <c r="H67">
        <v>0.3</v>
      </c>
      <c r="I67">
        <v>2241</v>
      </c>
      <c r="J67">
        <v>9182</v>
      </c>
      <c r="L67">
        <v>15156</v>
      </c>
      <c r="M67">
        <v>9.4589999999999996</v>
      </c>
      <c r="N67">
        <v>15.353</v>
      </c>
      <c r="O67">
        <v>5.8940000000000001</v>
      </c>
      <c r="Q67">
        <v>2.4260000000000002</v>
      </c>
      <c r="R67">
        <v>1</v>
      </c>
      <c r="S67">
        <v>0</v>
      </c>
      <c r="T67">
        <v>0</v>
      </c>
      <c r="V67">
        <v>0</v>
      </c>
      <c r="Y67" s="4">
        <v>43839</v>
      </c>
      <c r="Z67" s="3">
        <v>2.4293981481481482E-2</v>
      </c>
      <c r="AB67">
        <v>1</v>
      </c>
      <c r="BE67" s="8">
        <f t="shared" si="6"/>
        <v>9</v>
      </c>
      <c r="BF67" s="8">
        <f t="shared" si="7"/>
        <v>13.757522786864778</v>
      </c>
      <c r="BG67" s="8">
        <f t="shared" si="5"/>
        <v>4.7575227868647776</v>
      </c>
      <c r="BH67" s="8">
        <f t="shared" si="8"/>
        <v>2.7670960543665686</v>
      </c>
    </row>
    <row r="68" spans="1:65">
      <c r="A68">
        <v>67</v>
      </c>
      <c r="B68">
        <v>32</v>
      </c>
      <c r="C68" t="s">
        <v>78</v>
      </c>
      <c r="D68" t="s">
        <v>24</v>
      </c>
      <c r="E68" t="s">
        <v>52</v>
      </c>
      <c r="G68">
        <v>0.3</v>
      </c>
      <c r="H68">
        <v>0.3</v>
      </c>
      <c r="I68">
        <v>1029</v>
      </c>
      <c r="J68">
        <v>5476</v>
      </c>
      <c r="L68">
        <v>1758</v>
      </c>
      <c r="M68">
        <v>4.3609999999999998</v>
      </c>
      <c r="N68">
        <v>9.1129999999999995</v>
      </c>
      <c r="O68">
        <v>4.7519999999999998</v>
      </c>
      <c r="Q68">
        <v>0.307</v>
      </c>
      <c r="R68">
        <v>1</v>
      </c>
      <c r="S68">
        <v>0</v>
      </c>
      <c r="T68">
        <v>0</v>
      </c>
      <c r="V68">
        <v>0</v>
      </c>
      <c r="Y68" s="4">
        <v>43839</v>
      </c>
      <c r="Z68" s="3">
        <v>3.4745370370370371E-2</v>
      </c>
      <c r="AB68">
        <v>1</v>
      </c>
      <c r="AE68">
        <f>ABS(100*(M68-M69)/(AVERAGE(M68:M69)))</f>
        <v>0.22904260192397333</v>
      </c>
      <c r="AF68">
        <f>ABS(100*((AVERAGE(M68:M69)-AVERAGE(M52:M53))/(AVERAGE(M52:M53,M68:M69))))</f>
        <v>0.80487524433711066</v>
      </c>
      <c r="AJ68">
        <f>ABS(100*(O68-O69)/(AVERAGE(O68:O69)))</f>
        <v>11.128775834658198</v>
      </c>
      <c r="AK68">
        <f>ABS(100*((AVERAGE(O68:O69)-AVERAGE(O52:O53))/(AVERAGE(O52:O53,O68:O69))))</f>
        <v>5.8814504168158264</v>
      </c>
      <c r="AO68">
        <f>ABS(100*(Q68-Q69)/(AVERAGE(Q68:Q69)))</f>
        <v>0.98199672667757865</v>
      </c>
      <c r="AP68">
        <f>ABS(100*((AVERAGE(Q68:Q69)-AVERAGE(Q52:Q53))/(AVERAGE(Q52:Q53,Q68:Q69))))</f>
        <v>2.9900332225913648</v>
      </c>
      <c r="AS68">
        <f>AVERAGE(M68:M69)</f>
        <v>4.3659999999999997</v>
      </c>
      <c r="AT68">
        <f>AVERAGE(N68:N69)</f>
        <v>9.3979999999999997</v>
      </c>
      <c r="AU68">
        <f>AVERAGE(O68:O69)</f>
        <v>5.032</v>
      </c>
      <c r="AV68">
        <f>AVERAGE(Q68:Q69)</f>
        <v>0.30549999999999999</v>
      </c>
      <c r="BE68" s="8">
        <f t="shared" si="6"/>
        <v>4.1325301204819267</v>
      </c>
      <c r="BF68" s="8">
        <f t="shared" si="7"/>
        <v>8.2047696341615683</v>
      </c>
      <c r="BG68" s="8">
        <f t="shared" si="5"/>
        <v>4.0722395136796417</v>
      </c>
      <c r="BH68" s="8">
        <f t="shared" si="8"/>
        <v>0.32096561517395278</v>
      </c>
      <c r="BJ68" s="8">
        <f>AVERAGE(BE68:BE69)</f>
        <v>4.1385542168674689</v>
      </c>
      <c r="BK68" s="8">
        <f>AVERAGE(BF68:BF69)</f>
        <v>8.4594830815332749</v>
      </c>
      <c r="BL68" s="8">
        <f>AVERAGE(BG68:BG69)</f>
        <v>4.3209288646658068</v>
      </c>
      <c r="BM68" s="8">
        <f>AVERAGE(BH68:BH69)</f>
        <v>0.31932244649558783</v>
      </c>
    </row>
    <row r="69" spans="1:65">
      <c r="A69">
        <v>68</v>
      </c>
      <c r="B69">
        <v>32</v>
      </c>
      <c r="C69" t="s">
        <v>78</v>
      </c>
      <c r="D69" t="s">
        <v>24</v>
      </c>
      <c r="E69" t="s">
        <v>52</v>
      </c>
      <c r="G69">
        <v>0.3</v>
      </c>
      <c r="H69">
        <v>0.3</v>
      </c>
      <c r="I69">
        <v>1032</v>
      </c>
      <c r="J69">
        <v>5816</v>
      </c>
      <c r="L69">
        <v>1740</v>
      </c>
      <c r="M69">
        <v>4.3710000000000004</v>
      </c>
      <c r="N69">
        <v>9.6829999999999998</v>
      </c>
      <c r="O69">
        <v>5.3120000000000003</v>
      </c>
      <c r="Q69">
        <v>0.30399999999999999</v>
      </c>
      <c r="R69">
        <v>1</v>
      </c>
      <c r="S69">
        <v>0</v>
      </c>
      <c r="T69">
        <v>0</v>
      </c>
      <c r="V69">
        <v>0</v>
      </c>
      <c r="Y69" s="4">
        <v>43839</v>
      </c>
      <c r="Z69" s="3">
        <v>4.0532407407407406E-2</v>
      </c>
      <c r="AB69">
        <v>1</v>
      </c>
      <c r="BE69" s="8">
        <f t="shared" si="6"/>
        <v>4.1445783132530112</v>
      </c>
      <c r="BF69" s="8">
        <f t="shared" si="7"/>
        <v>8.7141965289049832</v>
      </c>
      <c r="BG69" s="8">
        <f t="shared" si="5"/>
        <v>4.569618215651972</v>
      </c>
      <c r="BH69" s="8">
        <f t="shared" si="8"/>
        <v>0.31767927781722288</v>
      </c>
    </row>
    <row r="70" spans="1:65">
      <c r="A70">
        <v>69</v>
      </c>
      <c r="B70">
        <v>1</v>
      </c>
      <c r="D70" t="s">
        <v>47</v>
      </c>
      <c r="Y70" s="4">
        <v>43839</v>
      </c>
      <c r="Z70" s="3">
        <v>4.50462962962963E-2</v>
      </c>
      <c r="AB70">
        <v>1</v>
      </c>
      <c r="BE70" s="8" t="e">
        <f t="shared" si="6"/>
        <v>#DIV/0!</v>
      </c>
      <c r="BF70" s="8" t="e">
        <f t="shared" si="7"/>
        <v>#DIV/0!</v>
      </c>
      <c r="BG70" s="8" t="e">
        <f t="shared" si="5"/>
        <v>#DIV/0!</v>
      </c>
      <c r="BH70" s="8" t="e">
        <f t="shared" si="8"/>
        <v>#DIV/0!</v>
      </c>
    </row>
    <row r="71" spans="1:65">
      <c r="A71">
        <v>70</v>
      </c>
      <c r="B71">
        <v>2</v>
      </c>
      <c r="C71" t="s">
        <v>44</v>
      </c>
      <c r="D71" t="s">
        <v>24</v>
      </c>
      <c r="E71" t="s">
        <v>52</v>
      </c>
      <c r="G71">
        <v>0.3</v>
      </c>
      <c r="H71">
        <v>0.3</v>
      </c>
      <c r="I71">
        <v>32</v>
      </c>
      <c r="J71">
        <v>192</v>
      </c>
      <c r="L71">
        <v>0</v>
      </c>
      <c r="M71">
        <v>0.19400000000000001</v>
      </c>
      <c r="N71">
        <v>0.31</v>
      </c>
      <c r="O71">
        <v>0.11600000000000001</v>
      </c>
      <c r="Q71">
        <v>0</v>
      </c>
      <c r="R71">
        <v>1</v>
      </c>
      <c r="S71">
        <v>0</v>
      </c>
      <c r="T71">
        <v>0</v>
      </c>
      <c r="V71">
        <v>0</v>
      </c>
      <c r="Y71" s="4">
        <v>43839</v>
      </c>
      <c r="Z71" s="3">
        <v>5.4918981481481478E-2</v>
      </c>
      <c r="AB71">
        <v>1</v>
      </c>
      <c r="AE71">
        <f>ABS(100*(M71-M72)/(AVERAGE(M71:M72)))</f>
        <v>8.8669950738916192</v>
      </c>
      <c r="AJ71">
        <f>ABS(100*(O71-O72)/(AVERAGE(O71:O72)))</f>
        <v>79.518072289156635</v>
      </c>
      <c r="AO71" t="e">
        <f>ABS(100*(Q71-Q72)/(AVERAGE(Q71:Q72)))</f>
        <v>#DIV/0!</v>
      </c>
      <c r="AS71">
        <f>AVERAGE(M71:M72)</f>
        <v>0.20300000000000001</v>
      </c>
      <c r="AT71">
        <f>AVERAGE(N71:N72)</f>
        <v>0.28600000000000003</v>
      </c>
      <c r="AU71">
        <f>AVERAGE(O71:O72)</f>
        <v>8.3000000000000004E-2</v>
      </c>
      <c r="AV71">
        <f>AVERAGE(Q71:Q72)</f>
        <v>0</v>
      </c>
      <c r="BE71" s="8">
        <f t="shared" ref="BE71:BE76" si="9">0.001*((I71/$BA$2)*1000)/G71</f>
        <v>0.12851405622489959</v>
      </c>
      <c r="BF71" s="8">
        <f t="shared" ref="BF71:BF76" si="10">0.001*((J71/$BB$2)*1000)/H71</f>
        <v>0.28767636409039832</v>
      </c>
      <c r="BG71" s="8">
        <f t="shared" si="5"/>
        <v>0.15916230786549873</v>
      </c>
      <c r="BH71" s="8">
        <f t="shared" ref="BH71:BH76" si="11">0.001*((L71/$BC$2)*1000)/H71</f>
        <v>0</v>
      </c>
      <c r="BJ71" s="8">
        <f>AVERAGE(BE71:BE72)</f>
        <v>0.1365461847389558</v>
      </c>
      <c r="BK71" s="8">
        <f>AVERAGE(BF71:BF72)</f>
        <v>0.26595080534398802</v>
      </c>
      <c r="BL71" s="8">
        <f>AVERAGE(BG71:BG72)</f>
        <v>0.12940462060503222</v>
      </c>
      <c r="BM71" s="8">
        <f>AVERAGE(BH71:BH72)</f>
        <v>0</v>
      </c>
    </row>
    <row r="72" spans="1:65">
      <c r="A72">
        <v>71</v>
      </c>
      <c r="B72">
        <v>2</v>
      </c>
      <c r="C72" t="s">
        <v>44</v>
      </c>
      <c r="D72" t="s">
        <v>24</v>
      </c>
      <c r="E72" t="s">
        <v>52</v>
      </c>
      <c r="G72">
        <v>0.3</v>
      </c>
      <c r="H72">
        <v>0.3</v>
      </c>
      <c r="I72">
        <v>36</v>
      </c>
      <c r="J72">
        <v>163</v>
      </c>
      <c r="L72">
        <v>0</v>
      </c>
      <c r="M72">
        <v>0.21199999999999999</v>
      </c>
      <c r="N72">
        <v>0.26200000000000001</v>
      </c>
      <c r="O72">
        <v>0.05</v>
      </c>
      <c r="Q72">
        <v>0</v>
      </c>
      <c r="R72">
        <v>1</v>
      </c>
      <c r="S72">
        <v>0</v>
      </c>
      <c r="T72">
        <v>0</v>
      </c>
      <c r="V72">
        <v>0</v>
      </c>
      <c r="Y72" s="4">
        <v>43839</v>
      </c>
      <c r="Z72" s="3">
        <v>6.0300925925925924E-2</v>
      </c>
      <c r="AB72">
        <v>1</v>
      </c>
      <c r="BE72" s="8">
        <f t="shared" si="9"/>
        <v>0.14457831325301204</v>
      </c>
      <c r="BF72" s="8">
        <f t="shared" si="10"/>
        <v>0.24422524659757774</v>
      </c>
      <c r="BG72" s="8">
        <f t="shared" si="5"/>
        <v>9.9646933344565702E-2</v>
      </c>
      <c r="BH72" s="8">
        <f t="shared" si="11"/>
        <v>0</v>
      </c>
    </row>
    <row r="73" spans="1:65">
      <c r="A73">
        <v>72</v>
      </c>
      <c r="B73">
        <v>6</v>
      </c>
      <c r="C73" t="s">
        <v>46</v>
      </c>
      <c r="D73" t="s">
        <v>24</v>
      </c>
      <c r="E73" t="s">
        <v>52</v>
      </c>
      <c r="G73">
        <v>0.3</v>
      </c>
      <c r="H73">
        <v>0.3</v>
      </c>
      <c r="I73">
        <v>730</v>
      </c>
      <c r="J73">
        <v>3973</v>
      </c>
      <c r="L73">
        <v>1579</v>
      </c>
      <c r="M73">
        <v>3.109</v>
      </c>
      <c r="N73">
        <v>6.5970000000000004</v>
      </c>
      <c r="O73">
        <v>3.488</v>
      </c>
      <c r="Q73">
        <v>0.27700000000000002</v>
      </c>
      <c r="R73">
        <v>1</v>
      </c>
      <c r="S73">
        <v>0</v>
      </c>
      <c r="T73">
        <v>0</v>
      </c>
      <c r="V73">
        <v>0</v>
      </c>
      <c r="Y73" s="4">
        <v>43839</v>
      </c>
      <c r="Z73" s="3">
        <v>7.0798611111111118E-2</v>
      </c>
      <c r="AB73">
        <v>1</v>
      </c>
      <c r="AD73">
        <f>ABS(100*(AVERAGE(M73:M74)-3.24)/3.24)</f>
        <v>3.7654320987654422</v>
      </c>
      <c r="AE73">
        <f>ABS(100*(M73-M74)/(AVERAGE(M73:M74)))</f>
        <v>0.57729313662603576</v>
      </c>
      <c r="AI73">
        <f>ABS(100*(AVERAGE(O73:O74)-4.3)/4.3)</f>
        <v>19.127906976744182</v>
      </c>
      <c r="AJ73">
        <f>ABS(100*(O73-O74)/(AVERAGE(O73:O74)))</f>
        <v>0.60388209920919933</v>
      </c>
      <c r="AN73">
        <f>ABS(100*(AVERAGE(Q73:Q74)-0.3)/0.3)</f>
        <v>8.3333333333333215</v>
      </c>
      <c r="AO73">
        <f>ABS(100*(Q73-Q74)/(AVERAGE(Q73:Q74)))</f>
        <v>1.4545454545454557</v>
      </c>
      <c r="AR73" s="2"/>
      <c r="AS73">
        <f>AVERAGE(M73:M74)</f>
        <v>3.1179999999999999</v>
      </c>
      <c r="AT73">
        <f>AVERAGE(N73:N74)</f>
        <v>6.5950000000000006</v>
      </c>
      <c r="AU73">
        <f>AVERAGE(O73:O74)</f>
        <v>3.4775</v>
      </c>
      <c r="AV73">
        <f>AVERAGE(Q73:Q74)</f>
        <v>0.27500000000000002</v>
      </c>
      <c r="AX73" s="1">
        <v>3</v>
      </c>
      <c r="AY73" s="1">
        <v>6</v>
      </c>
      <c r="AZ73" s="1">
        <v>0.3</v>
      </c>
      <c r="BA73" s="6">
        <f>I73/(G73*AX73)</f>
        <v>811.1111111111112</v>
      </c>
      <c r="BB73" s="6">
        <f>J73/(H73*AY73)</f>
        <v>2207.2222222222226</v>
      </c>
      <c r="BC73" s="7">
        <f>L73/(H73*AZ73)</f>
        <v>17544.444444444445</v>
      </c>
      <c r="BE73" s="8">
        <f t="shared" si="9"/>
        <v>2.9317269076305217</v>
      </c>
      <c r="BF73" s="8">
        <f t="shared" si="10"/>
        <v>5.95280309651642</v>
      </c>
      <c r="BG73" s="8">
        <f t="shared" si="5"/>
        <v>3.0210761888858984</v>
      </c>
      <c r="BH73" s="8">
        <f t="shared" si="11"/>
        <v>0.28828481590424992</v>
      </c>
      <c r="BJ73" s="8">
        <f>AVERAGE(BE73:BE74)</f>
        <v>2.9417670682730921</v>
      </c>
      <c r="BK73" s="8">
        <f>AVERAGE(BF73:BF74)</f>
        <v>5.9513047821201157</v>
      </c>
      <c r="BL73" s="8">
        <f>AVERAGE(BG73:BG74)</f>
        <v>3.0095377138470236</v>
      </c>
      <c r="BM73" s="8">
        <f>AVERAGE(BH73:BH74)</f>
        <v>0.28618521148189469</v>
      </c>
    </row>
    <row r="74" spans="1:65">
      <c r="A74">
        <v>73</v>
      </c>
      <c r="B74">
        <v>6</v>
      </c>
      <c r="C74" t="s">
        <v>46</v>
      </c>
      <c r="D74" t="s">
        <v>24</v>
      </c>
      <c r="E74" t="s">
        <v>52</v>
      </c>
      <c r="G74">
        <v>0.3</v>
      </c>
      <c r="H74">
        <v>0.3</v>
      </c>
      <c r="I74">
        <v>735</v>
      </c>
      <c r="J74">
        <v>3971</v>
      </c>
      <c r="L74">
        <v>1556</v>
      </c>
      <c r="M74">
        <v>3.1269999999999998</v>
      </c>
      <c r="N74">
        <v>6.593</v>
      </c>
      <c r="O74">
        <v>3.4670000000000001</v>
      </c>
      <c r="Q74">
        <v>0.27300000000000002</v>
      </c>
      <c r="R74">
        <v>1</v>
      </c>
      <c r="S74">
        <v>0</v>
      </c>
      <c r="T74">
        <v>0</v>
      </c>
      <c r="V74">
        <v>0</v>
      </c>
      <c r="Y74" s="4">
        <v>43839</v>
      </c>
      <c r="Z74" s="3">
        <v>7.6423611111111109E-2</v>
      </c>
      <c r="AB74">
        <v>1</v>
      </c>
      <c r="AX74" s="1">
        <v>3</v>
      </c>
      <c r="AY74" s="1">
        <v>6</v>
      </c>
      <c r="AZ74" s="1">
        <v>0.3</v>
      </c>
      <c r="BA74" s="6">
        <f>I74/(G74*AX74)</f>
        <v>816.66666666666674</v>
      </c>
      <c r="BB74" s="6">
        <f>J74/(H74*AY74)</f>
        <v>2206.1111111111113</v>
      </c>
      <c r="BC74" s="7">
        <f>L74/(H74*AZ74)</f>
        <v>17288.888888888891</v>
      </c>
      <c r="BE74" s="8">
        <f t="shared" si="9"/>
        <v>2.9518072289156625</v>
      </c>
      <c r="BF74" s="8">
        <f t="shared" si="10"/>
        <v>5.9498064677238114</v>
      </c>
      <c r="BG74" s="8">
        <f t="shared" si="5"/>
        <v>2.9979992388081489</v>
      </c>
      <c r="BH74" s="8">
        <f t="shared" si="11"/>
        <v>0.2840856070595395</v>
      </c>
    </row>
    <row r="75" spans="1:65">
      <c r="A75">
        <v>74</v>
      </c>
      <c r="B75">
        <v>3</v>
      </c>
      <c r="C75" t="s">
        <v>45</v>
      </c>
      <c r="D75" t="s">
        <v>24</v>
      </c>
      <c r="E75" t="s">
        <v>52</v>
      </c>
      <c r="G75">
        <v>0.3</v>
      </c>
      <c r="H75">
        <v>0.3</v>
      </c>
      <c r="I75">
        <v>2121</v>
      </c>
      <c r="J75">
        <v>6313</v>
      </c>
      <c r="L75">
        <v>6510</v>
      </c>
      <c r="M75">
        <v>8.952</v>
      </c>
      <c r="N75">
        <v>10.516999999999999</v>
      </c>
      <c r="O75">
        <v>1.5649999999999999</v>
      </c>
      <c r="Q75">
        <v>1.103</v>
      </c>
      <c r="R75">
        <v>1</v>
      </c>
      <c r="S75">
        <v>0</v>
      </c>
      <c r="T75">
        <v>0</v>
      </c>
      <c r="V75">
        <v>0</v>
      </c>
      <c r="Y75" s="4">
        <v>43839</v>
      </c>
      <c r="Z75" s="3">
        <v>8.6956018518518516E-2</v>
      </c>
      <c r="AB75">
        <v>1</v>
      </c>
      <c r="AE75">
        <f>ABS(100*(M75-M76)/(AVERAGE(M75:M76)))</f>
        <v>1.1439995557283253</v>
      </c>
      <c r="AJ75">
        <f>ABS(100*(O75-O76)/(AVERAGE(O75:O76)))</f>
        <v>8.3888149134487282</v>
      </c>
      <c r="AO75">
        <f>ABS(100*(Q75-Q76)/(AVERAGE(Q75:Q76)))</f>
        <v>1.0938924339106664</v>
      </c>
      <c r="AS75">
        <f>AVERAGE(M75:M76)</f>
        <v>9.0034999999999989</v>
      </c>
      <c r="AT75">
        <f>AVERAGE(N75:N76)</f>
        <v>10.5055</v>
      </c>
      <c r="AU75">
        <f>AVERAGE(O75:O76)</f>
        <v>1.502</v>
      </c>
      <c r="AV75">
        <f>AVERAGE(Q75:Q76)</f>
        <v>1.097</v>
      </c>
      <c r="BE75" s="8">
        <f t="shared" si="9"/>
        <v>8.5180722891566258</v>
      </c>
      <c r="BF75" s="8">
        <f t="shared" si="10"/>
        <v>9.4588587838681502</v>
      </c>
      <c r="BG75" s="8">
        <f t="shared" si="5"/>
        <v>0.94078649471152431</v>
      </c>
      <c r="BH75" s="8">
        <f t="shared" si="11"/>
        <v>1.188558677350644</v>
      </c>
      <c r="BJ75" s="8">
        <f>AVERAGE(BE75:BE76)</f>
        <v>8.566265060240962</v>
      </c>
      <c r="BK75" s="8">
        <f>AVERAGE(BF75:BF76)</f>
        <v>9.4483705830940217</v>
      </c>
      <c r="BL75" s="8">
        <f>AVERAGE(BG75:BG76)</f>
        <v>0.88210552285305788</v>
      </c>
      <c r="BM75" s="8">
        <f>AVERAGE(BH75:BH76)</f>
        <v>1.1822598640835784</v>
      </c>
    </row>
    <row r="76" spans="1:65">
      <c r="A76">
        <v>75</v>
      </c>
      <c r="B76">
        <v>3</v>
      </c>
      <c r="C76" t="s">
        <v>45</v>
      </c>
      <c r="D76" t="s">
        <v>24</v>
      </c>
      <c r="E76" t="s">
        <v>52</v>
      </c>
      <c r="G76">
        <v>0.3</v>
      </c>
      <c r="H76">
        <v>0.3</v>
      </c>
      <c r="I76">
        <v>2145</v>
      </c>
      <c r="J76">
        <v>6299</v>
      </c>
      <c r="L76">
        <v>6441</v>
      </c>
      <c r="M76">
        <v>9.0549999999999997</v>
      </c>
      <c r="N76">
        <v>10.494</v>
      </c>
      <c r="O76">
        <v>1.4390000000000001</v>
      </c>
      <c r="Q76">
        <v>1.091</v>
      </c>
      <c r="R76">
        <v>1</v>
      </c>
      <c r="S76">
        <v>0</v>
      </c>
      <c r="T76">
        <v>0</v>
      </c>
      <c r="V76">
        <v>0</v>
      </c>
      <c r="Y76" s="4">
        <v>43839</v>
      </c>
      <c r="Z76" s="3">
        <v>9.268518518518519E-2</v>
      </c>
      <c r="AB76">
        <v>1</v>
      </c>
      <c r="BE76" s="8">
        <f t="shared" si="9"/>
        <v>8.6144578313253</v>
      </c>
      <c r="BF76" s="8">
        <f t="shared" si="10"/>
        <v>9.4378823823198914</v>
      </c>
      <c r="BG76" s="8">
        <f t="shared" si="5"/>
        <v>0.82342455099459144</v>
      </c>
      <c r="BH76" s="8">
        <f t="shared" si="11"/>
        <v>1.1759610508165128</v>
      </c>
    </row>
    <row r="77" spans="1:65">
      <c r="A77">
        <v>76</v>
      </c>
      <c r="B77">
        <v>1</v>
      </c>
      <c r="D77" t="s">
        <v>47</v>
      </c>
      <c r="Y77" s="4">
        <v>43839</v>
      </c>
      <c r="Z77" s="3">
        <v>9.7129629629629635E-2</v>
      </c>
    </row>
    <row r="78" spans="1:65">
      <c r="A78">
        <v>77</v>
      </c>
      <c r="B78">
        <v>3</v>
      </c>
      <c r="R78">
        <v>1</v>
      </c>
    </row>
    <row r="79" spans="1:65">
      <c r="Z79" s="3"/>
    </row>
    <row r="80" spans="1:65">
      <c r="Z80" s="3"/>
    </row>
    <row r="81" spans="26:26">
      <c r="Z81" s="3"/>
    </row>
    <row r="83" spans="26:26">
      <c r="Z83" s="3"/>
    </row>
    <row r="84" spans="26:26">
      <c r="Z84" s="3"/>
    </row>
    <row r="85" spans="26:26">
      <c r="Z85" s="3"/>
    </row>
    <row r="86" spans="26:26">
      <c r="Z86" s="3"/>
    </row>
    <row r="87" spans="26:26">
      <c r="Z87" s="3"/>
    </row>
    <row r="88" spans="26:26">
      <c r="Z88" s="3"/>
    </row>
    <row r="89" spans="26:26">
      <c r="Z89" s="3"/>
    </row>
    <row r="90" spans="26:26">
      <c r="Z90" s="3"/>
    </row>
    <row r="91" spans="26:26">
      <c r="Z91" s="3"/>
    </row>
    <row r="92" spans="26:26">
      <c r="Z92" s="3"/>
    </row>
    <row r="93" spans="26:26">
      <c r="Z93" s="3"/>
    </row>
    <row r="94" spans="26:26">
      <c r="Z94" s="3"/>
    </row>
    <row r="95" spans="26:26">
      <c r="Z95" s="3"/>
    </row>
    <row r="96" spans="26:26">
      <c r="Z96" s="3"/>
    </row>
    <row r="97" spans="26:26">
      <c r="Z97" s="3"/>
    </row>
    <row r="98" spans="26:26">
      <c r="Z98" s="3"/>
    </row>
    <row r="99" spans="26:26">
      <c r="Z99" s="3"/>
    </row>
    <row r="100" spans="26:26">
      <c r="Z100" s="3"/>
    </row>
    <row r="101" spans="26:26">
      <c r="Z101" s="3"/>
    </row>
    <row r="102" spans="26:26">
      <c r="Z102" s="3"/>
    </row>
    <row r="103" spans="26:26">
      <c r="Z103" s="3"/>
    </row>
    <row r="104" spans="26:26">
      <c r="Z104" s="3"/>
    </row>
    <row r="105" spans="26:26">
      <c r="Z105" s="3"/>
    </row>
    <row r="106" spans="26:26">
      <c r="Z106" s="3"/>
    </row>
    <row r="107" spans="26:26">
      <c r="Z107" s="3"/>
    </row>
    <row r="108" spans="26:26">
      <c r="Z108" s="3"/>
    </row>
    <row r="109" spans="26:26">
      <c r="Z109" s="3"/>
    </row>
    <row r="110" spans="26:26">
      <c r="Z110" s="3"/>
    </row>
    <row r="111" spans="26:26">
      <c r="Z111" s="3"/>
    </row>
    <row r="112" spans="26:26">
      <c r="Z112" s="3"/>
    </row>
    <row r="113" spans="26:26">
      <c r="Z113" s="3"/>
    </row>
    <row r="114" spans="26:26">
      <c r="Z114" s="3"/>
    </row>
    <row r="115" spans="26:26">
      <c r="Z115" s="3"/>
    </row>
    <row r="116" spans="26:26">
      <c r="Z116" s="3"/>
    </row>
    <row r="117" spans="26:26">
      <c r="Z117" s="3"/>
    </row>
    <row r="118" spans="26:26">
      <c r="Z118" s="3"/>
    </row>
    <row r="119" spans="26:26">
      <c r="Z119" s="3"/>
    </row>
    <row r="120" spans="26:26">
      <c r="Z120" s="3"/>
    </row>
    <row r="121" spans="26:26">
      <c r="Z121" s="3"/>
    </row>
    <row r="122" spans="26:26">
      <c r="Z122" s="3"/>
    </row>
    <row r="123" spans="26:26">
      <c r="Z123" s="3"/>
    </row>
    <row r="124" spans="26:26">
      <c r="Z124" s="3"/>
    </row>
    <row r="125" spans="26:26">
      <c r="Z125" s="3"/>
    </row>
    <row r="126" spans="26:26">
      <c r="Z126" s="3"/>
    </row>
    <row r="127" spans="26:26">
      <c r="Z127" s="3"/>
    </row>
    <row r="128" spans="26:26">
      <c r="Z128" s="3"/>
    </row>
    <row r="129" spans="26:26">
      <c r="Z129" s="3"/>
    </row>
    <row r="130" spans="26:26">
      <c r="Z130" s="3"/>
    </row>
    <row r="131" spans="26:26">
      <c r="Z131" s="3"/>
    </row>
    <row r="132" spans="26:26">
      <c r="Z132" s="3"/>
    </row>
    <row r="133" spans="26:26">
      <c r="Z133" s="3"/>
    </row>
    <row r="134" spans="26:26">
      <c r="Z134" s="3"/>
    </row>
    <row r="135" spans="26:26">
      <c r="Z135" s="3"/>
    </row>
    <row r="136" spans="26:26">
      <c r="Z136" s="3"/>
    </row>
    <row r="137" spans="26:26">
      <c r="Z137" s="3"/>
    </row>
    <row r="138" spans="26:26">
      <c r="Z138" s="3"/>
    </row>
    <row r="139" spans="26:26">
      <c r="Z139" s="3"/>
    </row>
    <row r="140" spans="26:26">
      <c r="Z140" s="3"/>
    </row>
    <row r="141" spans="26:26">
      <c r="Z141" s="3"/>
    </row>
    <row r="142" spans="26:26">
      <c r="Z142" s="3"/>
    </row>
    <row r="143" spans="26:26">
      <c r="Z143" s="3"/>
    </row>
    <row r="144" spans="26:26">
      <c r="Z144" s="3"/>
    </row>
    <row r="145" spans="26:44">
      <c r="Z145" s="3"/>
    </row>
    <row r="146" spans="26:44">
      <c r="Z146" s="3"/>
    </row>
    <row r="147" spans="26:44">
      <c r="Z147" s="3"/>
    </row>
    <row r="148" spans="26:44">
      <c r="Z148" s="3"/>
    </row>
    <row r="149" spans="26:44">
      <c r="Z149" s="3"/>
    </row>
    <row r="150" spans="26:44">
      <c r="Z150" s="3"/>
    </row>
    <row r="151" spans="26:44">
      <c r="Z151" s="3"/>
    </row>
    <row r="152" spans="26:44">
      <c r="Z152" s="3"/>
    </row>
    <row r="153" spans="26:44">
      <c r="Z153" s="3"/>
    </row>
    <row r="154" spans="26:44">
      <c r="Z154" s="3"/>
    </row>
    <row r="155" spans="26:44">
      <c r="Z155" s="3"/>
      <c r="AR155" s="2"/>
    </row>
    <row r="156" spans="26:44">
      <c r="Z156" s="3"/>
    </row>
    <row r="157" spans="26:44">
      <c r="Z157" s="3"/>
    </row>
    <row r="158" spans="26:44">
      <c r="Z158" s="3"/>
    </row>
    <row r="159" spans="26:44">
      <c r="Z159" s="3"/>
    </row>
    <row r="160" spans="26:44">
      <c r="Z160" s="3"/>
    </row>
    <row r="161" spans="26:26">
      <c r="Z161" s="3"/>
    </row>
    <row r="162" spans="26:26">
      <c r="Z162" s="3"/>
    </row>
    <row r="163" spans="26:26">
      <c r="Z163" s="3"/>
    </row>
  </sheetData>
  <conditionalFormatting sqref="AE2:AF6 AH2:AH6 AM2:AM6 AM8 AH8 AE8:AF8 AM39 AH39 AE70:AF70 AE77:AF81 AH70 AM70 AM77:AM81 AH77:AK81 AH10:AH37 AM10:AM37 AJ33 AJ34:AK34 AJ70:AK70 AJ10:AK32 AJ39:AK39 AJ8:AK8 AJ2:AK6 AO33 AO34:AP34 AO77:AP81 AO70:AP70 AO10:AP32 AO39:AP39 AO8:AP8 AO2:AP6 AE10:AF37 AJ36:AK37 AJ35 AO36:AP37 AO35">
    <cfRule type="cellIs" dxfId="719" priority="427" operator="greaterThan">
      <formula>20</formula>
    </cfRule>
  </conditionalFormatting>
  <conditionalFormatting sqref="AG2:AG6 AQ2:AQ6 AL2:AL6 AL8 AQ8 AG8 AL39 AQ39 AG70 AG10:AG32 AG77:AG81 AQ10:AQ32 AL10:AL32 AQ70 AL70 AL77:AL81 AQ77:AQ81 AG36:AG37 AL36:AL37 AQ36:AQ37 AG34 AL34 AQ34">
    <cfRule type="cellIs" dxfId="718" priority="426" operator="between">
      <formula>80</formula>
      <formula>120</formula>
    </cfRule>
  </conditionalFormatting>
  <conditionalFormatting sqref="AL82 AQ82">
    <cfRule type="cellIs" dxfId="717" priority="239" operator="between">
      <formula>80</formula>
      <formula>120</formula>
    </cfRule>
  </conditionalFormatting>
  <conditionalFormatting sqref="AM82 AH82:AK82 AE82:AF82 AO82:AP82">
    <cfRule type="cellIs" dxfId="716" priority="238" operator="greaterThan">
      <formula>20</formula>
    </cfRule>
  </conditionalFormatting>
  <conditionalFormatting sqref="AG82">
    <cfRule type="cellIs" dxfId="715" priority="237" operator="between">
      <formula>80</formula>
      <formula>120</formula>
    </cfRule>
  </conditionalFormatting>
  <conditionalFormatting sqref="AL82">
    <cfRule type="cellIs" dxfId="714" priority="236" operator="between">
      <formula>80</formula>
      <formula>120</formula>
    </cfRule>
  </conditionalFormatting>
  <conditionalFormatting sqref="AQ82">
    <cfRule type="cellIs" dxfId="713" priority="235" operator="between">
      <formula>80</formula>
      <formula>120</formula>
    </cfRule>
  </conditionalFormatting>
  <conditionalFormatting sqref="AE78:AF78 AH78:AK78 AM78 AO78:AP78">
    <cfRule type="cellIs" dxfId="712" priority="232" operator="greaterThan">
      <formula>20</formula>
    </cfRule>
  </conditionalFormatting>
  <conditionalFormatting sqref="AG78 AL78 AQ78">
    <cfRule type="cellIs" dxfId="711" priority="231" operator="between">
      <formula>80</formula>
      <formula>120</formula>
    </cfRule>
  </conditionalFormatting>
  <conditionalFormatting sqref="AE80:AF80 AH80:AK80 AM80 AO80:AP80">
    <cfRule type="cellIs" dxfId="710" priority="230" operator="greaterThan">
      <formula>20</formula>
    </cfRule>
  </conditionalFormatting>
  <conditionalFormatting sqref="AG80 AL80 AQ80">
    <cfRule type="cellIs" dxfId="709" priority="229" operator="between">
      <formula>80</formula>
      <formula>120</formula>
    </cfRule>
  </conditionalFormatting>
  <conditionalFormatting sqref="AE84:AF84 AH84:AK84 AM84 AO84:AP84">
    <cfRule type="cellIs" dxfId="708" priority="228" operator="greaterThan">
      <formula>20</formula>
    </cfRule>
  </conditionalFormatting>
  <conditionalFormatting sqref="AG84 AL84 AQ84">
    <cfRule type="cellIs" dxfId="707" priority="227" operator="between">
      <formula>80</formula>
      <formula>120</formula>
    </cfRule>
  </conditionalFormatting>
  <conditionalFormatting sqref="AM161:AP161 AH161:AK161 AE161:AF161 AE86:AF159 AH86:AK159 AM144:AP159 AM86:AM143 AO86:AP143">
    <cfRule type="cellIs" dxfId="706" priority="226" operator="greaterThan">
      <formula>20</formula>
    </cfRule>
  </conditionalFormatting>
  <conditionalFormatting sqref="AG161 AQ161 AL161 AG86:AG159 AL86:AL159 AQ86:AQ159">
    <cfRule type="cellIs" dxfId="705" priority="225" operator="between">
      <formula>80</formula>
      <formula>120</formula>
    </cfRule>
  </conditionalFormatting>
  <conditionalFormatting sqref="AE162:AF162 AH162:AK162 AM162:AP162">
    <cfRule type="cellIs" dxfId="704" priority="217" operator="greaterThan">
      <formula>20</formula>
    </cfRule>
  </conditionalFormatting>
  <conditionalFormatting sqref="AG162 AL162 AQ162">
    <cfRule type="cellIs" dxfId="703" priority="216" operator="between">
      <formula>80</formula>
      <formula>120</formula>
    </cfRule>
  </conditionalFormatting>
  <conditionalFormatting sqref="AE160:AF160 AH160:AK160 AM160:AP160">
    <cfRule type="cellIs" dxfId="702" priority="211" operator="greaterThan">
      <formula>20</formula>
    </cfRule>
  </conditionalFormatting>
  <conditionalFormatting sqref="AG160 AL160 AQ160">
    <cfRule type="cellIs" dxfId="701" priority="210" operator="between">
      <formula>80</formula>
      <formula>120</formula>
    </cfRule>
  </conditionalFormatting>
  <conditionalFormatting sqref="AE79:AF79 AH79:AK79 AM79 AO79:AP79">
    <cfRule type="cellIs" dxfId="700" priority="207" operator="greaterThan">
      <formula>20</formula>
    </cfRule>
  </conditionalFormatting>
  <conditionalFormatting sqref="AG79 AL79 AQ79">
    <cfRule type="cellIs" dxfId="699" priority="206" operator="between">
      <formula>80</formula>
      <formula>120</formula>
    </cfRule>
  </conditionalFormatting>
  <conditionalFormatting sqref="AE81:AF81 AH81:AK81 AM81 AO81:AP81">
    <cfRule type="cellIs" dxfId="698" priority="205" operator="greaterThan">
      <formula>20</formula>
    </cfRule>
  </conditionalFormatting>
  <conditionalFormatting sqref="AG81 AL81 AQ81">
    <cfRule type="cellIs" dxfId="697" priority="204" operator="between">
      <formula>80</formula>
      <formula>120</formula>
    </cfRule>
  </conditionalFormatting>
  <conditionalFormatting sqref="AL83 AQ83">
    <cfRule type="cellIs" dxfId="696" priority="203" operator="between">
      <formula>80</formula>
      <formula>120</formula>
    </cfRule>
  </conditionalFormatting>
  <conditionalFormatting sqref="AM83 AH83:AK83 AE83:AF83 AO83:AP83">
    <cfRule type="cellIs" dxfId="695" priority="202" operator="greaterThan">
      <formula>20</formula>
    </cfRule>
  </conditionalFormatting>
  <conditionalFormatting sqref="AG83">
    <cfRule type="cellIs" dxfId="694" priority="201" operator="between">
      <formula>80</formula>
      <formula>120</formula>
    </cfRule>
  </conditionalFormatting>
  <conditionalFormatting sqref="AL83">
    <cfRule type="cellIs" dxfId="693" priority="200" operator="between">
      <formula>80</formula>
      <formula>120</formula>
    </cfRule>
  </conditionalFormatting>
  <conditionalFormatting sqref="AQ83">
    <cfRule type="cellIs" dxfId="692" priority="199" operator="between">
      <formula>80</formula>
      <formula>120</formula>
    </cfRule>
  </conditionalFormatting>
  <conditionalFormatting sqref="AE82:AF82 AH82:AK82 AM82 AO82:AP82">
    <cfRule type="cellIs" dxfId="691" priority="186" operator="greaterThan">
      <formula>20</formula>
    </cfRule>
  </conditionalFormatting>
  <conditionalFormatting sqref="AG82 AL82 AQ82">
    <cfRule type="cellIs" dxfId="690" priority="185" operator="between">
      <formula>80</formula>
      <formula>120</formula>
    </cfRule>
  </conditionalFormatting>
  <conditionalFormatting sqref="AE79:AF79 AH79:AK79 AM79 AO79:AP79">
    <cfRule type="cellIs" dxfId="689" priority="196" operator="greaterThan">
      <formula>20</formula>
    </cfRule>
  </conditionalFormatting>
  <conditionalFormatting sqref="AG79 AL79 AQ79">
    <cfRule type="cellIs" dxfId="688" priority="195" operator="between">
      <formula>80</formula>
      <formula>120</formula>
    </cfRule>
  </conditionalFormatting>
  <conditionalFormatting sqref="AE81:AF81 AH81:AK81 AM81 AO81:AP81">
    <cfRule type="cellIs" dxfId="687" priority="194" operator="greaterThan">
      <formula>20</formula>
    </cfRule>
  </conditionalFormatting>
  <conditionalFormatting sqref="AG81 AL81 AQ81">
    <cfRule type="cellIs" dxfId="686" priority="193" operator="between">
      <formula>80</formula>
      <formula>120</formula>
    </cfRule>
  </conditionalFormatting>
  <conditionalFormatting sqref="AE85:AF85 AH85:AK85 AM85 AO85:AP85">
    <cfRule type="cellIs" dxfId="685" priority="192" operator="greaterThan">
      <formula>20</formula>
    </cfRule>
  </conditionalFormatting>
  <conditionalFormatting sqref="AG85 AL85 AQ85">
    <cfRule type="cellIs" dxfId="684" priority="191" operator="between">
      <formula>80</formula>
      <formula>120</formula>
    </cfRule>
  </conditionalFormatting>
  <conditionalFormatting sqref="AE78:AF78 AH78:AK78 AM78 AO78:AP78">
    <cfRule type="cellIs" dxfId="683" priority="190" operator="greaterThan">
      <formula>20</formula>
    </cfRule>
  </conditionalFormatting>
  <conditionalFormatting sqref="AG78 AL78 AQ78">
    <cfRule type="cellIs" dxfId="682" priority="189" operator="between">
      <formula>80</formula>
      <formula>120</formula>
    </cfRule>
  </conditionalFormatting>
  <conditionalFormatting sqref="AE80:AF80 AH80:AK80 AM80 AO80:AP80">
    <cfRule type="cellIs" dxfId="681" priority="188" operator="greaterThan">
      <formula>20</formula>
    </cfRule>
  </conditionalFormatting>
  <conditionalFormatting sqref="AG80 AL80 AQ80">
    <cfRule type="cellIs" dxfId="680" priority="187" operator="between">
      <formula>80</formula>
      <formula>120</formula>
    </cfRule>
  </conditionalFormatting>
  <conditionalFormatting sqref="AL83 AQ83">
    <cfRule type="cellIs" dxfId="679" priority="184" operator="between">
      <formula>80</formula>
      <formula>120</formula>
    </cfRule>
  </conditionalFormatting>
  <conditionalFormatting sqref="AM83 AH83:AK83 AE83:AF83 AO83:AP83">
    <cfRule type="cellIs" dxfId="678" priority="183" operator="greaterThan">
      <formula>20</formula>
    </cfRule>
  </conditionalFormatting>
  <conditionalFormatting sqref="AG83">
    <cfRule type="cellIs" dxfId="677" priority="182" operator="between">
      <formula>80</formula>
      <formula>120</formula>
    </cfRule>
  </conditionalFormatting>
  <conditionalFormatting sqref="AL83">
    <cfRule type="cellIs" dxfId="676" priority="181" operator="between">
      <formula>80</formula>
      <formula>120</formula>
    </cfRule>
  </conditionalFormatting>
  <conditionalFormatting sqref="AQ83">
    <cfRule type="cellIs" dxfId="675" priority="180" operator="between">
      <formula>80</formula>
      <formula>120</formula>
    </cfRule>
  </conditionalFormatting>
  <conditionalFormatting sqref="AE78:AF78 AH78:AK78 AM78 AO78:AP78">
    <cfRule type="cellIs" dxfId="674" priority="167" operator="greaterThan">
      <formula>20</formula>
    </cfRule>
  </conditionalFormatting>
  <conditionalFormatting sqref="AG78 AL78 AQ78">
    <cfRule type="cellIs" dxfId="673" priority="166" operator="between">
      <formula>80</formula>
      <formula>120</formula>
    </cfRule>
  </conditionalFormatting>
  <conditionalFormatting sqref="AE79:AF79 AH79:AK79 AM79 AO79:AP79">
    <cfRule type="cellIs" dxfId="672" priority="177" operator="greaterThan">
      <formula>20</formula>
    </cfRule>
  </conditionalFormatting>
  <conditionalFormatting sqref="AG79 AL79 AQ79">
    <cfRule type="cellIs" dxfId="671" priority="176" operator="between">
      <formula>80</formula>
      <formula>120</formula>
    </cfRule>
  </conditionalFormatting>
  <conditionalFormatting sqref="AE81:AF81 AH81:AK81 AM81 AO81:AP81">
    <cfRule type="cellIs" dxfId="670" priority="175" operator="greaterThan">
      <formula>20</formula>
    </cfRule>
  </conditionalFormatting>
  <conditionalFormatting sqref="AG81 AL81 AQ81">
    <cfRule type="cellIs" dxfId="669" priority="174" operator="between">
      <formula>80</formula>
      <formula>120</formula>
    </cfRule>
  </conditionalFormatting>
  <conditionalFormatting sqref="AE78:AF78 AH78:AK78 AM78 AO78:AP78">
    <cfRule type="cellIs" dxfId="668" priority="173" operator="greaterThan">
      <formula>20</formula>
    </cfRule>
  </conditionalFormatting>
  <conditionalFormatting sqref="AG78 AL78 AQ78">
    <cfRule type="cellIs" dxfId="667" priority="172" operator="between">
      <formula>80</formula>
      <formula>120</formula>
    </cfRule>
  </conditionalFormatting>
  <conditionalFormatting sqref="AE80:AF80 AH80:AK80 AM80 AO80:AP80">
    <cfRule type="cellIs" dxfId="666" priority="171" operator="greaterThan">
      <formula>20</formula>
    </cfRule>
  </conditionalFormatting>
  <conditionalFormatting sqref="AG80 AL80 AQ80">
    <cfRule type="cellIs" dxfId="665" priority="170" operator="between">
      <formula>80</formula>
      <formula>120</formula>
    </cfRule>
  </conditionalFormatting>
  <conditionalFormatting sqref="AE82:AF82 AH82:AK82 AM82 AO82:AP82">
    <cfRule type="cellIs" dxfId="664" priority="169" operator="greaterThan">
      <formula>20</formula>
    </cfRule>
  </conditionalFormatting>
  <conditionalFormatting sqref="AG82 AL82 AQ82">
    <cfRule type="cellIs" dxfId="663" priority="168" operator="between">
      <formula>80</formula>
      <formula>120</formula>
    </cfRule>
  </conditionalFormatting>
  <conditionalFormatting sqref="AE80:AF80 AH80:AK80 AM80 AO80:AP80">
    <cfRule type="cellIs" dxfId="662" priority="165" operator="greaterThan">
      <formula>20</formula>
    </cfRule>
  </conditionalFormatting>
  <conditionalFormatting sqref="AG80 AL80 AQ80">
    <cfRule type="cellIs" dxfId="661" priority="164" operator="between">
      <formula>80</formula>
      <formula>120</formula>
    </cfRule>
  </conditionalFormatting>
  <conditionalFormatting sqref="AE82:AF82 AH82:AK82 AM82 AO82:AP82">
    <cfRule type="cellIs" dxfId="660" priority="163" operator="greaterThan">
      <formula>20</formula>
    </cfRule>
  </conditionalFormatting>
  <conditionalFormatting sqref="AG82 AL82 AQ82">
    <cfRule type="cellIs" dxfId="659" priority="162" operator="between">
      <formula>80</formula>
      <formula>120</formula>
    </cfRule>
  </conditionalFormatting>
  <conditionalFormatting sqref="AE79:AF79 AH79:AK79 AM79 AO79:AP79">
    <cfRule type="cellIs" dxfId="658" priority="161" operator="greaterThan">
      <formula>20</formula>
    </cfRule>
  </conditionalFormatting>
  <conditionalFormatting sqref="AG79 AL79 AQ79">
    <cfRule type="cellIs" dxfId="657" priority="160" operator="between">
      <formula>80</formula>
      <formula>120</formula>
    </cfRule>
  </conditionalFormatting>
  <conditionalFormatting sqref="AE81:AF81 AH81:AK81 AM81 AO81:AP81">
    <cfRule type="cellIs" dxfId="656" priority="159" operator="greaterThan">
      <formula>20</formula>
    </cfRule>
  </conditionalFormatting>
  <conditionalFormatting sqref="AG81 AL81 AQ81">
    <cfRule type="cellIs" dxfId="655" priority="158" operator="between">
      <formula>80</formula>
      <formula>120</formula>
    </cfRule>
  </conditionalFormatting>
  <conditionalFormatting sqref="AE83:AF83 AH83:AK83 AM83 AO83:AP83">
    <cfRule type="cellIs" dxfId="654" priority="157" operator="greaterThan">
      <formula>20</formula>
    </cfRule>
  </conditionalFormatting>
  <conditionalFormatting sqref="AG83 AL83 AQ83">
    <cfRule type="cellIs" dxfId="653" priority="156" operator="between">
      <formula>80</formula>
      <formula>120</formula>
    </cfRule>
  </conditionalFormatting>
  <conditionalFormatting sqref="AE9:AF9 AH9 AM9 AJ9:AK9 AO9:AP9">
    <cfRule type="cellIs" dxfId="652" priority="149" operator="greaterThan">
      <formula>20</formula>
    </cfRule>
  </conditionalFormatting>
  <conditionalFormatting sqref="AG9 AQ9 AL9">
    <cfRule type="cellIs" dxfId="651" priority="148" operator="between">
      <formula>80</formula>
      <formula>120</formula>
    </cfRule>
  </conditionalFormatting>
  <conditionalFormatting sqref="AM77 AH77:AK77 AE77:AF77 AO77:AP77">
    <cfRule type="cellIs" dxfId="650" priority="153" operator="greaterThan">
      <formula>20</formula>
    </cfRule>
  </conditionalFormatting>
  <conditionalFormatting sqref="AL77 AQ77 AG77">
    <cfRule type="cellIs" dxfId="649" priority="152" operator="between">
      <formula>80</formula>
      <formula>120</formula>
    </cfRule>
  </conditionalFormatting>
  <conditionalFormatting sqref="AM7 AH7 AE7:AF7 AJ7:AK7 AO7:AP7">
    <cfRule type="cellIs" dxfId="648" priority="151" operator="greaterThan">
      <formula>20</formula>
    </cfRule>
  </conditionalFormatting>
  <conditionalFormatting sqref="AL7 AQ7 AG7">
    <cfRule type="cellIs" dxfId="647" priority="150" operator="between">
      <formula>80</formula>
      <formula>120</formula>
    </cfRule>
  </conditionalFormatting>
  <conditionalFormatting sqref="AL83 AQ83">
    <cfRule type="cellIs" dxfId="646" priority="141" operator="between">
      <formula>80</formula>
      <formula>120</formula>
    </cfRule>
  </conditionalFormatting>
  <conditionalFormatting sqref="AM83 AH83:AK83 AE83:AF83 AO83:AP83">
    <cfRule type="cellIs" dxfId="645" priority="140" operator="greaterThan">
      <formula>20</formula>
    </cfRule>
  </conditionalFormatting>
  <conditionalFormatting sqref="AG83">
    <cfRule type="cellIs" dxfId="644" priority="139" operator="between">
      <formula>80</formula>
      <formula>120</formula>
    </cfRule>
  </conditionalFormatting>
  <conditionalFormatting sqref="AL83">
    <cfRule type="cellIs" dxfId="643" priority="138" operator="between">
      <formula>80</formula>
      <formula>120</formula>
    </cfRule>
  </conditionalFormatting>
  <conditionalFormatting sqref="AQ83">
    <cfRule type="cellIs" dxfId="642" priority="137" operator="between">
      <formula>80</formula>
      <formula>120</formula>
    </cfRule>
  </conditionalFormatting>
  <conditionalFormatting sqref="AE77:AF77 AH77:AK77 AM77 AO77:AP77">
    <cfRule type="cellIs" dxfId="641" priority="136" operator="greaterThan">
      <formula>20</formula>
    </cfRule>
  </conditionalFormatting>
  <conditionalFormatting sqref="AG77 AL77 AQ77">
    <cfRule type="cellIs" dxfId="640" priority="135" operator="between">
      <formula>80</formula>
      <formula>120</formula>
    </cfRule>
  </conditionalFormatting>
  <conditionalFormatting sqref="AE79:AF79 AH79:AK79 AM79 AO79:AP79">
    <cfRule type="cellIs" dxfId="639" priority="134" operator="greaterThan">
      <formula>20</formula>
    </cfRule>
  </conditionalFormatting>
  <conditionalFormatting sqref="AG79 AL79 AQ79">
    <cfRule type="cellIs" dxfId="638" priority="133" operator="between">
      <formula>80</formula>
      <formula>120</formula>
    </cfRule>
  </conditionalFormatting>
  <conditionalFormatting sqref="AE81:AF81 AH81:AK81 AM81 AO81:AP81">
    <cfRule type="cellIs" dxfId="637" priority="132" operator="greaterThan">
      <formula>20</formula>
    </cfRule>
  </conditionalFormatting>
  <conditionalFormatting sqref="AG81 AL81 AQ81">
    <cfRule type="cellIs" dxfId="636" priority="131" operator="between">
      <formula>80</formula>
      <formula>120</formula>
    </cfRule>
  </conditionalFormatting>
  <conditionalFormatting sqref="AE80:AF80 AH80:AK80 AM80 AO80:AP80">
    <cfRule type="cellIs" dxfId="635" priority="130" operator="greaterThan">
      <formula>20</formula>
    </cfRule>
  </conditionalFormatting>
  <conditionalFormatting sqref="AG80 AL80 AQ80">
    <cfRule type="cellIs" dxfId="634" priority="129" operator="between">
      <formula>80</formula>
      <formula>120</formula>
    </cfRule>
  </conditionalFormatting>
  <conditionalFormatting sqref="AE82:AF82 AH82:AK82 AM82 AO82:AP82">
    <cfRule type="cellIs" dxfId="633" priority="128" operator="greaterThan">
      <formula>20</formula>
    </cfRule>
  </conditionalFormatting>
  <conditionalFormatting sqref="AG82 AL82 AQ82">
    <cfRule type="cellIs" dxfId="632" priority="127" operator="between">
      <formula>80</formula>
      <formula>120</formula>
    </cfRule>
  </conditionalFormatting>
  <conditionalFormatting sqref="AL84 AQ84">
    <cfRule type="cellIs" dxfId="631" priority="126" operator="between">
      <formula>80</formula>
      <formula>120</formula>
    </cfRule>
  </conditionalFormatting>
  <conditionalFormatting sqref="AM84 AH84:AK84 AE84:AF84 AO84:AP84">
    <cfRule type="cellIs" dxfId="630" priority="125" operator="greaterThan">
      <formula>20</formula>
    </cfRule>
  </conditionalFormatting>
  <conditionalFormatting sqref="AG84">
    <cfRule type="cellIs" dxfId="629" priority="124" operator="between">
      <formula>80</formula>
      <formula>120</formula>
    </cfRule>
  </conditionalFormatting>
  <conditionalFormatting sqref="AL84">
    <cfRule type="cellIs" dxfId="628" priority="123" operator="between">
      <formula>80</formula>
      <formula>120</formula>
    </cfRule>
  </conditionalFormatting>
  <conditionalFormatting sqref="AQ84">
    <cfRule type="cellIs" dxfId="627" priority="122" operator="between">
      <formula>80</formula>
      <formula>120</formula>
    </cfRule>
  </conditionalFormatting>
  <conditionalFormatting sqref="AE83:AF83 AH83:AK83 AM83 AO83:AP83">
    <cfRule type="cellIs" dxfId="626" priority="113" operator="greaterThan">
      <formula>20</formula>
    </cfRule>
  </conditionalFormatting>
  <conditionalFormatting sqref="AG83 AL83 AQ83">
    <cfRule type="cellIs" dxfId="625" priority="112" operator="between">
      <formula>80</formula>
      <formula>120</formula>
    </cfRule>
  </conditionalFormatting>
  <conditionalFormatting sqref="AE80:AF80 AH80:AK80 AM80 AO80:AP80">
    <cfRule type="cellIs" dxfId="624" priority="121" operator="greaterThan">
      <formula>20</formula>
    </cfRule>
  </conditionalFormatting>
  <conditionalFormatting sqref="AG80 AL80 AQ80">
    <cfRule type="cellIs" dxfId="623" priority="120" operator="between">
      <formula>80</formula>
      <formula>120</formula>
    </cfRule>
  </conditionalFormatting>
  <conditionalFormatting sqref="AE82:AF82 AH82:AK82 AM82 AO82:AP82">
    <cfRule type="cellIs" dxfId="622" priority="119" operator="greaterThan">
      <formula>20</formula>
    </cfRule>
  </conditionalFormatting>
  <conditionalFormatting sqref="AG82 AL82 AQ82">
    <cfRule type="cellIs" dxfId="621" priority="118" operator="between">
      <formula>80</formula>
      <formula>120</formula>
    </cfRule>
  </conditionalFormatting>
  <conditionalFormatting sqref="AE79:AF79 AH79:AK79 AM79 AO79:AP79">
    <cfRule type="cellIs" dxfId="620" priority="117" operator="greaterThan">
      <formula>20</formula>
    </cfRule>
  </conditionalFormatting>
  <conditionalFormatting sqref="AG79 AL79 AQ79">
    <cfRule type="cellIs" dxfId="619" priority="116" operator="between">
      <formula>80</formula>
      <formula>120</formula>
    </cfRule>
  </conditionalFormatting>
  <conditionalFormatting sqref="AE81:AF81 AH81:AK81 AM81 AO81:AP81">
    <cfRule type="cellIs" dxfId="618" priority="115" operator="greaterThan">
      <formula>20</formula>
    </cfRule>
  </conditionalFormatting>
  <conditionalFormatting sqref="AG81 AL81 AQ81">
    <cfRule type="cellIs" dxfId="617" priority="114" operator="between">
      <formula>80</formula>
      <formula>120</formula>
    </cfRule>
  </conditionalFormatting>
  <conditionalFormatting sqref="AL84 AQ84">
    <cfRule type="cellIs" dxfId="616" priority="111" operator="between">
      <formula>80</formula>
      <formula>120</formula>
    </cfRule>
  </conditionalFormatting>
  <conditionalFormatting sqref="AM84 AH84:AK84 AE84:AF84 AO84:AP84">
    <cfRule type="cellIs" dxfId="615" priority="110" operator="greaterThan">
      <formula>20</formula>
    </cfRule>
  </conditionalFormatting>
  <conditionalFormatting sqref="AG84">
    <cfRule type="cellIs" dxfId="614" priority="109" operator="between">
      <formula>80</formula>
      <formula>120</formula>
    </cfRule>
  </conditionalFormatting>
  <conditionalFormatting sqref="AL84">
    <cfRule type="cellIs" dxfId="613" priority="108" operator="between">
      <formula>80</formula>
      <formula>120</formula>
    </cfRule>
  </conditionalFormatting>
  <conditionalFormatting sqref="AQ84">
    <cfRule type="cellIs" dxfId="612" priority="107" operator="between">
      <formula>80</formula>
      <formula>120</formula>
    </cfRule>
  </conditionalFormatting>
  <conditionalFormatting sqref="AE79:AF79 AH79:AK79 AM79 AO79:AP79">
    <cfRule type="cellIs" dxfId="611" priority="96" operator="greaterThan">
      <formula>20</formula>
    </cfRule>
  </conditionalFormatting>
  <conditionalFormatting sqref="AG79 AL79 AQ79">
    <cfRule type="cellIs" dxfId="610" priority="95" operator="between">
      <formula>80</formula>
      <formula>120</formula>
    </cfRule>
  </conditionalFormatting>
  <conditionalFormatting sqref="AE80:AF80 AH80:AK80 AM80 AO80:AP80">
    <cfRule type="cellIs" dxfId="609" priority="106" operator="greaterThan">
      <formula>20</formula>
    </cfRule>
  </conditionalFormatting>
  <conditionalFormatting sqref="AG80 AL80 AQ80">
    <cfRule type="cellIs" dxfId="608" priority="105" operator="between">
      <formula>80</formula>
      <formula>120</formula>
    </cfRule>
  </conditionalFormatting>
  <conditionalFormatting sqref="AE82:AF82 AH82:AK82 AM82 AO82:AP82">
    <cfRule type="cellIs" dxfId="607" priority="104" operator="greaterThan">
      <formula>20</formula>
    </cfRule>
  </conditionalFormatting>
  <conditionalFormatting sqref="AG82 AL82 AQ82">
    <cfRule type="cellIs" dxfId="606" priority="103" operator="between">
      <formula>80</formula>
      <formula>120</formula>
    </cfRule>
  </conditionalFormatting>
  <conditionalFormatting sqref="AE79:AF79 AH79:AK79 AM79 AO79:AP79">
    <cfRule type="cellIs" dxfId="605" priority="102" operator="greaterThan">
      <formula>20</formula>
    </cfRule>
  </conditionalFormatting>
  <conditionalFormatting sqref="AG79 AL79 AQ79">
    <cfRule type="cellIs" dxfId="604" priority="101" operator="between">
      <formula>80</formula>
      <formula>120</formula>
    </cfRule>
  </conditionalFormatting>
  <conditionalFormatting sqref="AE81:AF81 AH81:AK81 AM81 AO81:AP81">
    <cfRule type="cellIs" dxfId="603" priority="100" operator="greaterThan">
      <formula>20</formula>
    </cfRule>
  </conditionalFormatting>
  <conditionalFormatting sqref="AG81 AL81 AQ81">
    <cfRule type="cellIs" dxfId="602" priority="99" operator="between">
      <formula>80</formula>
      <formula>120</formula>
    </cfRule>
  </conditionalFormatting>
  <conditionalFormatting sqref="AE83:AF83 AH83:AK83 AM83 AO83:AP83">
    <cfRule type="cellIs" dxfId="601" priority="98" operator="greaterThan">
      <formula>20</formula>
    </cfRule>
  </conditionalFormatting>
  <conditionalFormatting sqref="AG83 AL83 AQ83">
    <cfRule type="cellIs" dxfId="600" priority="97" operator="between">
      <formula>80</formula>
      <formula>120</formula>
    </cfRule>
  </conditionalFormatting>
  <conditionalFormatting sqref="AE81:AF81 AH81:AK81 AM81 AO81:AP81">
    <cfRule type="cellIs" dxfId="599" priority="94" operator="greaterThan">
      <formula>20</formula>
    </cfRule>
  </conditionalFormatting>
  <conditionalFormatting sqref="AG81 AL81 AQ81">
    <cfRule type="cellIs" dxfId="598" priority="93" operator="between">
      <formula>80</formula>
      <formula>120</formula>
    </cfRule>
  </conditionalFormatting>
  <conditionalFormatting sqref="AE83:AF83 AH83:AK83 AM83 AO83:AP83">
    <cfRule type="cellIs" dxfId="597" priority="92" operator="greaterThan">
      <formula>20</formula>
    </cfRule>
  </conditionalFormatting>
  <conditionalFormatting sqref="AG83 AL83 AQ83">
    <cfRule type="cellIs" dxfId="596" priority="91" operator="between">
      <formula>80</formula>
      <formula>120</formula>
    </cfRule>
  </conditionalFormatting>
  <conditionalFormatting sqref="AE80:AF80 AH80:AK80 AM80 AO80:AP80">
    <cfRule type="cellIs" dxfId="595" priority="90" operator="greaterThan">
      <formula>20</formula>
    </cfRule>
  </conditionalFormatting>
  <conditionalFormatting sqref="AG80 AL80 AQ80">
    <cfRule type="cellIs" dxfId="594" priority="89" operator="between">
      <formula>80</formula>
      <formula>120</formula>
    </cfRule>
  </conditionalFormatting>
  <conditionalFormatting sqref="AE82:AF82 AH82:AK82 AM82 AO82:AP82">
    <cfRule type="cellIs" dxfId="593" priority="88" operator="greaterThan">
      <formula>20</formula>
    </cfRule>
  </conditionalFormatting>
  <conditionalFormatting sqref="AG82 AL82 AQ82">
    <cfRule type="cellIs" dxfId="592" priority="87" operator="between">
      <formula>80</formula>
      <formula>120</formula>
    </cfRule>
  </conditionalFormatting>
  <conditionalFormatting sqref="AE84:AF84 AH84:AK84 AM84 AO84:AP84">
    <cfRule type="cellIs" dxfId="591" priority="86" operator="greaterThan">
      <formula>20</formula>
    </cfRule>
  </conditionalFormatting>
  <conditionalFormatting sqref="AG84 AL84 AQ84">
    <cfRule type="cellIs" dxfId="590" priority="85" operator="between">
      <formula>80</formula>
      <formula>120</formula>
    </cfRule>
  </conditionalFormatting>
  <conditionalFormatting sqref="AM78 AH78:AK78 AE78:AF78 AO78:AP78">
    <cfRule type="cellIs" dxfId="589" priority="84" operator="greaterThan">
      <formula>20</formula>
    </cfRule>
  </conditionalFormatting>
  <conditionalFormatting sqref="AL78 AQ78 AG78">
    <cfRule type="cellIs" dxfId="588" priority="83" operator="between">
      <formula>80</formula>
      <formula>120</formula>
    </cfRule>
  </conditionalFormatting>
  <conditionalFormatting sqref="AQ38">
    <cfRule type="cellIs" dxfId="587" priority="77" operator="between">
      <formula>80</formula>
      <formula>120</formula>
    </cfRule>
  </conditionalFormatting>
  <conditionalFormatting sqref="AE37:AF37">
    <cfRule type="cellIs" dxfId="586" priority="76" operator="greaterThan">
      <formula>20</formula>
    </cfRule>
  </conditionalFormatting>
  <conditionalFormatting sqref="AG37">
    <cfRule type="cellIs" dxfId="585" priority="75" operator="between">
      <formula>80</formula>
      <formula>120</formula>
    </cfRule>
  </conditionalFormatting>
  <conditionalFormatting sqref="AE39:AF39">
    <cfRule type="cellIs" dxfId="584" priority="74" operator="greaterThan">
      <formula>20</formula>
    </cfRule>
  </conditionalFormatting>
  <conditionalFormatting sqref="AG39">
    <cfRule type="cellIs" dxfId="583" priority="73" operator="between">
      <formula>80</formula>
      <formula>120</formula>
    </cfRule>
  </conditionalFormatting>
  <conditionalFormatting sqref="AM35 AJ35 AO35">
    <cfRule type="cellIs" dxfId="582" priority="62" operator="greaterThan">
      <formula>20</formula>
    </cfRule>
  </conditionalFormatting>
  <conditionalFormatting sqref="AM41 AH41 AE41:AF41 AE43:AF65 AH43:AH65 AM43:AM65 AJ43:AK65 AJ41:AK41 AO43:AP65 AO41:AP41">
    <cfRule type="cellIs" dxfId="581" priority="60" operator="greaterThan">
      <formula>20</formula>
    </cfRule>
  </conditionalFormatting>
  <conditionalFormatting sqref="AL41 AQ41 AG41 AG43:AG65 AQ43:AQ65 AL43:AL65">
    <cfRule type="cellIs" dxfId="580" priority="59" operator="between">
      <formula>80</formula>
      <formula>120</formula>
    </cfRule>
  </conditionalFormatting>
  <conditionalFormatting sqref="AE42:AF42 AH42 AM42 AJ42:AK42 AO42:AP42">
    <cfRule type="cellIs" dxfId="579" priority="56" operator="greaterThan">
      <formula>20</formula>
    </cfRule>
  </conditionalFormatting>
  <conditionalFormatting sqref="AG42 AQ42 AL42">
    <cfRule type="cellIs" dxfId="578" priority="55" operator="between">
      <formula>80</formula>
      <formula>120</formula>
    </cfRule>
  </conditionalFormatting>
  <conditionalFormatting sqref="AM40 AH40 AE40:AF40 AJ40:AK40 AO40:AP40">
    <cfRule type="cellIs" dxfId="577" priority="58" operator="greaterThan">
      <formula>20</formula>
    </cfRule>
  </conditionalFormatting>
  <conditionalFormatting sqref="AL40 AQ40 AG40">
    <cfRule type="cellIs" dxfId="576" priority="57" operator="between">
      <formula>80</formula>
      <formula>120</formula>
    </cfRule>
  </conditionalFormatting>
  <conditionalFormatting sqref="AE38:AF38 AH38 AM38 AJ38:AK38 AO38:AP38">
    <cfRule type="cellIs" dxfId="575" priority="52" operator="greaterThan">
      <formula>20</formula>
    </cfRule>
  </conditionalFormatting>
  <conditionalFormatting sqref="AG38 AL38">
    <cfRule type="cellIs" dxfId="574" priority="51" operator="between">
      <formula>80</formula>
      <formula>120</formula>
    </cfRule>
  </conditionalFormatting>
  <conditionalFormatting sqref="AM72 AH72 AJ72:AK72 AO72:AP72">
    <cfRule type="cellIs" dxfId="573" priority="50" operator="greaterThan">
      <formula>20</formula>
    </cfRule>
  </conditionalFormatting>
  <conditionalFormatting sqref="AL72 AQ72">
    <cfRule type="cellIs" dxfId="572" priority="49" operator="between">
      <formula>80</formula>
      <formula>120</formula>
    </cfRule>
  </conditionalFormatting>
  <conditionalFormatting sqref="AQ71">
    <cfRule type="cellIs" dxfId="571" priority="48" operator="between">
      <formula>80</formula>
      <formula>120</formula>
    </cfRule>
  </conditionalFormatting>
  <conditionalFormatting sqref="AE72:AF72">
    <cfRule type="cellIs" dxfId="570" priority="47" operator="greaterThan">
      <formula>20</formula>
    </cfRule>
  </conditionalFormatting>
  <conditionalFormatting sqref="AG72">
    <cfRule type="cellIs" dxfId="569" priority="46" operator="between">
      <formula>80</formula>
      <formula>120</formula>
    </cfRule>
  </conditionalFormatting>
  <conditionalFormatting sqref="AM74 AH74 AE74:AF74 AE76:AF76 AH76 AM76 AJ76:AK76 AJ74:AK74 AO76:AP76 AO74:AP74">
    <cfRule type="cellIs" dxfId="568" priority="45" operator="greaterThan">
      <formula>20</formula>
    </cfRule>
  </conditionalFormatting>
  <conditionalFormatting sqref="AL74 AQ74 AG74 AG76 AQ76 AL76">
    <cfRule type="cellIs" dxfId="567" priority="44" operator="between">
      <formula>80</formula>
      <formula>120</formula>
    </cfRule>
  </conditionalFormatting>
  <conditionalFormatting sqref="AE75:AF75 AH75 AM75 AJ75:AK75 AO75:AP75">
    <cfRule type="cellIs" dxfId="566" priority="41" operator="greaterThan">
      <formula>20</formula>
    </cfRule>
  </conditionalFormatting>
  <conditionalFormatting sqref="AG75 AQ75 AL75">
    <cfRule type="cellIs" dxfId="565" priority="40" operator="between">
      <formula>80</formula>
      <formula>120</formula>
    </cfRule>
  </conditionalFormatting>
  <conditionalFormatting sqref="AM73 AH73 AE73:AF73 AJ73:AK73 AO73:AP73">
    <cfRule type="cellIs" dxfId="564" priority="43" operator="greaterThan">
      <formula>20</formula>
    </cfRule>
  </conditionalFormatting>
  <conditionalFormatting sqref="AL73 AQ73 AG73">
    <cfRule type="cellIs" dxfId="563" priority="42" operator="between">
      <formula>80</formula>
      <formula>120</formula>
    </cfRule>
  </conditionalFormatting>
  <conditionalFormatting sqref="AE71:AF71 AH71 AM71 AJ71:AK71 AO71:AP71">
    <cfRule type="cellIs" dxfId="562" priority="39" operator="greaterThan">
      <formula>20</formula>
    </cfRule>
  </conditionalFormatting>
  <conditionalFormatting sqref="AG71 AL71">
    <cfRule type="cellIs" dxfId="561" priority="38" operator="between">
      <formula>80</formula>
      <formula>120</formula>
    </cfRule>
  </conditionalFormatting>
  <conditionalFormatting sqref="AK33">
    <cfRule type="cellIs" dxfId="560" priority="35" operator="greaterThan">
      <formula>20</formula>
    </cfRule>
  </conditionalFormatting>
  <conditionalFormatting sqref="AP33">
    <cfRule type="cellIs" dxfId="559" priority="34" operator="greaterThan">
      <formula>20</formula>
    </cfRule>
  </conditionalFormatting>
  <conditionalFormatting sqref="AG33">
    <cfRule type="cellIs" dxfId="558" priority="33" operator="between">
      <formula>80</formula>
      <formula>120</formula>
    </cfRule>
  </conditionalFormatting>
  <conditionalFormatting sqref="AL33">
    <cfRule type="cellIs" dxfId="557" priority="32" operator="between">
      <formula>80</formula>
      <formula>120</formula>
    </cfRule>
  </conditionalFormatting>
  <conditionalFormatting sqref="AL33">
    <cfRule type="cellIs" dxfId="556" priority="31" operator="between">
      <formula>80</formula>
      <formula>120</formula>
    </cfRule>
  </conditionalFormatting>
  <conditionalFormatting sqref="AQ33">
    <cfRule type="cellIs" dxfId="555" priority="30" operator="between">
      <formula>80</formula>
      <formula>120</formula>
    </cfRule>
  </conditionalFormatting>
  <conditionalFormatting sqref="AQ33">
    <cfRule type="cellIs" dxfId="554" priority="29" operator="between">
      <formula>80</formula>
      <formula>120</formula>
    </cfRule>
  </conditionalFormatting>
  <conditionalFormatting sqref="AK35">
    <cfRule type="cellIs" dxfId="553" priority="26" operator="greaterThan">
      <formula>20</formula>
    </cfRule>
  </conditionalFormatting>
  <conditionalFormatting sqref="AP35">
    <cfRule type="cellIs" dxfId="552" priority="25" operator="greaterThan">
      <formula>20</formula>
    </cfRule>
  </conditionalFormatting>
  <conditionalFormatting sqref="AH66:AH69 AM66:AM69 AJ66 AJ67:AK67 AO66 AO67:AP67 AE66:AF69 AJ69:AK69 AJ68 AO69:AP69 AO68">
    <cfRule type="cellIs" dxfId="551" priority="12" operator="greaterThan">
      <formula>20</formula>
    </cfRule>
  </conditionalFormatting>
  <conditionalFormatting sqref="AG69 AL69 AQ69 AG67 AL67 AQ67">
    <cfRule type="cellIs" dxfId="550" priority="11" operator="between">
      <formula>80</formula>
      <formula>120</formula>
    </cfRule>
  </conditionalFormatting>
  <conditionalFormatting sqref="AM68 AJ68 AO68">
    <cfRule type="cellIs" dxfId="549" priority="10" operator="greaterThan">
      <formula>20</formula>
    </cfRule>
  </conditionalFormatting>
  <conditionalFormatting sqref="AK66">
    <cfRule type="cellIs" dxfId="548" priority="9" operator="greaterThan">
      <formula>20</formula>
    </cfRule>
  </conditionalFormatting>
  <conditionalFormatting sqref="AP66">
    <cfRule type="cellIs" dxfId="547" priority="8" operator="greaterThan">
      <formula>20</formula>
    </cfRule>
  </conditionalFormatting>
  <conditionalFormatting sqref="AG66">
    <cfRule type="cellIs" dxfId="546" priority="7" operator="between">
      <formula>80</formula>
      <formula>120</formula>
    </cfRule>
  </conditionalFormatting>
  <conditionalFormatting sqref="AL66">
    <cfRule type="cellIs" dxfId="545" priority="6" operator="between">
      <formula>80</formula>
      <formula>120</formula>
    </cfRule>
  </conditionalFormatting>
  <conditionalFormatting sqref="AL66">
    <cfRule type="cellIs" dxfId="544" priority="5" operator="between">
      <formula>80</formula>
      <formula>120</formula>
    </cfRule>
  </conditionalFormatting>
  <conditionalFormatting sqref="AQ66">
    <cfRule type="cellIs" dxfId="543" priority="4" operator="between">
      <formula>80</formula>
      <formula>120</formula>
    </cfRule>
  </conditionalFormatting>
  <conditionalFormatting sqref="AQ66">
    <cfRule type="cellIs" dxfId="542" priority="3" operator="between">
      <formula>80</formula>
      <formula>120</formula>
    </cfRule>
  </conditionalFormatting>
  <conditionalFormatting sqref="AK68">
    <cfRule type="cellIs" dxfId="541" priority="2" operator="greaterThan">
      <formula>20</formula>
    </cfRule>
  </conditionalFormatting>
  <conditionalFormatting sqref="AP68">
    <cfRule type="cellIs" dxfId="540" priority="1" operator="greaterThan">
      <formula>20</formula>
    </cfRule>
  </conditionalFormatting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M163"/>
  <sheetViews>
    <sheetView topLeftCell="AB41" zoomScale="125" zoomScaleNormal="100" workbookViewId="0">
      <selection activeCell="AJ2" sqref="AJ2"/>
    </sheetView>
  </sheetViews>
  <sheetFormatPr baseColWidth="10" defaultColWidth="8.83203125" defaultRowHeight="15"/>
  <cols>
    <col min="3" max="3" width="23.83203125" customWidth="1"/>
    <col min="4" max="4" width="15" customWidth="1"/>
    <col min="6" max="6" width="13.1640625" customWidth="1"/>
    <col min="24" max="24" width="10.33203125" customWidth="1"/>
    <col min="25" max="25" width="15.6640625" customWidth="1"/>
    <col min="26" max="26" width="13.5" customWidth="1"/>
    <col min="29" max="29" width="22.5" customWidth="1"/>
  </cols>
  <sheetData>
    <row r="1" spans="1:65" ht="17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10</v>
      </c>
      <c r="H1" t="s">
        <v>11</v>
      </c>
      <c r="I1" t="s">
        <v>12</v>
      </c>
      <c r="J1" t="s">
        <v>13</v>
      </c>
      <c r="K1" t="s">
        <v>6</v>
      </c>
      <c r="L1" t="s">
        <v>14</v>
      </c>
      <c r="M1" t="s">
        <v>15</v>
      </c>
      <c r="N1" t="s">
        <v>16</v>
      </c>
      <c r="O1" t="s">
        <v>17</v>
      </c>
      <c r="P1" t="s">
        <v>7</v>
      </c>
      <c r="Q1" t="s">
        <v>18</v>
      </c>
      <c r="R1" t="s">
        <v>8</v>
      </c>
      <c r="S1" t="s">
        <v>19</v>
      </c>
      <c r="T1" t="s">
        <v>20</v>
      </c>
      <c r="U1" t="s">
        <v>9</v>
      </c>
      <c r="V1" t="s">
        <v>21</v>
      </c>
      <c r="W1" t="s">
        <v>22</v>
      </c>
      <c r="X1" t="s">
        <v>23</v>
      </c>
      <c r="Y1" t="s">
        <v>49</v>
      </c>
      <c r="Z1" t="s">
        <v>50</v>
      </c>
      <c r="AA1" s="1" t="s">
        <v>33</v>
      </c>
      <c r="AB1" s="1" t="s">
        <v>25</v>
      </c>
      <c r="AC1" s="1" t="s">
        <v>26</v>
      </c>
      <c r="AD1" s="1" t="s">
        <v>35</v>
      </c>
      <c r="AE1" s="1" t="s">
        <v>36</v>
      </c>
      <c r="AF1" s="1" t="s">
        <v>37</v>
      </c>
      <c r="AG1" s="1" t="s">
        <v>27</v>
      </c>
      <c r="AH1" s="1"/>
      <c r="AI1" s="1" t="s">
        <v>38</v>
      </c>
      <c r="AJ1" s="1" t="s">
        <v>39</v>
      </c>
      <c r="AK1" s="1" t="s">
        <v>40</v>
      </c>
      <c r="AL1" s="1" t="s">
        <v>32</v>
      </c>
      <c r="AM1" s="1"/>
      <c r="AN1" s="1" t="s">
        <v>41</v>
      </c>
      <c r="AO1" s="1" t="s">
        <v>42</v>
      </c>
      <c r="AP1" s="1" t="s">
        <v>43</v>
      </c>
      <c r="AQ1" s="1" t="s">
        <v>28</v>
      </c>
      <c r="AR1" s="1"/>
      <c r="AS1" s="1" t="s">
        <v>34</v>
      </c>
      <c r="AT1" s="1" t="s">
        <v>29</v>
      </c>
      <c r="AU1" s="1" t="s">
        <v>30</v>
      </c>
      <c r="AV1" s="1" t="s">
        <v>31</v>
      </c>
      <c r="AX1" s="1" t="s">
        <v>163</v>
      </c>
      <c r="AY1" s="1" t="s">
        <v>164</v>
      </c>
      <c r="AZ1" s="1" t="s">
        <v>165</v>
      </c>
      <c r="BA1" s="1" t="s">
        <v>166</v>
      </c>
      <c r="BB1" s="1" t="s">
        <v>167</v>
      </c>
      <c r="BC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J1" s="1" t="s">
        <v>34</v>
      </c>
      <c r="BK1" s="1" t="s">
        <v>29</v>
      </c>
      <c r="BL1" s="1" t="s">
        <v>30</v>
      </c>
      <c r="BM1" s="1" t="s">
        <v>31</v>
      </c>
    </row>
    <row r="2" spans="1:65" ht="16">
      <c r="A2">
        <v>1</v>
      </c>
      <c r="B2">
        <v>3</v>
      </c>
      <c r="C2" t="s">
        <v>48</v>
      </c>
      <c r="D2" t="s">
        <v>24</v>
      </c>
      <c r="E2" t="s">
        <v>52</v>
      </c>
      <c r="G2">
        <v>0.3</v>
      </c>
      <c r="H2">
        <v>0.3</v>
      </c>
      <c r="I2">
        <v>2259</v>
      </c>
      <c r="J2">
        <v>5998</v>
      </c>
      <c r="L2">
        <v>6970</v>
      </c>
      <c r="M2">
        <v>9.5380000000000003</v>
      </c>
      <c r="N2">
        <v>9.9879999999999995</v>
      </c>
      <c r="O2">
        <v>0.45</v>
      </c>
      <c r="Q2">
        <v>1.177</v>
      </c>
      <c r="R2">
        <v>1</v>
      </c>
      <c r="S2">
        <v>0</v>
      </c>
      <c r="T2">
        <v>0</v>
      </c>
      <c r="V2">
        <v>0</v>
      </c>
      <c r="Y2" s="4">
        <v>43839</v>
      </c>
      <c r="Z2" s="3">
        <v>0.44603009259259258</v>
      </c>
      <c r="AB2">
        <v>1</v>
      </c>
      <c r="AE2">
        <f>ABS(100*(M2-M3)/(AVERAGE(M2:M3)))</f>
        <v>0.5645582854155804</v>
      </c>
      <c r="AJ2">
        <f>ABS(100*(O2-O3)/(AVERAGE(O2:O3)))</f>
        <v>31.618334892422823</v>
      </c>
      <c r="AO2">
        <f>ABS(100*(Q2-Q3)/(AVERAGE(Q2:Q3)))</f>
        <v>1.2663571127057749</v>
      </c>
      <c r="AS2">
        <f>AVERAGE(M2:M3)</f>
        <v>9.5650000000000013</v>
      </c>
      <c r="AT2">
        <f>AVERAGE(N2:N3)</f>
        <v>10.099499999999999</v>
      </c>
      <c r="AU2">
        <f>AVERAGE(O2:O3)</f>
        <v>0.53449999999999998</v>
      </c>
      <c r="AV2">
        <f>AVERAGE(Q2:Q3)</f>
        <v>1.1844999999999999</v>
      </c>
      <c r="AX2" s="1"/>
      <c r="AY2" s="1"/>
      <c r="AZ2" s="1" t="s">
        <v>173</v>
      </c>
      <c r="BA2" s="6">
        <f>AVERAGE(BA7:BA8, BA40:BA41,BA73:BA74)</f>
        <v>889.44444444444468</v>
      </c>
      <c r="BB2" s="6">
        <f t="shared" ref="BB2:BC2" si="0">AVERAGE(BB7:BB8, BB40:BB41,BB73:BB74)</f>
        <v>2142.7777777777778</v>
      </c>
      <c r="BC2" s="6">
        <f t="shared" si="0"/>
        <v>17987.037037037036</v>
      </c>
    </row>
    <row r="3" spans="1:65">
      <c r="A3">
        <v>2</v>
      </c>
      <c r="B3">
        <v>3</v>
      </c>
      <c r="C3" t="s">
        <v>48</v>
      </c>
      <c r="D3" t="s">
        <v>24</v>
      </c>
      <c r="E3" t="s">
        <v>52</v>
      </c>
      <c r="G3">
        <v>0.3</v>
      </c>
      <c r="H3">
        <v>0.3</v>
      </c>
      <c r="I3">
        <v>2272</v>
      </c>
      <c r="J3">
        <v>6131</v>
      </c>
      <c r="L3">
        <v>7064</v>
      </c>
      <c r="M3">
        <v>9.5920000000000005</v>
      </c>
      <c r="N3">
        <v>10.211</v>
      </c>
      <c r="O3">
        <v>0.61899999999999999</v>
      </c>
      <c r="Q3">
        <v>1.1919999999999999</v>
      </c>
      <c r="R3">
        <v>1</v>
      </c>
      <c r="S3">
        <v>0</v>
      </c>
      <c r="T3">
        <v>0</v>
      </c>
      <c r="V3">
        <v>0</v>
      </c>
      <c r="Y3" s="4">
        <v>43839</v>
      </c>
      <c r="Z3" s="3">
        <v>0.45162037037037034</v>
      </c>
      <c r="AB3">
        <v>1</v>
      </c>
      <c r="AX3" s="1"/>
      <c r="AY3" s="1"/>
      <c r="AZ3" s="1"/>
      <c r="BA3" s="6"/>
      <c r="BB3" s="6"/>
      <c r="BC3" s="7"/>
    </row>
    <row r="4" spans="1:65">
      <c r="A4">
        <v>3</v>
      </c>
      <c r="B4">
        <v>1</v>
      </c>
      <c r="D4" t="s">
        <v>47</v>
      </c>
      <c r="Y4" s="4">
        <v>43839</v>
      </c>
      <c r="Z4" s="3">
        <v>0.45607638888888885</v>
      </c>
      <c r="AB4">
        <v>1</v>
      </c>
      <c r="AX4" s="1"/>
      <c r="AY4" s="1"/>
      <c r="AZ4" s="1"/>
      <c r="BA4" s="6"/>
      <c r="BB4" s="6"/>
      <c r="BC4" s="7"/>
    </row>
    <row r="5" spans="1:65">
      <c r="A5">
        <v>4</v>
      </c>
      <c r="B5">
        <v>2</v>
      </c>
      <c r="C5" t="s">
        <v>44</v>
      </c>
      <c r="D5" t="s">
        <v>24</v>
      </c>
      <c r="E5" t="s">
        <v>52</v>
      </c>
      <c r="G5">
        <v>0.3</v>
      </c>
      <c r="H5">
        <v>0.3</v>
      </c>
      <c r="I5">
        <v>4</v>
      </c>
      <c r="J5">
        <v>125</v>
      </c>
      <c r="L5">
        <v>0</v>
      </c>
      <c r="M5">
        <v>5.1999999999999998E-2</v>
      </c>
      <c r="N5">
        <v>0.19900000000000001</v>
      </c>
      <c r="O5">
        <v>0.14699999999999999</v>
      </c>
      <c r="Q5">
        <v>0</v>
      </c>
      <c r="R5">
        <v>1</v>
      </c>
      <c r="S5">
        <v>0</v>
      </c>
      <c r="T5">
        <v>0</v>
      </c>
      <c r="V5">
        <v>0</v>
      </c>
      <c r="Y5" s="4">
        <v>43839</v>
      </c>
      <c r="Z5" s="3">
        <v>0.46599537037037037</v>
      </c>
      <c r="AB5">
        <v>1</v>
      </c>
      <c r="AE5">
        <f>ABS(100*(M5-M6)/(AVERAGE(M5:M6)))</f>
        <v>120</v>
      </c>
      <c r="AJ5">
        <f>ABS(100*(O5-O6)/(AVERAGE(O5:O6)))</f>
        <v>200</v>
      </c>
      <c r="AO5" t="e">
        <f>ABS(100*(Q5-Q6)/(AVERAGE(Q5:Q6)))</f>
        <v>#DIV/0!</v>
      </c>
      <c r="AS5">
        <f>AVERAGE(M5:M6)</f>
        <v>0.13</v>
      </c>
      <c r="AT5">
        <f>AVERAGE(N5:N6)</f>
        <v>0.1855</v>
      </c>
      <c r="AU5">
        <f>AVERAGE(O5:O6)</f>
        <v>7.3499999999999996E-2</v>
      </c>
      <c r="AV5">
        <f>AVERAGE(Q5:Q6)</f>
        <v>0</v>
      </c>
      <c r="AX5" s="1"/>
      <c r="AY5" s="1"/>
      <c r="AZ5" s="1"/>
      <c r="BA5" s="6"/>
      <c r="BB5" s="6"/>
      <c r="BC5" s="7"/>
    </row>
    <row r="6" spans="1:65">
      <c r="A6">
        <v>5</v>
      </c>
      <c r="B6">
        <v>2</v>
      </c>
      <c r="C6" t="s">
        <v>44</v>
      </c>
      <c r="D6" t="s">
        <v>24</v>
      </c>
      <c r="E6" t="s">
        <v>52</v>
      </c>
      <c r="G6">
        <v>0.3</v>
      </c>
      <c r="H6">
        <v>0.3</v>
      </c>
      <c r="I6">
        <v>35</v>
      </c>
      <c r="J6">
        <v>109</v>
      </c>
      <c r="L6">
        <v>0</v>
      </c>
      <c r="M6">
        <v>0.20799999999999999</v>
      </c>
      <c r="N6">
        <v>0.17199999999999999</v>
      </c>
      <c r="O6">
        <v>0</v>
      </c>
      <c r="Q6">
        <v>0</v>
      </c>
      <c r="R6">
        <v>1</v>
      </c>
      <c r="S6">
        <v>0</v>
      </c>
      <c r="T6">
        <v>0</v>
      </c>
      <c r="V6">
        <v>0</v>
      </c>
      <c r="Y6" s="4">
        <v>43839</v>
      </c>
      <c r="Z6" s="3">
        <v>0.47137731481481482</v>
      </c>
      <c r="AB6">
        <v>1</v>
      </c>
      <c r="AX6" s="1"/>
      <c r="AY6" s="1"/>
      <c r="AZ6" s="1"/>
      <c r="BA6" s="6"/>
      <c r="BB6" s="6"/>
      <c r="BC6" s="7"/>
    </row>
    <row r="7" spans="1:65">
      <c r="A7">
        <v>6</v>
      </c>
      <c r="B7">
        <v>4</v>
      </c>
      <c r="C7" t="s">
        <v>51</v>
      </c>
      <c r="D7" t="s">
        <v>24</v>
      </c>
      <c r="E7" t="s">
        <v>52</v>
      </c>
      <c r="G7">
        <v>0.3</v>
      </c>
      <c r="H7">
        <v>0.3</v>
      </c>
      <c r="I7">
        <v>766</v>
      </c>
      <c r="J7">
        <v>3909</v>
      </c>
      <c r="L7">
        <v>1700</v>
      </c>
      <c r="M7">
        <v>3.2570000000000001</v>
      </c>
      <c r="N7">
        <v>6.4909999999999997</v>
      </c>
      <c r="O7">
        <v>3.2330000000000001</v>
      </c>
      <c r="Q7">
        <v>0.29799999999999999</v>
      </c>
      <c r="R7">
        <v>1</v>
      </c>
      <c r="S7">
        <v>0</v>
      </c>
      <c r="T7">
        <v>0</v>
      </c>
      <c r="V7">
        <v>0</v>
      </c>
      <c r="Y7" s="4">
        <v>43839</v>
      </c>
      <c r="Z7" s="3">
        <v>0.48186342592592596</v>
      </c>
      <c r="AB7">
        <v>1</v>
      </c>
      <c r="AD7">
        <f>ABS(100*(AVERAGE(M7:M8)-3.24)/3.24)</f>
        <v>1.6820987654320985</v>
      </c>
      <c r="AE7">
        <f>ABS(100*(M7-M8)/(AVERAGE(M7:M8)))</f>
        <v>2.2765214751859078</v>
      </c>
      <c r="AI7">
        <f>ABS(100*(AVERAGE(O7:O8)-4.3)/4.3)</f>
        <v>26.325581395348831</v>
      </c>
      <c r="AJ7">
        <f>ABS(100*(O7-O8)/(AVERAGE(O7:O8)))</f>
        <v>4.1035353535353503</v>
      </c>
      <c r="AN7">
        <f>ABS(100*(AVERAGE(Q7:Q8)-0.3)/0.3)</f>
        <v>0.83333333333333415</v>
      </c>
      <c r="AO7">
        <f>ABS(100*(Q7-Q8)/(AVERAGE(Q7:Q8)))</f>
        <v>0.33613445378151291</v>
      </c>
      <c r="AS7">
        <f>AVERAGE(M7:M8)</f>
        <v>3.2945000000000002</v>
      </c>
      <c r="AT7">
        <f>AVERAGE(N7:N8)</f>
        <v>6.4629999999999992</v>
      </c>
      <c r="AU7">
        <f>AVERAGE(O7:O8)</f>
        <v>3.1680000000000001</v>
      </c>
      <c r="AV7">
        <f>AVERAGE(Q7:Q8)</f>
        <v>0.29749999999999999</v>
      </c>
      <c r="AX7" s="1">
        <v>3</v>
      </c>
      <c r="AY7" s="1">
        <v>6</v>
      </c>
      <c r="AZ7" s="1">
        <v>0.3</v>
      </c>
      <c r="BA7" s="6">
        <f>I7/(G7*AX7)</f>
        <v>851.1111111111112</v>
      </c>
      <c r="BB7" s="6">
        <f>J7/(H7*AY7)</f>
        <v>2171.666666666667</v>
      </c>
      <c r="BC7" s="7">
        <f>L7/(H7*AZ7)</f>
        <v>18888.888888888891</v>
      </c>
      <c r="BE7" s="8">
        <f t="shared" ref="BE7:BE38" si="1">0.001*((I7/$BA$2)*1000)/G7</f>
        <v>2.8707058088694559</v>
      </c>
      <c r="BF7" s="8">
        <f t="shared" ref="BF7:BF38" si="2">0.001*((J7/$BB$2)*1000)/H7</f>
        <v>6.0808918848846254</v>
      </c>
      <c r="BG7" s="8">
        <f>BF7-BE7</f>
        <v>3.2101860760151695</v>
      </c>
      <c r="BH7" s="8">
        <f t="shared" ref="BH7:BH38" si="3">0.001*((L7/$BC$2)*1000)/H7</f>
        <v>0.31504169669515086</v>
      </c>
      <c r="BJ7" s="8">
        <f>AVERAGE(BE7:BE8)</f>
        <v>2.9044347282948149</v>
      </c>
      <c r="BK7" s="8">
        <f>AVERAGE(BF7:BF8)</f>
        <v>6.0552242675654657</v>
      </c>
      <c r="BL7" s="8">
        <f>AVERAGE(BG7:BG8)</f>
        <v>3.15078953927065</v>
      </c>
      <c r="BM7" s="8">
        <f>AVERAGE(BH7:BH8)</f>
        <v>0.31494903737259344</v>
      </c>
    </row>
    <row r="8" spans="1:65">
      <c r="A8">
        <v>7</v>
      </c>
      <c r="B8">
        <v>4</v>
      </c>
      <c r="C8" t="s">
        <v>51</v>
      </c>
      <c r="D8" t="s">
        <v>24</v>
      </c>
      <c r="E8" t="s">
        <v>52</v>
      </c>
      <c r="G8">
        <v>0.3</v>
      </c>
      <c r="H8">
        <v>0.3</v>
      </c>
      <c r="I8">
        <v>784</v>
      </c>
      <c r="J8">
        <v>3876</v>
      </c>
      <c r="L8">
        <v>1699</v>
      </c>
      <c r="M8">
        <v>3.3319999999999999</v>
      </c>
      <c r="N8">
        <v>6.4349999999999996</v>
      </c>
      <c r="O8">
        <v>3.1030000000000002</v>
      </c>
      <c r="Q8">
        <v>0.29699999999999999</v>
      </c>
      <c r="R8">
        <v>1</v>
      </c>
      <c r="S8">
        <v>0</v>
      </c>
      <c r="T8">
        <v>0</v>
      </c>
      <c r="V8">
        <v>0</v>
      </c>
      <c r="Y8" s="4">
        <v>43839</v>
      </c>
      <c r="Z8" s="3">
        <v>0.48749999999999999</v>
      </c>
      <c r="AB8">
        <v>1</v>
      </c>
      <c r="AX8" s="1">
        <v>3</v>
      </c>
      <c r="AY8" s="1">
        <v>6</v>
      </c>
      <c r="AZ8" s="1">
        <v>0.3</v>
      </c>
      <c r="BA8" s="6">
        <f>I8/(G8*AX8)</f>
        <v>871.1111111111112</v>
      </c>
      <c r="BB8" s="6">
        <f>J8/(H8*AY8)</f>
        <v>2153.3333333333335</v>
      </c>
      <c r="BC8" s="7">
        <f>L8/(H8*AZ8)</f>
        <v>18877.777777777777</v>
      </c>
      <c r="BE8" s="8">
        <f t="shared" si="1"/>
        <v>2.9381636477201742</v>
      </c>
      <c r="BF8" s="8">
        <f t="shared" si="2"/>
        <v>6.0295566502463052</v>
      </c>
      <c r="BG8" s="8">
        <f t="shared" ref="BG8:BG71" si="4">BF8-BE8</f>
        <v>3.0913930025261309</v>
      </c>
      <c r="BH8" s="8">
        <f t="shared" si="3"/>
        <v>0.31485637805003602</v>
      </c>
    </row>
    <row r="9" spans="1:65">
      <c r="A9">
        <v>8</v>
      </c>
      <c r="B9">
        <v>3</v>
      </c>
      <c r="C9" t="s">
        <v>45</v>
      </c>
      <c r="D9" t="s">
        <v>24</v>
      </c>
      <c r="E9" t="s">
        <v>52</v>
      </c>
      <c r="G9">
        <v>0.3</v>
      </c>
      <c r="H9">
        <v>0.3</v>
      </c>
      <c r="I9">
        <v>2150</v>
      </c>
      <c r="J9">
        <v>5760</v>
      </c>
      <c r="L9">
        <v>7140</v>
      </c>
      <c r="M9">
        <v>9.0749999999999993</v>
      </c>
      <c r="N9">
        <v>9.5879999999999992</v>
      </c>
      <c r="O9">
        <v>0.51300000000000001</v>
      </c>
      <c r="Q9">
        <v>1.204</v>
      </c>
      <c r="R9">
        <v>1</v>
      </c>
      <c r="S9">
        <v>0</v>
      </c>
      <c r="T9">
        <v>0</v>
      </c>
      <c r="V9">
        <v>0</v>
      </c>
      <c r="Y9" s="4">
        <v>43839</v>
      </c>
      <c r="Z9" s="3">
        <v>0.49788194444444445</v>
      </c>
      <c r="AB9">
        <v>1</v>
      </c>
      <c r="AE9">
        <f>ABS(100*(M9-M10)/(AVERAGE(M9:M10)))</f>
        <v>1.985598952651106</v>
      </c>
      <c r="AJ9">
        <f>ABS(100*(O9-O10)/(AVERAGE(O9:O10)))</f>
        <v>9.6016343207354407</v>
      </c>
      <c r="AO9">
        <f>ABS(100*(Q9-Q10)/(AVERAGE(Q9:Q10)))</f>
        <v>1.9736842105263175</v>
      </c>
      <c r="AS9">
        <f>AVERAGE(M9:M10)</f>
        <v>9.1660000000000004</v>
      </c>
      <c r="AT9">
        <f>AVERAGE(N9:N10)</f>
        <v>9.6555</v>
      </c>
      <c r="AU9">
        <f>AVERAGE(O9:O10)</f>
        <v>0.48950000000000005</v>
      </c>
      <c r="AV9">
        <f>AVERAGE(Q9:Q10)</f>
        <v>1.216</v>
      </c>
      <c r="AX9" s="1"/>
      <c r="AY9" s="1"/>
      <c r="AZ9" s="1"/>
      <c r="BA9" s="6"/>
      <c r="BB9" s="6"/>
      <c r="BC9" s="7"/>
      <c r="BE9" s="8">
        <f t="shared" si="1"/>
        <v>8.0574640849469077</v>
      </c>
      <c r="BF9" s="8">
        <f t="shared" si="2"/>
        <v>8.9603318641431162</v>
      </c>
      <c r="BG9" s="8">
        <f t="shared" si="4"/>
        <v>0.90286777919620853</v>
      </c>
      <c r="BH9" s="8">
        <f t="shared" si="3"/>
        <v>1.3231751261196338</v>
      </c>
      <c r="BJ9" s="8">
        <f>AVERAGE(BE9:BE10)</f>
        <v>8.1380387257963758</v>
      </c>
      <c r="BK9" s="8">
        <f>AVERAGE(BF9:BF10)</f>
        <v>9.022556390977444</v>
      </c>
      <c r="BL9" s="8">
        <f>AVERAGE(BG9:BG10)</f>
        <v>0.88451766518106822</v>
      </c>
      <c r="BM9" s="8">
        <f>AVERAGE(BH9:BH10)</f>
        <v>1.3365180685678988</v>
      </c>
    </row>
    <row r="10" spans="1:65">
      <c r="A10">
        <v>9</v>
      </c>
      <c r="B10">
        <v>3</v>
      </c>
      <c r="C10" t="s">
        <v>45</v>
      </c>
      <c r="D10" t="s">
        <v>24</v>
      </c>
      <c r="E10" t="s">
        <v>52</v>
      </c>
      <c r="G10">
        <v>0.3</v>
      </c>
      <c r="H10">
        <v>0.3</v>
      </c>
      <c r="I10">
        <v>2193</v>
      </c>
      <c r="J10">
        <v>5840</v>
      </c>
      <c r="L10">
        <v>7284</v>
      </c>
      <c r="M10">
        <v>9.2569999999999997</v>
      </c>
      <c r="N10">
        <v>9.7230000000000008</v>
      </c>
      <c r="O10">
        <v>0.46600000000000003</v>
      </c>
      <c r="Q10">
        <v>1.228</v>
      </c>
      <c r="R10">
        <v>1</v>
      </c>
      <c r="S10">
        <v>0</v>
      </c>
      <c r="T10">
        <v>0</v>
      </c>
      <c r="V10">
        <v>0</v>
      </c>
      <c r="Y10" s="4">
        <v>43839</v>
      </c>
      <c r="Z10" s="3">
        <v>0.50350694444444444</v>
      </c>
      <c r="AB10">
        <v>1</v>
      </c>
      <c r="AX10" s="1"/>
      <c r="AY10" s="1"/>
      <c r="BE10" s="8">
        <f t="shared" si="1"/>
        <v>8.2186133666458439</v>
      </c>
      <c r="BF10" s="8">
        <f t="shared" si="2"/>
        <v>9.0847809178117718</v>
      </c>
      <c r="BG10" s="8">
        <f t="shared" si="4"/>
        <v>0.86616755116592792</v>
      </c>
      <c r="BH10" s="8">
        <f t="shared" si="3"/>
        <v>1.349861011016164</v>
      </c>
    </row>
    <row r="11" spans="1:65">
      <c r="A11">
        <v>10</v>
      </c>
      <c r="B11">
        <v>7</v>
      </c>
      <c r="C11" t="s">
        <v>79</v>
      </c>
      <c r="D11" t="s">
        <v>24</v>
      </c>
      <c r="E11" t="s">
        <v>52</v>
      </c>
      <c r="G11">
        <v>0.3</v>
      </c>
      <c r="H11">
        <v>0.3</v>
      </c>
      <c r="I11">
        <v>917</v>
      </c>
      <c r="J11">
        <v>4245</v>
      </c>
      <c r="L11">
        <v>1626</v>
      </c>
      <c r="M11">
        <v>3.891</v>
      </c>
      <c r="N11">
        <v>7.0510000000000002</v>
      </c>
      <c r="O11">
        <v>3.16</v>
      </c>
      <c r="Q11">
        <v>0.28499999999999998</v>
      </c>
      <c r="R11">
        <v>1</v>
      </c>
      <c r="S11">
        <v>0</v>
      </c>
      <c r="T11">
        <v>0</v>
      </c>
      <c r="V11">
        <v>0</v>
      </c>
      <c r="Y11" s="4">
        <v>43839</v>
      </c>
      <c r="Z11" s="3">
        <v>0.51377314814814812</v>
      </c>
      <c r="AB11">
        <v>1</v>
      </c>
      <c r="AE11">
        <f>ABS(100*(M11-M12)/(AVERAGE(M11:M12)))</f>
        <v>2.3116982090689748</v>
      </c>
      <c r="AJ11">
        <f>ABS(100*(O11-O12)/(AVERAGE(O11:O12)))</f>
        <v>1.7557861133280177</v>
      </c>
      <c r="AO11">
        <f>ABS(100*(Q11-Q12)/(AVERAGE(Q11:Q12)))</f>
        <v>0.35149384885764534</v>
      </c>
      <c r="AS11">
        <f>AVERAGE(M11:M12)</f>
        <v>3.9365000000000001</v>
      </c>
      <c r="AT11">
        <f>AVERAGE(N11:N12)</f>
        <v>7.0685000000000002</v>
      </c>
      <c r="AU11">
        <f>AVERAGE(O11:O12)</f>
        <v>3.1325000000000003</v>
      </c>
      <c r="AV11">
        <f>AVERAGE(Q11:Q12)</f>
        <v>0.28449999999999998</v>
      </c>
      <c r="AX11" s="1"/>
      <c r="AY11" s="1"/>
      <c r="AZ11" s="1"/>
      <c r="BA11" s="6"/>
      <c r="BB11" s="6"/>
      <c r="BC11" s="7"/>
      <c r="BE11" s="8">
        <f t="shared" si="1"/>
        <v>3.4366021236727038</v>
      </c>
      <c r="BF11" s="8">
        <f t="shared" si="2"/>
        <v>6.6035779102929739</v>
      </c>
      <c r="BG11" s="8">
        <f t="shared" si="4"/>
        <v>3.1669757866202701</v>
      </c>
      <c r="BH11" s="8">
        <f t="shared" si="3"/>
        <v>0.30132811695665607</v>
      </c>
      <c r="BJ11" s="8">
        <f>AVERAGE(BE11:BE12)</f>
        <v>3.4778263585259204</v>
      </c>
      <c r="BK11" s="8">
        <f>AVERAGE(BF11:BF12)</f>
        <v>6.6199118485869848</v>
      </c>
      <c r="BL11" s="8">
        <f>AVERAGE(BG11:BG12)</f>
        <v>3.1420854900610644</v>
      </c>
      <c r="BM11" s="8">
        <f>AVERAGE(BH11:BH12)</f>
        <v>0.30114279831154128</v>
      </c>
    </row>
    <row r="12" spans="1:65">
      <c r="A12">
        <v>11</v>
      </c>
      <c r="B12">
        <v>7</v>
      </c>
      <c r="C12" t="s">
        <v>79</v>
      </c>
      <c r="D12" t="s">
        <v>24</v>
      </c>
      <c r="E12" t="s">
        <v>52</v>
      </c>
      <c r="G12">
        <v>0.3</v>
      </c>
      <c r="H12">
        <v>0.3</v>
      </c>
      <c r="I12">
        <v>939</v>
      </c>
      <c r="J12">
        <v>4266</v>
      </c>
      <c r="L12">
        <v>1624</v>
      </c>
      <c r="M12">
        <v>3.9820000000000002</v>
      </c>
      <c r="N12">
        <v>7.0860000000000003</v>
      </c>
      <c r="O12">
        <v>3.105</v>
      </c>
      <c r="Q12">
        <v>0.28399999999999997</v>
      </c>
      <c r="R12">
        <v>1</v>
      </c>
      <c r="S12">
        <v>0</v>
      </c>
      <c r="T12">
        <v>0</v>
      </c>
      <c r="V12">
        <v>0</v>
      </c>
      <c r="Y12" s="4">
        <v>43839</v>
      </c>
      <c r="Z12" s="3">
        <v>0.5193402777777778</v>
      </c>
      <c r="AB12">
        <v>1</v>
      </c>
      <c r="AX12" s="1"/>
      <c r="AY12" s="1"/>
      <c r="AZ12" s="1"/>
      <c r="BA12" s="6"/>
      <c r="BB12" s="6"/>
      <c r="BC12" s="7"/>
      <c r="BE12" s="8">
        <f t="shared" si="1"/>
        <v>3.5190505933791369</v>
      </c>
      <c r="BF12" s="8">
        <f t="shared" si="2"/>
        <v>6.6362457868809956</v>
      </c>
      <c r="BG12" s="8">
        <f t="shared" si="4"/>
        <v>3.1171951935018587</v>
      </c>
      <c r="BH12" s="8">
        <f t="shared" si="3"/>
        <v>0.3009574796664265</v>
      </c>
    </row>
    <row r="13" spans="1:65">
      <c r="A13">
        <v>12</v>
      </c>
      <c r="B13">
        <v>8</v>
      </c>
      <c r="C13" t="s">
        <v>80</v>
      </c>
      <c r="D13" t="s">
        <v>24</v>
      </c>
      <c r="E13" t="s">
        <v>52</v>
      </c>
      <c r="G13">
        <v>0.3</v>
      </c>
      <c r="H13">
        <v>0.3</v>
      </c>
      <c r="I13">
        <v>1222</v>
      </c>
      <c r="J13">
        <v>3971</v>
      </c>
      <c r="L13">
        <v>2722</v>
      </c>
      <c r="M13">
        <v>5.17</v>
      </c>
      <c r="N13">
        <v>6.5949999999999998</v>
      </c>
      <c r="O13">
        <v>1.425</v>
      </c>
      <c r="Q13">
        <v>0.47299999999999998</v>
      </c>
      <c r="R13">
        <v>1</v>
      </c>
      <c r="S13">
        <v>0</v>
      </c>
      <c r="T13">
        <v>0</v>
      </c>
      <c r="V13">
        <v>0</v>
      </c>
      <c r="Y13" s="4">
        <v>43839</v>
      </c>
      <c r="Z13" s="3">
        <v>0.52962962962962956</v>
      </c>
      <c r="AB13">
        <v>1</v>
      </c>
      <c r="AE13">
        <f>ABS(100*(M13-M14)/(AVERAGE(M13:M14)))</f>
        <v>0.52088357287547282</v>
      </c>
      <c r="AJ13">
        <f>ABS(100*(O13-O14)/(AVERAGE(O13:O14)))</f>
        <v>2.4263431542460951</v>
      </c>
      <c r="AO13">
        <f>ABS(100*(Q13-Q14)/(AVERAGE(Q13:Q14)))</f>
        <v>1.6771488469601692</v>
      </c>
      <c r="AS13">
        <f>AVERAGE(M13:M14)</f>
        <v>5.1835000000000004</v>
      </c>
      <c r="AT13">
        <f>AVERAGE(N13:N14)</f>
        <v>6.6259999999999994</v>
      </c>
      <c r="AU13">
        <f>AVERAGE(O13:O14)</f>
        <v>1.4424999999999999</v>
      </c>
      <c r="AV13">
        <f>AVERAGE(Q13:Q14)</f>
        <v>0.47699999999999998</v>
      </c>
      <c r="AX13" s="1"/>
      <c r="AY13" s="1"/>
      <c r="AZ13" s="1"/>
      <c r="BA13" s="6"/>
      <c r="BB13" s="6"/>
      <c r="BC13" s="7"/>
      <c r="BE13" s="8">
        <f t="shared" si="1"/>
        <v>4.5796377264209855</v>
      </c>
      <c r="BF13" s="8">
        <f t="shared" si="2"/>
        <v>6.1773399014778336</v>
      </c>
      <c r="BG13" s="8">
        <f t="shared" si="4"/>
        <v>1.5977021750568481</v>
      </c>
      <c r="BH13" s="8">
        <f t="shared" si="3"/>
        <v>0.50443735200247108</v>
      </c>
      <c r="BJ13" s="8">
        <f>AVERAGE(BE13:BE14)</f>
        <v>4.5927545284197366</v>
      </c>
      <c r="BK13" s="8">
        <f>AVERAGE(BF13:BF14)</f>
        <v>6.2068965517241388</v>
      </c>
      <c r="BL13" s="8">
        <f>AVERAGE(BG13:BG14)</f>
        <v>1.6141420233044017</v>
      </c>
      <c r="BM13" s="8">
        <f>AVERAGE(BH13:BH14)</f>
        <v>0.50916297745289829</v>
      </c>
    </row>
    <row r="14" spans="1:65">
      <c r="A14">
        <v>13</v>
      </c>
      <c r="B14">
        <v>8</v>
      </c>
      <c r="C14" t="s">
        <v>80</v>
      </c>
      <c r="D14" t="s">
        <v>24</v>
      </c>
      <c r="E14" t="s">
        <v>52</v>
      </c>
      <c r="G14">
        <v>0.3</v>
      </c>
      <c r="H14">
        <v>0.3</v>
      </c>
      <c r="I14">
        <v>1229</v>
      </c>
      <c r="J14">
        <v>4009</v>
      </c>
      <c r="L14">
        <v>2773</v>
      </c>
      <c r="M14">
        <v>5.1970000000000001</v>
      </c>
      <c r="N14">
        <v>6.657</v>
      </c>
      <c r="O14">
        <v>1.46</v>
      </c>
      <c r="Q14">
        <v>0.48099999999999998</v>
      </c>
      <c r="R14">
        <v>1</v>
      </c>
      <c r="S14">
        <v>0</v>
      </c>
      <c r="T14">
        <v>0</v>
      </c>
      <c r="V14">
        <v>0</v>
      </c>
      <c r="Y14" s="4">
        <v>43839</v>
      </c>
      <c r="Z14" s="3">
        <v>0.53518518518518521</v>
      </c>
      <c r="AB14">
        <v>1</v>
      </c>
      <c r="AX14" s="1"/>
      <c r="AY14" s="1"/>
      <c r="AZ14" s="1"/>
      <c r="BA14" s="6"/>
      <c r="BB14" s="6"/>
      <c r="BC14" s="7"/>
      <c r="BE14" s="8">
        <f t="shared" si="1"/>
        <v>4.6058713304184877</v>
      </c>
      <c r="BF14" s="8">
        <f t="shared" si="2"/>
        <v>6.2364532019704431</v>
      </c>
      <c r="BG14" s="8">
        <f t="shared" si="4"/>
        <v>1.6305818715519553</v>
      </c>
      <c r="BH14" s="8">
        <f t="shared" si="3"/>
        <v>0.5138886029033255</v>
      </c>
    </row>
    <row r="15" spans="1:65">
      <c r="A15">
        <v>14</v>
      </c>
      <c r="B15">
        <v>9</v>
      </c>
      <c r="C15" t="s">
        <v>81</v>
      </c>
      <c r="D15" t="s">
        <v>24</v>
      </c>
      <c r="E15" t="s">
        <v>52</v>
      </c>
      <c r="G15">
        <v>0.3</v>
      </c>
      <c r="H15">
        <v>0.3</v>
      </c>
      <c r="I15">
        <v>1043</v>
      </c>
      <c r="J15">
        <v>3925</v>
      </c>
      <c r="L15">
        <v>5221</v>
      </c>
      <c r="M15">
        <v>4.4169999999999998</v>
      </c>
      <c r="N15">
        <v>6.5170000000000003</v>
      </c>
      <c r="O15">
        <v>2.1</v>
      </c>
      <c r="Q15">
        <v>0.89200000000000002</v>
      </c>
      <c r="R15">
        <v>1</v>
      </c>
      <c r="S15">
        <v>0</v>
      </c>
      <c r="T15">
        <v>0</v>
      </c>
      <c r="V15">
        <v>0</v>
      </c>
      <c r="Y15" s="4">
        <v>43839</v>
      </c>
      <c r="Z15" s="3">
        <v>0.5455092592592593</v>
      </c>
      <c r="AB15">
        <v>1</v>
      </c>
      <c r="AE15">
        <f>ABS(100*(M15-M16)/(AVERAGE(M15:M16)))</f>
        <v>1.1927534601102718</v>
      </c>
      <c r="AJ15">
        <f>ABS(100*(O15-O16)/(AVERAGE(O15:O16)))</f>
        <v>2.6537997587454845</v>
      </c>
      <c r="AO15">
        <f>ABS(100*(Q15-Q16)/(AVERAGE(Q15:Q16)))</f>
        <v>1.0039040713887348</v>
      </c>
      <c r="AS15">
        <f>AVERAGE(M15:M16)</f>
        <v>4.4435000000000002</v>
      </c>
      <c r="AT15">
        <f>AVERAGE(N15:N16)</f>
        <v>6.516</v>
      </c>
      <c r="AU15">
        <f>AVERAGE(O15:O16)</f>
        <v>2.0724999999999998</v>
      </c>
      <c r="AV15">
        <f>AVERAGE(Q15:Q16)</f>
        <v>0.89650000000000007</v>
      </c>
      <c r="AX15" s="1"/>
      <c r="AY15" s="1"/>
      <c r="AZ15" s="1"/>
      <c r="BA15" s="6"/>
      <c r="BB15" s="6"/>
      <c r="BC15" s="7"/>
      <c r="BE15" s="8">
        <f t="shared" si="1"/>
        <v>3.9088069956277316</v>
      </c>
      <c r="BF15" s="8">
        <f t="shared" si="2"/>
        <v>6.1057816956183562</v>
      </c>
      <c r="BG15" s="8">
        <f t="shared" si="4"/>
        <v>2.1969746999906246</v>
      </c>
      <c r="BH15" s="8">
        <f t="shared" si="3"/>
        <v>0.96754864614434266</v>
      </c>
      <c r="BJ15" s="8">
        <f>AVERAGE(BE15:BE16)</f>
        <v>3.9312929419113045</v>
      </c>
      <c r="BK15" s="8">
        <f>AVERAGE(BF15:BF16)</f>
        <v>6.1050038890329272</v>
      </c>
      <c r="BL15" s="8">
        <f>AVERAGE(BG15:BG16)</f>
        <v>2.1737109471216227</v>
      </c>
      <c r="BM15" s="8">
        <f>AVERAGE(BH15:BH16)</f>
        <v>0.97301554617522923</v>
      </c>
    </row>
    <row r="16" spans="1:65">
      <c r="A16">
        <v>15</v>
      </c>
      <c r="B16">
        <v>9</v>
      </c>
      <c r="C16" t="s">
        <v>81</v>
      </c>
      <c r="D16" t="s">
        <v>24</v>
      </c>
      <c r="E16" t="s">
        <v>52</v>
      </c>
      <c r="G16">
        <v>0.3</v>
      </c>
      <c r="H16">
        <v>0.3</v>
      </c>
      <c r="I16">
        <v>1055</v>
      </c>
      <c r="J16">
        <v>3924</v>
      </c>
      <c r="L16">
        <v>5280</v>
      </c>
      <c r="M16">
        <v>4.47</v>
      </c>
      <c r="N16">
        <v>6.5149999999999997</v>
      </c>
      <c r="O16">
        <v>2.0449999999999999</v>
      </c>
      <c r="Q16">
        <v>0.90100000000000002</v>
      </c>
      <c r="R16">
        <v>1</v>
      </c>
      <c r="S16">
        <v>0</v>
      </c>
      <c r="T16">
        <v>0</v>
      </c>
      <c r="V16">
        <v>0</v>
      </c>
      <c r="Y16" s="4">
        <v>43839</v>
      </c>
      <c r="Z16" s="3">
        <v>0.55115740740740737</v>
      </c>
      <c r="AB16">
        <v>1</v>
      </c>
      <c r="AX16" s="1"/>
      <c r="AY16" s="1"/>
      <c r="AZ16" s="1"/>
      <c r="BA16" s="6"/>
      <c r="BB16" s="6"/>
      <c r="BC16" s="7"/>
      <c r="BE16" s="8">
        <f t="shared" si="1"/>
        <v>3.9537788881948774</v>
      </c>
      <c r="BF16" s="8">
        <f t="shared" si="2"/>
        <v>6.1042260824474983</v>
      </c>
      <c r="BG16" s="8">
        <f t="shared" si="4"/>
        <v>2.1504471942526209</v>
      </c>
      <c r="BH16" s="8">
        <f t="shared" si="3"/>
        <v>0.9784824462061158</v>
      </c>
    </row>
    <row r="17" spans="1:65">
      <c r="A17">
        <v>16</v>
      </c>
      <c r="B17">
        <v>10</v>
      </c>
      <c r="C17" t="s">
        <v>82</v>
      </c>
      <c r="D17" t="s">
        <v>24</v>
      </c>
      <c r="E17" t="s">
        <v>52</v>
      </c>
      <c r="G17">
        <v>0.3</v>
      </c>
      <c r="H17">
        <v>0.3</v>
      </c>
      <c r="I17">
        <v>660</v>
      </c>
      <c r="J17">
        <v>3392</v>
      </c>
      <c r="L17">
        <v>1074</v>
      </c>
      <c r="M17">
        <v>2.8140000000000001</v>
      </c>
      <c r="N17">
        <v>5.6269999999999998</v>
      </c>
      <c r="O17">
        <v>2.8130000000000002</v>
      </c>
      <c r="Q17">
        <v>0.189</v>
      </c>
      <c r="R17">
        <v>1</v>
      </c>
      <c r="S17">
        <v>0</v>
      </c>
      <c r="T17">
        <v>0</v>
      </c>
      <c r="V17">
        <v>0</v>
      </c>
      <c r="Y17" s="4">
        <v>43839</v>
      </c>
      <c r="Z17" s="3">
        <v>0.56144675925925924</v>
      </c>
      <c r="AB17">
        <v>1</v>
      </c>
      <c r="AE17">
        <f>ABS(100*(M17-M18)/(AVERAGE(M17:M18)))</f>
        <v>0.32034169781099475</v>
      </c>
      <c r="AJ17">
        <f>ABS(100*(O17-O18)/(AVERAGE(O17:O18)))</f>
        <v>2.6657313223430243</v>
      </c>
      <c r="AO17">
        <f>ABS(100*(Q17-Q18)/(AVERAGE(Q17:Q18)))</f>
        <v>2.6109660574412556</v>
      </c>
      <c r="AS17">
        <f>AVERAGE(M17:M18)</f>
        <v>2.8094999999999999</v>
      </c>
      <c r="AT17">
        <f>AVERAGE(N17:N18)</f>
        <v>5.6604999999999999</v>
      </c>
      <c r="AU17">
        <f>AVERAGE(O17:O18)</f>
        <v>2.851</v>
      </c>
      <c r="AV17">
        <f>AVERAGE(Q17:Q18)</f>
        <v>0.1915</v>
      </c>
      <c r="AX17" s="1"/>
      <c r="AY17" s="1"/>
      <c r="AZ17" s="1"/>
      <c r="BA17" s="6"/>
      <c r="BB17" s="6"/>
      <c r="BC17" s="7"/>
      <c r="BE17" s="8">
        <f t="shared" si="1"/>
        <v>2.4734540911930036</v>
      </c>
      <c r="BF17" s="8">
        <f t="shared" si="2"/>
        <v>5.2766398755509476</v>
      </c>
      <c r="BG17" s="8">
        <f t="shared" si="4"/>
        <v>2.803185784357944</v>
      </c>
      <c r="BH17" s="8">
        <f t="shared" si="3"/>
        <v>0.19903222485328942</v>
      </c>
      <c r="BJ17" s="8">
        <f>AVERAGE(BE17:BE18)</f>
        <v>2.4697064334790753</v>
      </c>
      <c r="BK17" s="8">
        <f>AVERAGE(BF17:BF18)</f>
        <v>5.3077521389681106</v>
      </c>
      <c r="BL17" s="8">
        <f>AVERAGE(BG17:BG18)</f>
        <v>2.8380457054890353</v>
      </c>
      <c r="BM17" s="8">
        <f>AVERAGE(BH17:BH18)</f>
        <v>0.20134870791722437</v>
      </c>
    </row>
    <row r="18" spans="1:65">
      <c r="A18">
        <v>17</v>
      </c>
      <c r="B18">
        <v>10</v>
      </c>
      <c r="C18" t="s">
        <v>82</v>
      </c>
      <c r="D18" t="s">
        <v>24</v>
      </c>
      <c r="E18" t="s">
        <v>52</v>
      </c>
      <c r="G18">
        <v>0.3</v>
      </c>
      <c r="H18">
        <v>0.3</v>
      </c>
      <c r="I18">
        <v>658</v>
      </c>
      <c r="J18">
        <v>3432</v>
      </c>
      <c r="L18">
        <v>1099</v>
      </c>
      <c r="M18">
        <v>2.8050000000000002</v>
      </c>
      <c r="N18">
        <v>5.694</v>
      </c>
      <c r="O18">
        <v>2.8889999999999998</v>
      </c>
      <c r="Q18">
        <v>0.19400000000000001</v>
      </c>
      <c r="R18">
        <v>1</v>
      </c>
      <c r="S18">
        <v>0</v>
      </c>
      <c r="T18">
        <v>0</v>
      </c>
      <c r="V18">
        <v>0</v>
      </c>
      <c r="Y18" s="4">
        <v>43839</v>
      </c>
      <c r="Z18" s="3">
        <v>0.56706018518518519</v>
      </c>
      <c r="AB18">
        <v>1</v>
      </c>
      <c r="BE18" s="8">
        <f t="shared" si="1"/>
        <v>2.4659587757651464</v>
      </c>
      <c r="BF18" s="8">
        <f t="shared" si="2"/>
        <v>5.3388644023852736</v>
      </c>
      <c r="BG18" s="8">
        <f t="shared" si="4"/>
        <v>2.8729056266201272</v>
      </c>
      <c r="BH18" s="8">
        <f t="shared" si="3"/>
        <v>0.20366519098115929</v>
      </c>
    </row>
    <row r="19" spans="1:65">
      <c r="A19">
        <v>18</v>
      </c>
      <c r="B19">
        <v>11</v>
      </c>
      <c r="C19" t="s">
        <v>83</v>
      </c>
      <c r="D19" t="s">
        <v>24</v>
      </c>
      <c r="E19" t="s">
        <v>52</v>
      </c>
      <c r="G19">
        <v>0.3</v>
      </c>
      <c r="H19">
        <v>0.3</v>
      </c>
      <c r="I19">
        <v>1094</v>
      </c>
      <c r="J19">
        <v>5585</v>
      </c>
      <c r="L19">
        <v>1922</v>
      </c>
      <c r="M19">
        <v>4.6310000000000002</v>
      </c>
      <c r="N19">
        <v>9.2949999999999999</v>
      </c>
      <c r="O19">
        <v>4.6630000000000003</v>
      </c>
      <c r="Q19">
        <v>0.33600000000000002</v>
      </c>
      <c r="R19">
        <v>1</v>
      </c>
      <c r="S19">
        <v>0</v>
      </c>
      <c r="T19">
        <v>0</v>
      </c>
      <c r="V19">
        <v>0</v>
      </c>
      <c r="Y19" s="4">
        <v>43839</v>
      </c>
      <c r="Z19" s="3">
        <v>0.5774421296296296</v>
      </c>
      <c r="AB19">
        <v>1</v>
      </c>
      <c r="AE19">
        <f>ABS(100*(M19-M20)/(AVERAGE(M19:M20)))</f>
        <v>8.6411751998281439E-2</v>
      </c>
      <c r="AJ19">
        <f>ABS(100*(O19-O20)/(AVERAGE(O19:O20)))</f>
        <v>0.66702528240991033</v>
      </c>
      <c r="AO19">
        <f>ABS(100*(Q19-Q20)/(AVERAGE(Q19:Q20)))</f>
        <v>1.8018018018018034</v>
      </c>
      <c r="AS19">
        <f>AVERAGE(M19:M20)</f>
        <v>4.6289999999999996</v>
      </c>
      <c r="AT19">
        <f>AVERAGE(N19:N20)</f>
        <v>9.277000000000001</v>
      </c>
      <c r="AU19">
        <f>AVERAGE(O19:O20)</f>
        <v>4.6475</v>
      </c>
      <c r="AV19">
        <f>AVERAGE(Q19:Q20)</f>
        <v>0.33300000000000002</v>
      </c>
      <c r="BE19" s="8">
        <f t="shared" si="1"/>
        <v>4.0999375390381001</v>
      </c>
      <c r="BF19" s="8">
        <f t="shared" si="2"/>
        <v>8.6880995592429358</v>
      </c>
      <c r="BG19" s="8">
        <f t="shared" si="4"/>
        <v>4.5881620202048357</v>
      </c>
      <c r="BH19" s="8">
        <f t="shared" si="3"/>
        <v>0.35618243591063531</v>
      </c>
      <c r="BJ19" s="8">
        <f>AVERAGE(BE19:BE20)</f>
        <v>4.0980637101811359</v>
      </c>
      <c r="BK19" s="8">
        <f>AVERAGE(BF19:BF20)</f>
        <v>8.670987814363496</v>
      </c>
      <c r="BL19" s="8">
        <f>AVERAGE(BG19:BG20)</f>
        <v>4.5729241041823592</v>
      </c>
      <c r="BM19" s="8">
        <f>AVERAGE(BH19:BH20)</f>
        <v>0.35293935962112638</v>
      </c>
    </row>
    <row r="20" spans="1:65">
      <c r="A20">
        <v>19</v>
      </c>
      <c r="B20">
        <v>11</v>
      </c>
      <c r="C20" t="s">
        <v>83</v>
      </c>
      <c r="D20" t="s">
        <v>24</v>
      </c>
      <c r="E20" t="s">
        <v>52</v>
      </c>
      <c r="G20">
        <v>0.3</v>
      </c>
      <c r="H20">
        <v>0.3</v>
      </c>
      <c r="I20">
        <v>1093</v>
      </c>
      <c r="J20">
        <v>5563</v>
      </c>
      <c r="L20">
        <v>1887</v>
      </c>
      <c r="M20">
        <v>4.6269999999999998</v>
      </c>
      <c r="N20">
        <v>9.2590000000000003</v>
      </c>
      <c r="O20">
        <v>4.6319999999999997</v>
      </c>
      <c r="Q20">
        <v>0.33</v>
      </c>
      <c r="R20">
        <v>1</v>
      </c>
      <c r="S20">
        <v>0</v>
      </c>
      <c r="T20">
        <v>0</v>
      </c>
      <c r="V20">
        <v>0</v>
      </c>
      <c r="Y20" s="4">
        <v>43839</v>
      </c>
      <c r="Z20" s="3">
        <v>0.58313657407407404</v>
      </c>
      <c r="AB20">
        <v>1</v>
      </c>
      <c r="BE20" s="8">
        <f t="shared" si="1"/>
        <v>4.0961898813241717</v>
      </c>
      <c r="BF20" s="8">
        <f t="shared" si="2"/>
        <v>8.6538760694840544</v>
      </c>
      <c r="BG20" s="8">
        <f t="shared" si="4"/>
        <v>4.5576861881598827</v>
      </c>
      <c r="BH20" s="8">
        <f t="shared" si="3"/>
        <v>0.34969628333161745</v>
      </c>
    </row>
    <row r="21" spans="1:65">
      <c r="A21">
        <v>20</v>
      </c>
      <c r="B21">
        <v>12</v>
      </c>
      <c r="C21" t="s">
        <v>84</v>
      </c>
      <c r="D21" t="s">
        <v>24</v>
      </c>
      <c r="E21" t="s">
        <v>52</v>
      </c>
      <c r="G21">
        <v>0.3</v>
      </c>
      <c r="H21">
        <v>0.3</v>
      </c>
      <c r="I21">
        <v>1038</v>
      </c>
      <c r="J21">
        <v>5143</v>
      </c>
      <c r="L21">
        <v>1928</v>
      </c>
      <c r="M21">
        <v>4.3970000000000002</v>
      </c>
      <c r="N21">
        <v>8.5540000000000003</v>
      </c>
      <c r="O21">
        <v>4.157</v>
      </c>
      <c r="Q21">
        <v>0.33700000000000002</v>
      </c>
      <c r="R21">
        <v>1</v>
      </c>
      <c r="S21">
        <v>0</v>
      </c>
      <c r="T21">
        <v>0</v>
      </c>
      <c r="V21">
        <v>0</v>
      </c>
      <c r="Y21" s="4">
        <v>43839</v>
      </c>
      <c r="Z21" s="3">
        <v>0.59351851851851845</v>
      </c>
      <c r="AB21">
        <v>1</v>
      </c>
      <c r="AE21">
        <f>ABS(100*(M21-M22)/(AVERAGE(M21:M22)))</f>
        <v>7.6973540345506111</v>
      </c>
      <c r="AJ21">
        <f>ABS(100*(O21-O22)/(AVERAGE(O21:O22)))</f>
        <v>0.5278310940499098</v>
      </c>
      <c r="AO21">
        <f>ABS(100*(Q21-Q22)/(AVERAGE(Q21:Q22)))</f>
        <v>0.59171597633136142</v>
      </c>
      <c r="AS21">
        <f>AVERAGE(M21:M22)</f>
        <v>4.5730000000000004</v>
      </c>
      <c r="AT21">
        <f>AVERAGE(N21:N22)</f>
        <v>8.7409999999999997</v>
      </c>
      <c r="AU21">
        <f>AVERAGE(O21:O22)</f>
        <v>4.1680000000000001</v>
      </c>
      <c r="AV21">
        <f>AVERAGE(Q21:Q22)</f>
        <v>0.33800000000000002</v>
      </c>
      <c r="BE21" s="8">
        <f t="shared" si="1"/>
        <v>3.8900687070580875</v>
      </c>
      <c r="BF21" s="8">
        <f t="shared" si="2"/>
        <v>8.0005185377236199</v>
      </c>
      <c r="BG21" s="8">
        <f t="shared" si="4"/>
        <v>4.1104498306655319</v>
      </c>
      <c r="BH21" s="8">
        <f t="shared" si="3"/>
        <v>0.35729434778132402</v>
      </c>
      <c r="BJ21" s="8">
        <f>AVERAGE(BE21:BE22)</f>
        <v>4.0474703310430975</v>
      </c>
      <c r="BK21" s="8">
        <f>AVERAGE(BF21:BF22)</f>
        <v>8.1739694062743062</v>
      </c>
      <c r="BL21" s="8">
        <f>AVERAGE(BG21:BG22)</f>
        <v>4.1264990752312087</v>
      </c>
      <c r="BM21" s="8">
        <f>AVERAGE(BH21:BH22)</f>
        <v>0.358220941006898</v>
      </c>
    </row>
    <row r="22" spans="1:65">
      <c r="A22">
        <v>21</v>
      </c>
      <c r="B22">
        <v>12</v>
      </c>
      <c r="C22" t="s">
        <v>84</v>
      </c>
      <c r="D22" t="s">
        <v>24</v>
      </c>
      <c r="E22" t="s">
        <v>52</v>
      </c>
      <c r="G22">
        <v>0.3</v>
      </c>
      <c r="H22">
        <v>0.3</v>
      </c>
      <c r="I22">
        <v>1122</v>
      </c>
      <c r="J22">
        <v>5366</v>
      </c>
      <c r="L22">
        <v>1938</v>
      </c>
      <c r="M22">
        <v>4.7489999999999997</v>
      </c>
      <c r="N22">
        <v>8.9280000000000008</v>
      </c>
      <c r="O22">
        <v>4.1790000000000003</v>
      </c>
      <c r="Q22">
        <v>0.33900000000000002</v>
      </c>
      <c r="R22">
        <v>1</v>
      </c>
      <c r="S22">
        <v>0</v>
      </c>
      <c r="T22">
        <v>0</v>
      </c>
      <c r="V22">
        <v>0</v>
      </c>
      <c r="Y22" s="4">
        <v>43839</v>
      </c>
      <c r="Z22" s="3">
        <v>0.59915509259259259</v>
      </c>
      <c r="AB22">
        <v>1</v>
      </c>
      <c r="BE22" s="8">
        <f t="shared" si="1"/>
        <v>4.2048719550281071</v>
      </c>
      <c r="BF22" s="8">
        <f t="shared" si="2"/>
        <v>8.3474202748249926</v>
      </c>
      <c r="BG22" s="8">
        <f t="shared" si="4"/>
        <v>4.1425483197968855</v>
      </c>
      <c r="BH22" s="8">
        <f t="shared" si="3"/>
        <v>0.35914753423247198</v>
      </c>
    </row>
    <row r="23" spans="1:65">
      <c r="A23">
        <v>22</v>
      </c>
      <c r="B23">
        <v>13</v>
      </c>
      <c r="C23" t="s">
        <v>85</v>
      </c>
      <c r="D23" t="s">
        <v>24</v>
      </c>
      <c r="E23" t="s">
        <v>52</v>
      </c>
      <c r="G23">
        <v>0.3</v>
      </c>
      <c r="H23">
        <v>0.3</v>
      </c>
      <c r="I23">
        <v>976</v>
      </c>
      <c r="J23">
        <v>5167</v>
      </c>
      <c r="L23">
        <v>2450</v>
      </c>
      <c r="M23">
        <v>4.1360000000000001</v>
      </c>
      <c r="N23">
        <v>8.5950000000000006</v>
      </c>
      <c r="O23">
        <v>4.4589999999999996</v>
      </c>
      <c r="Q23">
        <v>0.42599999999999999</v>
      </c>
      <c r="R23">
        <v>1</v>
      </c>
      <c r="S23">
        <v>0</v>
      </c>
      <c r="T23">
        <v>0</v>
      </c>
      <c r="V23">
        <v>0</v>
      </c>
      <c r="Y23" s="4">
        <v>43839</v>
      </c>
      <c r="Z23" s="3">
        <v>0.60952546296296295</v>
      </c>
      <c r="AB23">
        <v>1</v>
      </c>
      <c r="AE23">
        <f>ABS(100*(M23-M24)/(AVERAGE(M23:M24)))</f>
        <v>3.0710629686941928</v>
      </c>
      <c r="AJ23">
        <f>ABS(100*(O23-O24)/(AVERAGE(O23:O24)))</f>
        <v>2.5667234525837488</v>
      </c>
      <c r="AO23">
        <f>ABS(100*(Q23-Q24)/(AVERAGE(Q23:Q24)))</f>
        <v>1.1668611435239218</v>
      </c>
      <c r="AS23">
        <f>AVERAGE(M23:M24)</f>
        <v>4.2004999999999999</v>
      </c>
      <c r="AT23">
        <f>AVERAGE(N23:N24)</f>
        <v>8.6030000000000015</v>
      </c>
      <c r="AU23">
        <f>AVERAGE(O23:O24)</f>
        <v>4.4024999999999999</v>
      </c>
      <c r="AV23">
        <f>AVERAGE(Q23:Q24)</f>
        <v>0.42849999999999999</v>
      </c>
      <c r="BE23" s="8">
        <f t="shared" si="1"/>
        <v>3.6577139287945033</v>
      </c>
      <c r="BF23" s="8">
        <f t="shared" si="2"/>
        <v>8.0378532538242169</v>
      </c>
      <c r="BG23" s="8">
        <f t="shared" si="4"/>
        <v>4.3801393250297131</v>
      </c>
      <c r="BH23" s="8">
        <f t="shared" si="3"/>
        <v>0.4540306805312469</v>
      </c>
      <c r="BJ23" s="8">
        <f>AVERAGE(BE23:BE24)</f>
        <v>3.7158026233603993</v>
      </c>
      <c r="BK23" s="8">
        <f>AVERAGE(BF23:BF24)</f>
        <v>8.0456313196785061</v>
      </c>
      <c r="BL23" s="8">
        <f>AVERAGE(BG23:BG24)</f>
        <v>4.3298286963181072</v>
      </c>
      <c r="BM23" s="8">
        <f>AVERAGE(BH23:BH24)</f>
        <v>0.45634716359518185</v>
      </c>
    </row>
    <row r="24" spans="1:65">
      <c r="A24">
        <v>23</v>
      </c>
      <c r="B24">
        <v>13</v>
      </c>
      <c r="C24" t="s">
        <v>85</v>
      </c>
      <c r="D24" t="s">
        <v>24</v>
      </c>
      <c r="E24" t="s">
        <v>52</v>
      </c>
      <c r="G24">
        <v>0.3</v>
      </c>
      <c r="H24">
        <v>0.3</v>
      </c>
      <c r="I24">
        <v>1007</v>
      </c>
      <c r="J24">
        <v>5177</v>
      </c>
      <c r="L24">
        <v>2475</v>
      </c>
      <c r="M24">
        <v>4.2649999999999997</v>
      </c>
      <c r="N24">
        <v>8.6110000000000007</v>
      </c>
      <c r="O24">
        <v>4.3460000000000001</v>
      </c>
      <c r="Q24">
        <v>0.43099999999999999</v>
      </c>
      <c r="R24">
        <v>1</v>
      </c>
      <c r="S24">
        <v>0</v>
      </c>
      <c r="T24">
        <v>0</v>
      </c>
      <c r="V24">
        <v>0</v>
      </c>
      <c r="Y24" s="4">
        <v>43839</v>
      </c>
      <c r="Z24" s="3">
        <v>0.61516203703703709</v>
      </c>
      <c r="AB24">
        <v>1</v>
      </c>
      <c r="BE24" s="8">
        <f t="shared" si="1"/>
        <v>3.7738913179262954</v>
      </c>
      <c r="BF24" s="8">
        <f t="shared" si="2"/>
        <v>8.0534093855327971</v>
      </c>
      <c r="BG24" s="8">
        <f t="shared" si="4"/>
        <v>4.2795180676065012</v>
      </c>
      <c r="BH24" s="8">
        <f t="shared" si="3"/>
        <v>0.4586636466591168</v>
      </c>
    </row>
    <row r="25" spans="1:65">
      <c r="A25">
        <v>24</v>
      </c>
      <c r="B25">
        <v>14</v>
      </c>
      <c r="C25" t="s">
        <v>86</v>
      </c>
      <c r="D25" t="s">
        <v>24</v>
      </c>
      <c r="E25" t="s">
        <v>52</v>
      </c>
      <c r="G25">
        <v>0.3</v>
      </c>
      <c r="H25">
        <v>0.3</v>
      </c>
      <c r="I25">
        <v>784</v>
      </c>
      <c r="J25">
        <v>3463</v>
      </c>
      <c r="L25">
        <v>1094</v>
      </c>
      <c r="M25">
        <v>3.3330000000000002</v>
      </c>
      <c r="N25">
        <v>5.7469999999999999</v>
      </c>
      <c r="O25">
        <v>2.4140000000000001</v>
      </c>
      <c r="Q25">
        <v>0.193</v>
      </c>
      <c r="R25">
        <v>1</v>
      </c>
      <c r="S25">
        <v>0</v>
      </c>
      <c r="T25">
        <v>0</v>
      </c>
      <c r="V25">
        <v>0</v>
      </c>
      <c r="Y25" s="4">
        <v>43839</v>
      </c>
      <c r="Z25" s="3">
        <v>0.62535879629629632</v>
      </c>
      <c r="AB25">
        <v>1</v>
      </c>
      <c r="AE25">
        <f>ABS(100*(M25-M26)/(AVERAGE(M25:M26)))</f>
        <v>1.6956715751896454</v>
      </c>
      <c r="AJ25">
        <f>ABS(100*(O25-O26)/(AVERAGE(O25:O26)))</f>
        <v>8.3279395900755144</v>
      </c>
      <c r="AO25">
        <f>ABS(100*(Q25-Q26)/(AVERAGE(Q25:Q26)))</f>
        <v>1.5424164524421606</v>
      </c>
      <c r="AS25">
        <f>AVERAGE(M25:M26)</f>
        <v>3.3615000000000004</v>
      </c>
      <c r="AT25">
        <f>AVERAGE(N25:N26)</f>
        <v>5.6790000000000003</v>
      </c>
      <c r="AU25">
        <f>AVERAGE(O25:O26)</f>
        <v>2.3174999999999999</v>
      </c>
      <c r="AV25">
        <f>AVERAGE(Q25:Q26)</f>
        <v>0.19450000000000001</v>
      </c>
      <c r="BE25" s="8">
        <f t="shared" si="1"/>
        <v>2.9381636477201742</v>
      </c>
      <c r="BF25" s="8">
        <f t="shared" si="2"/>
        <v>5.3870884106818773</v>
      </c>
      <c r="BG25" s="8">
        <f t="shared" si="4"/>
        <v>2.448924762961703</v>
      </c>
      <c r="BH25" s="8">
        <f t="shared" si="3"/>
        <v>0.20273859775558531</v>
      </c>
      <c r="BJ25" s="8">
        <f>AVERAGE(BE25:BE26)</f>
        <v>2.964397251717676</v>
      </c>
      <c r="BK25" s="8">
        <f>AVERAGE(BF25:BF26)</f>
        <v>5.3240860772621215</v>
      </c>
      <c r="BL25" s="8">
        <f>AVERAGE(BG25:BG26)</f>
        <v>2.3596888255444455</v>
      </c>
      <c r="BM25" s="8">
        <f>AVERAGE(BH25:BH26)</f>
        <v>0.20468444352929066</v>
      </c>
    </row>
    <row r="26" spans="1:65">
      <c r="A26">
        <v>25</v>
      </c>
      <c r="B26">
        <v>14</v>
      </c>
      <c r="C26" t="s">
        <v>86</v>
      </c>
      <c r="D26" t="s">
        <v>24</v>
      </c>
      <c r="E26" t="s">
        <v>52</v>
      </c>
      <c r="G26">
        <v>0.3</v>
      </c>
      <c r="H26">
        <v>0.3</v>
      </c>
      <c r="I26">
        <v>798</v>
      </c>
      <c r="J26">
        <v>3382</v>
      </c>
      <c r="L26">
        <v>1115</v>
      </c>
      <c r="M26">
        <v>3.39</v>
      </c>
      <c r="N26">
        <v>5.6109999999999998</v>
      </c>
      <c r="O26">
        <v>2.2210000000000001</v>
      </c>
      <c r="Q26">
        <v>0.19600000000000001</v>
      </c>
      <c r="R26">
        <v>1</v>
      </c>
      <c r="S26">
        <v>0</v>
      </c>
      <c r="T26">
        <v>0</v>
      </c>
      <c r="V26">
        <v>0</v>
      </c>
      <c r="Y26" s="4">
        <v>43839</v>
      </c>
      <c r="Z26" s="3">
        <v>0.63090277777777781</v>
      </c>
      <c r="AB26">
        <v>1</v>
      </c>
      <c r="BE26" s="8">
        <f t="shared" si="1"/>
        <v>2.9906308557151773</v>
      </c>
      <c r="BF26" s="8">
        <f t="shared" si="2"/>
        <v>5.2610837438423648</v>
      </c>
      <c r="BG26" s="8">
        <f t="shared" si="4"/>
        <v>2.2704528881271875</v>
      </c>
      <c r="BH26" s="8">
        <f t="shared" si="3"/>
        <v>0.20663028930299598</v>
      </c>
    </row>
    <row r="27" spans="1:65">
      <c r="A27">
        <v>26</v>
      </c>
      <c r="B27">
        <v>15</v>
      </c>
      <c r="C27" t="s">
        <v>87</v>
      </c>
      <c r="D27" t="s">
        <v>24</v>
      </c>
      <c r="E27" t="s">
        <v>52</v>
      </c>
      <c r="G27">
        <v>0.3</v>
      </c>
      <c r="H27">
        <v>0.3</v>
      </c>
      <c r="I27">
        <v>1059</v>
      </c>
      <c r="J27">
        <v>5754</v>
      </c>
      <c r="L27">
        <v>2293</v>
      </c>
      <c r="M27">
        <v>4.4850000000000003</v>
      </c>
      <c r="N27">
        <v>9.5790000000000006</v>
      </c>
      <c r="O27">
        <v>5.0940000000000003</v>
      </c>
      <c r="Q27">
        <v>0.39900000000000002</v>
      </c>
      <c r="R27">
        <v>1</v>
      </c>
      <c r="S27">
        <v>0</v>
      </c>
      <c r="T27">
        <v>0</v>
      </c>
      <c r="V27">
        <v>0</v>
      </c>
      <c r="Y27" s="4">
        <v>43839</v>
      </c>
      <c r="Z27" s="3">
        <v>0.6413078703703704</v>
      </c>
      <c r="AB27">
        <v>1</v>
      </c>
      <c r="AE27">
        <f>ABS(100*(M27-M28)/(AVERAGE(M27:M28)))</f>
        <v>0.79946702198533393</v>
      </c>
      <c r="AJ27">
        <f>ABS(100*(O27-O28)/(AVERAGE(O27:O28)))</f>
        <v>4.9956933677863926</v>
      </c>
      <c r="AO27">
        <f>ABS(100*(Q27-Q28)/(AVERAGE(Q27:Q28)))</f>
        <v>0.50000000000000044</v>
      </c>
      <c r="AS27">
        <f>AVERAGE(M27:M28)</f>
        <v>4.5030000000000001</v>
      </c>
      <c r="AT27">
        <f>AVERAGE(N27:N28)</f>
        <v>9.7274999999999991</v>
      </c>
      <c r="AU27">
        <f>AVERAGE(O27:O28)</f>
        <v>5.2245000000000008</v>
      </c>
      <c r="AV27">
        <f>AVERAGE(Q27:Q28)</f>
        <v>0.4</v>
      </c>
      <c r="BE27" s="8">
        <f t="shared" si="1"/>
        <v>3.9687695190505923</v>
      </c>
      <c r="BF27" s="8">
        <f t="shared" si="2"/>
        <v>8.9509981851179674</v>
      </c>
      <c r="BG27" s="8">
        <f t="shared" si="4"/>
        <v>4.9822286660673747</v>
      </c>
      <c r="BH27" s="8">
        <f t="shared" si="3"/>
        <v>0.42493565324822402</v>
      </c>
      <c r="BJ27" s="8">
        <f>AVERAGE(BE27:BE28)</f>
        <v>3.9856339787632722</v>
      </c>
      <c r="BK27" s="8">
        <f>AVERAGE(BF27:BF28)</f>
        <v>9.0886699507389164</v>
      </c>
      <c r="BL27" s="8">
        <f>AVERAGE(BG27:BG28)</f>
        <v>5.1030359719756442</v>
      </c>
      <c r="BM27" s="8">
        <f>AVERAGE(BH27:BH28)</f>
        <v>0.42558426850612585</v>
      </c>
    </row>
    <row r="28" spans="1:65">
      <c r="A28">
        <v>27</v>
      </c>
      <c r="B28">
        <v>15</v>
      </c>
      <c r="C28" t="s">
        <v>87</v>
      </c>
      <c r="D28" t="s">
        <v>24</v>
      </c>
      <c r="E28" t="s">
        <v>52</v>
      </c>
      <c r="G28">
        <v>0.3</v>
      </c>
      <c r="H28">
        <v>0.3</v>
      </c>
      <c r="I28">
        <v>1068</v>
      </c>
      <c r="J28">
        <v>5931</v>
      </c>
      <c r="L28">
        <v>2300</v>
      </c>
      <c r="M28">
        <v>4.5209999999999999</v>
      </c>
      <c r="N28">
        <v>9.8759999999999994</v>
      </c>
      <c r="O28">
        <v>5.3550000000000004</v>
      </c>
      <c r="Q28">
        <v>0.40100000000000002</v>
      </c>
      <c r="R28">
        <v>1</v>
      </c>
      <c r="S28">
        <v>0</v>
      </c>
      <c r="T28">
        <v>0</v>
      </c>
      <c r="V28">
        <v>0</v>
      </c>
      <c r="Y28" s="4">
        <v>43839</v>
      </c>
      <c r="Z28" s="3">
        <v>0.64697916666666666</v>
      </c>
      <c r="AB28">
        <v>1</v>
      </c>
      <c r="BE28" s="8">
        <f t="shared" si="1"/>
        <v>4.0024984384759517</v>
      </c>
      <c r="BF28" s="8">
        <f t="shared" si="2"/>
        <v>9.2263417163598653</v>
      </c>
      <c r="BG28" s="8">
        <f t="shared" si="4"/>
        <v>5.2238432778839137</v>
      </c>
      <c r="BH28" s="8">
        <f t="shared" si="3"/>
        <v>0.42623288376402763</v>
      </c>
    </row>
    <row r="29" spans="1:65">
      <c r="A29">
        <v>28</v>
      </c>
      <c r="B29">
        <v>16</v>
      </c>
      <c r="C29" t="s">
        <v>88</v>
      </c>
      <c r="D29" t="s">
        <v>24</v>
      </c>
      <c r="E29" t="s">
        <v>52</v>
      </c>
      <c r="G29">
        <v>0.3</v>
      </c>
      <c r="H29">
        <v>0.3</v>
      </c>
      <c r="I29">
        <v>1523</v>
      </c>
      <c r="J29">
        <v>4798</v>
      </c>
      <c r="L29">
        <v>3835</v>
      </c>
      <c r="M29">
        <v>6.4329999999999998</v>
      </c>
      <c r="N29">
        <v>7.9770000000000003</v>
      </c>
      <c r="O29">
        <v>1.5449999999999999</v>
      </c>
      <c r="Q29">
        <v>0.66100000000000003</v>
      </c>
      <c r="R29">
        <v>1</v>
      </c>
      <c r="S29">
        <v>0</v>
      </c>
      <c r="T29">
        <v>0</v>
      </c>
      <c r="V29">
        <v>0</v>
      </c>
      <c r="Y29" s="4">
        <v>43839</v>
      </c>
      <c r="Z29" s="3">
        <v>0.65728009259259257</v>
      </c>
      <c r="AB29">
        <v>1</v>
      </c>
      <c r="AE29">
        <f>ABS(100*(M29-M30)/(AVERAGE(M29:M30)))</f>
        <v>1.0822510822510867</v>
      </c>
      <c r="AJ29">
        <f>ABS(100*(O29-O30)/(AVERAGE(O29:O30)))</f>
        <v>3.3563672260612005</v>
      </c>
      <c r="AO29">
        <f>ABS(100*(Q29-Q30)/(AVERAGE(Q29:Q30)))</f>
        <v>1.5243902439024404</v>
      </c>
      <c r="AS29">
        <f>AVERAGE(M29:M30)</f>
        <v>6.468</v>
      </c>
      <c r="AT29">
        <f>AVERAGE(N29:N30)</f>
        <v>7.9870000000000001</v>
      </c>
      <c r="AU29">
        <f>AVERAGE(O29:O30)</f>
        <v>1.5194999999999999</v>
      </c>
      <c r="AV29">
        <f>AVERAGE(Q29:Q30)</f>
        <v>0.65600000000000003</v>
      </c>
      <c r="BE29" s="8">
        <f t="shared" si="1"/>
        <v>5.7076826983135538</v>
      </c>
      <c r="BF29" s="8">
        <f t="shared" si="2"/>
        <v>7.4638319937775472</v>
      </c>
      <c r="BG29" s="8">
        <f t="shared" si="4"/>
        <v>1.7561492954639935</v>
      </c>
      <c r="BH29" s="8">
        <f t="shared" si="3"/>
        <v>0.71069700401523739</v>
      </c>
      <c r="BJ29" s="8">
        <f>AVERAGE(BE29:BE30)</f>
        <v>5.7376639600249835</v>
      </c>
      <c r="BK29" s="8">
        <f>AVERAGE(BF29:BF30)</f>
        <v>7.4731656728026961</v>
      </c>
      <c r="BL29" s="8">
        <f>AVERAGE(BG29:BG30)</f>
        <v>1.7355017127777121</v>
      </c>
      <c r="BM29" s="8">
        <f>AVERAGE(BH29:BH30)</f>
        <v>0.70541542262946577</v>
      </c>
    </row>
    <row r="30" spans="1:65">
      <c r="A30">
        <v>29</v>
      </c>
      <c r="B30">
        <v>16</v>
      </c>
      <c r="C30" t="s">
        <v>88</v>
      </c>
      <c r="D30" t="s">
        <v>24</v>
      </c>
      <c r="E30" t="s">
        <v>52</v>
      </c>
      <c r="G30">
        <v>0.3</v>
      </c>
      <c r="H30">
        <v>0.3</v>
      </c>
      <c r="I30">
        <v>1539</v>
      </c>
      <c r="J30">
        <v>4810</v>
      </c>
      <c r="L30">
        <v>3778</v>
      </c>
      <c r="M30">
        <v>6.5030000000000001</v>
      </c>
      <c r="N30">
        <v>7.9969999999999999</v>
      </c>
      <c r="O30">
        <v>1.494</v>
      </c>
      <c r="Q30">
        <v>0.65100000000000002</v>
      </c>
      <c r="R30">
        <v>1</v>
      </c>
      <c r="S30">
        <v>0</v>
      </c>
      <c r="T30">
        <v>0</v>
      </c>
      <c r="V30">
        <v>0</v>
      </c>
      <c r="Y30" s="4">
        <v>43839</v>
      </c>
      <c r="Z30" s="3">
        <v>0.66288194444444437</v>
      </c>
      <c r="AB30">
        <v>1</v>
      </c>
      <c r="BE30" s="8">
        <f t="shared" si="1"/>
        <v>5.767645221736414</v>
      </c>
      <c r="BF30" s="8">
        <f t="shared" si="2"/>
        <v>7.4824993518278449</v>
      </c>
      <c r="BG30" s="8">
        <f t="shared" si="4"/>
        <v>1.7148541300914308</v>
      </c>
      <c r="BH30" s="8">
        <f t="shared" si="3"/>
        <v>0.70013384124369404</v>
      </c>
    </row>
    <row r="31" spans="1:65">
      <c r="A31">
        <v>30</v>
      </c>
      <c r="B31">
        <v>17</v>
      </c>
      <c r="C31" t="s">
        <v>89</v>
      </c>
      <c r="D31" t="s">
        <v>24</v>
      </c>
      <c r="E31" t="s">
        <v>52</v>
      </c>
      <c r="G31">
        <v>0.3</v>
      </c>
      <c r="H31">
        <v>0.3</v>
      </c>
      <c r="I31">
        <v>928</v>
      </c>
      <c r="J31">
        <v>3067</v>
      </c>
      <c r="L31">
        <v>1320</v>
      </c>
      <c r="M31">
        <v>3.9369999999999998</v>
      </c>
      <c r="N31">
        <v>5.085</v>
      </c>
      <c r="O31">
        <v>1.1479999999999999</v>
      </c>
      <c r="Q31">
        <v>0.23200000000000001</v>
      </c>
      <c r="R31">
        <v>1</v>
      </c>
      <c r="S31">
        <v>0</v>
      </c>
      <c r="T31">
        <v>0</v>
      </c>
      <c r="V31">
        <v>0</v>
      </c>
      <c r="Y31" s="4">
        <v>43839</v>
      </c>
      <c r="Z31" s="3">
        <v>0.67300925925925925</v>
      </c>
      <c r="AB31">
        <v>1</v>
      </c>
      <c r="AE31">
        <f>ABS(100*(M31-M32)/(AVERAGE(M31:M32)))</f>
        <v>3.7143213261872234</v>
      </c>
      <c r="AJ31">
        <f>ABS(100*(O31-O32)/(AVERAGE(O31:O32)))</f>
        <v>18.562589243217513</v>
      </c>
      <c r="AO31">
        <f>ABS(100*(Q31-Q32)/(AVERAGE(Q31:Q32)))</f>
        <v>1.2847965738757923</v>
      </c>
      <c r="AS31">
        <f>AVERAGE(M31:M32)</f>
        <v>4.0114999999999998</v>
      </c>
      <c r="AT31">
        <f>AVERAGE(N31:N32)</f>
        <v>5.0619999999999994</v>
      </c>
      <c r="AU31">
        <f>AVERAGE(O31:O32)</f>
        <v>1.0505</v>
      </c>
      <c r="AV31">
        <f>AVERAGE(Q31:Q32)</f>
        <v>0.23349999999999999</v>
      </c>
      <c r="BE31" s="8">
        <f t="shared" si="1"/>
        <v>3.4778263585259204</v>
      </c>
      <c r="BF31" s="8">
        <f t="shared" si="2"/>
        <v>4.771065595022038</v>
      </c>
      <c r="BG31" s="8">
        <f t="shared" si="4"/>
        <v>1.2932392364961176</v>
      </c>
      <c r="BH31" s="8">
        <f t="shared" si="3"/>
        <v>0.24462061155152895</v>
      </c>
      <c r="BJ31" s="8">
        <f>AVERAGE(BE31:BE32)</f>
        <v>3.5452841973766382</v>
      </c>
      <c r="BK31" s="8">
        <f>AVERAGE(BF31:BF32)</f>
        <v>4.7492870106300238</v>
      </c>
      <c r="BL31" s="8">
        <f>AVERAGE(BG31:BG32)</f>
        <v>1.2040028132533849</v>
      </c>
      <c r="BM31" s="8">
        <f>AVERAGE(BH31:BH32)</f>
        <v>0.2462884793575621</v>
      </c>
    </row>
    <row r="32" spans="1:65">
      <c r="A32">
        <v>31</v>
      </c>
      <c r="B32">
        <v>17</v>
      </c>
      <c r="C32" t="s">
        <v>89</v>
      </c>
      <c r="D32" t="s">
        <v>24</v>
      </c>
      <c r="E32" t="s">
        <v>52</v>
      </c>
      <c r="G32">
        <v>0.3</v>
      </c>
      <c r="H32">
        <v>0.3</v>
      </c>
      <c r="I32">
        <v>964</v>
      </c>
      <c r="J32">
        <v>3039</v>
      </c>
      <c r="L32">
        <v>1338</v>
      </c>
      <c r="M32">
        <v>4.0860000000000003</v>
      </c>
      <c r="N32">
        <v>5.0389999999999997</v>
      </c>
      <c r="O32">
        <v>0.95299999999999996</v>
      </c>
      <c r="Q32">
        <v>0.23499999999999999</v>
      </c>
      <c r="R32">
        <v>1</v>
      </c>
      <c r="S32">
        <v>0</v>
      </c>
      <c r="T32">
        <v>0</v>
      </c>
      <c r="V32">
        <v>0</v>
      </c>
      <c r="Y32" s="4">
        <v>43839</v>
      </c>
      <c r="Z32" s="3">
        <v>0.67857638888888883</v>
      </c>
      <c r="AB32">
        <v>1</v>
      </c>
      <c r="BE32" s="8">
        <f t="shared" si="1"/>
        <v>3.6127420362273566</v>
      </c>
      <c r="BF32" s="8">
        <f t="shared" si="2"/>
        <v>4.7275084262380087</v>
      </c>
      <c r="BG32" s="8">
        <f t="shared" si="4"/>
        <v>1.1147663900106521</v>
      </c>
      <c r="BH32" s="8">
        <f t="shared" si="3"/>
        <v>0.24795634716359521</v>
      </c>
    </row>
    <row r="33" spans="1:65">
      <c r="A33">
        <v>32</v>
      </c>
      <c r="B33">
        <v>18</v>
      </c>
      <c r="C33" t="s">
        <v>90</v>
      </c>
      <c r="D33" t="s">
        <v>24</v>
      </c>
      <c r="E33" t="s">
        <v>52</v>
      </c>
      <c r="G33">
        <v>0.3</v>
      </c>
      <c r="H33">
        <v>0.3</v>
      </c>
      <c r="I33">
        <v>1828</v>
      </c>
      <c r="J33">
        <v>6799</v>
      </c>
      <c r="L33">
        <v>2818</v>
      </c>
      <c r="M33">
        <v>7.718</v>
      </c>
      <c r="N33">
        <v>11.334</v>
      </c>
      <c r="O33">
        <v>3.6160000000000001</v>
      </c>
      <c r="Q33">
        <v>0.48899999999999999</v>
      </c>
      <c r="R33">
        <v>1</v>
      </c>
      <c r="S33">
        <v>0</v>
      </c>
      <c r="T33">
        <v>0</v>
      </c>
      <c r="V33">
        <v>0</v>
      </c>
      <c r="Y33" s="4">
        <v>43839</v>
      </c>
      <c r="Z33" s="3">
        <v>0.68916666666666659</v>
      </c>
      <c r="AB33">
        <v>1</v>
      </c>
      <c r="AE33">
        <f>ABS(100*(M33-M34)/(AVERAGE(M33:M34)))</f>
        <v>2.6591664535924338</v>
      </c>
      <c r="AG33">
        <f>100*((AVERAGE(M33:M34)*50)-(AVERAGE(M31:M32)*50))/(1000*0.15)</f>
        <v>127.01666666666669</v>
      </c>
      <c r="AJ33">
        <f>ABS(100*(O33-O34)/(AVERAGE(O33:O34)))</f>
        <v>3.0320044918585087</v>
      </c>
      <c r="AL33">
        <f>100*((AVERAGE(O33:O34)*50)-(AVERAGE(O31:O32)*50))/(1000*0.15)</f>
        <v>83.716666666666683</v>
      </c>
      <c r="AO33">
        <f>ABS(100*(Q33-Q34)/(AVERAGE(Q33:Q34)))</f>
        <v>1.6227180527383382</v>
      </c>
      <c r="AQ33">
        <f>100*((AVERAGE(Q33:Q34)*50)-(AVERAGE(Q31:Q32)*50))/(100*0.15)</f>
        <v>86.5</v>
      </c>
      <c r="AS33">
        <f>AVERAGE(M33:M34)</f>
        <v>7.8220000000000001</v>
      </c>
      <c r="AT33">
        <f>AVERAGE(N33:N34)</f>
        <v>11.384</v>
      </c>
      <c r="AU33">
        <f>AVERAGE(O33:O34)</f>
        <v>3.5620000000000003</v>
      </c>
      <c r="AV33">
        <f>AVERAGE(Q33:Q34)</f>
        <v>0.49299999999999999</v>
      </c>
      <c r="BE33" s="8">
        <f t="shared" si="1"/>
        <v>6.8507183010618347</v>
      </c>
      <c r="BF33" s="8">
        <f t="shared" si="2"/>
        <v>10.576613948664766</v>
      </c>
      <c r="BG33" s="8">
        <f t="shared" si="4"/>
        <v>3.7258956476029317</v>
      </c>
      <c r="BH33" s="8">
        <f t="shared" si="3"/>
        <v>0.5222279419334912</v>
      </c>
      <c r="BJ33" s="8">
        <f>AVERAGE(BE33:BE34)</f>
        <v>6.9425359150530905</v>
      </c>
      <c r="BK33" s="8">
        <f>AVERAGE(BF33:BF34)</f>
        <v>10.62328234379051</v>
      </c>
      <c r="BL33" s="8">
        <f>AVERAGE(BG33:BG34)</f>
        <v>3.6807464287374212</v>
      </c>
      <c r="BM33" s="8">
        <f>AVERAGE(BH33:BH34)</f>
        <v>0.52658293009368884</v>
      </c>
    </row>
    <row r="34" spans="1:65">
      <c r="A34">
        <v>33</v>
      </c>
      <c r="B34">
        <v>18</v>
      </c>
      <c r="C34" t="s">
        <v>90</v>
      </c>
      <c r="D34" t="s">
        <v>24</v>
      </c>
      <c r="E34" t="s">
        <v>52</v>
      </c>
      <c r="G34">
        <v>0.3</v>
      </c>
      <c r="H34">
        <v>0.3</v>
      </c>
      <c r="I34">
        <v>1877</v>
      </c>
      <c r="J34">
        <v>6859</v>
      </c>
      <c r="L34">
        <v>2865</v>
      </c>
      <c r="M34">
        <v>7.9260000000000002</v>
      </c>
      <c r="N34">
        <v>11.433999999999999</v>
      </c>
      <c r="O34">
        <v>3.508</v>
      </c>
      <c r="Q34">
        <v>0.497</v>
      </c>
      <c r="R34">
        <v>1</v>
      </c>
      <c r="S34">
        <v>0</v>
      </c>
      <c r="T34">
        <v>0</v>
      </c>
      <c r="V34">
        <v>0</v>
      </c>
      <c r="Y34" s="4">
        <v>43839</v>
      </c>
      <c r="Z34" s="3">
        <v>0.69493055555555561</v>
      </c>
      <c r="AB34">
        <v>1</v>
      </c>
      <c r="BE34" s="8">
        <f t="shared" si="1"/>
        <v>7.0343535290443455</v>
      </c>
      <c r="BF34" s="8">
        <f t="shared" si="2"/>
        <v>10.669950738916256</v>
      </c>
      <c r="BG34" s="8">
        <f t="shared" si="4"/>
        <v>3.6355972098719107</v>
      </c>
      <c r="BH34" s="8">
        <f t="shared" si="3"/>
        <v>0.53093791825388659</v>
      </c>
    </row>
    <row r="35" spans="1:65">
      <c r="A35">
        <v>34</v>
      </c>
      <c r="B35">
        <v>19</v>
      </c>
      <c r="C35" t="s">
        <v>91</v>
      </c>
      <c r="D35" t="s">
        <v>24</v>
      </c>
      <c r="E35" t="s">
        <v>52</v>
      </c>
      <c r="G35">
        <v>0.3</v>
      </c>
      <c r="H35">
        <v>0.3</v>
      </c>
      <c r="I35">
        <v>1160</v>
      </c>
      <c r="J35">
        <v>5526</v>
      </c>
      <c r="L35">
        <v>1978</v>
      </c>
      <c r="M35">
        <v>4.9080000000000004</v>
      </c>
      <c r="N35">
        <v>9.1969999999999992</v>
      </c>
      <c r="O35">
        <v>4.2889999999999997</v>
      </c>
      <c r="Q35">
        <v>0.34499999999999997</v>
      </c>
      <c r="R35">
        <v>1</v>
      </c>
      <c r="S35">
        <v>0</v>
      </c>
      <c r="T35">
        <v>0</v>
      </c>
      <c r="V35">
        <v>0</v>
      </c>
      <c r="Y35" s="4">
        <v>43839</v>
      </c>
      <c r="Z35" s="3">
        <v>0.70546296296296296</v>
      </c>
      <c r="AB35">
        <v>1</v>
      </c>
      <c r="AE35">
        <f>ABS(100*(M35-M36)/(AVERAGE(M35:M36)))</f>
        <v>1.4563106796116516</v>
      </c>
      <c r="AF35">
        <f>ABS(100*((AVERAGE(M35:M36)-AVERAGE(M19:M20))/(AVERAGE(M19:M20,M35:M36))))</f>
        <v>6.5810090880601955</v>
      </c>
      <c r="AJ35">
        <f>ABS(100*(O35-O36)/(AVERAGE(O35:O36)))</f>
        <v>0.51162790697674987</v>
      </c>
      <c r="AK35">
        <f>ABS(100*((AVERAGE(O35:O36)-AVERAGE(O19:O20))/(AVERAGE(O19:O20,O35:O36))))</f>
        <v>7.7675328303995563</v>
      </c>
      <c r="AO35">
        <f>ABS(100*(Q35-Q36)/(AVERAGE(Q35:Q36)))</f>
        <v>0.86580086580086668</v>
      </c>
      <c r="AP35">
        <f>ABS(100*((AVERAGE(Q35:Q36)-AVERAGE(Q19:Q20))/(AVERAGE(Q19:Q20,Q35:Q36))))</f>
        <v>3.9735099337748214</v>
      </c>
      <c r="AS35">
        <f>AVERAGE(M35:M36)</f>
        <v>4.9440000000000008</v>
      </c>
      <c r="AT35">
        <f>AVERAGE(N35:N36)</f>
        <v>9.2439999999999998</v>
      </c>
      <c r="AU35">
        <f>AVERAGE(O35:O36)</f>
        <v>4.3</v>
      </c>
      <c r="AV35">
        <f>AVERAGE(Q35:Q36)</f>
        <v>0.34649999999999997</v>
      </c>
      <c r="BE35" s="8">
        <f t="shared" si="1"/>
        <v>4.3472829481574005</v>
      </c>
      <c r="BF35" s="8">
        <f t="shared" si="2"/>
        <v>8.5963183821623019</v>
      </c>
      <c r="BG35" s="8">
        <f t="shared" si="4"/>
        <v>4.2490354340049015</v>
      </c>
      <c r="BH35" s="8">
        <f t="shared" si="3"/>
        <v>0.36656028003706376</v>
      </c>
      <c r="BJ35" s="8">
        <f>AVERAGE(BE35:BE36)</f>
        <v>4.3791380387257952</v>
      </c>
      <c r="BK35" s="8">
        <f>AVERAGE(BF35:BF36)</f>
        <v>8.6398755509463321</v>
      </c>
      <c r="BL35" s="8">
        <f>AVERAGE(BG35:BG36)</f>
        <v>4.2607375122205351</v>
      </c>
      <c r="BM35" s="8">
        <f>AVERAGE(BH35:BH36)</f>
        <v>0.36785751055286731</v>
      </c>
    </row>
    <row r="36" spans="1:65">
      <c r="A36">
        <v>35</v>
      </c>
      <c r="B36">
        <v>19</v>
      </c>
      <c r="C36" t="s">
        <v>91</v>
      </c>
      <c r="D36" t="s">
        <v>24</v>
      </c>
      <c r="E36" t="s">
        <v>52</v>
      </c>
      <c r="G36">
        <v>0.3</v>
      </c>
      <c r="H36">
        <v>0.3</v>
      </c>
      <c r="I36">
        <v>1177</v>
      </c>
      <c r="J36">
        <v>5582</v>
      </c>
      <c r="L36">
        <v>1992</v>
      </c>
      <c r="M36">
        <v>4.9800000000000004</v>
      </c>
      <c r="N36">
        <v>9.2910000000000004</v>
      </c>
      <c r="O36">
        <v>4.3109999999999999</v>
      </c>
      <c r="Q36">
        <v>0.34799999999999998</v>
      </c>
      <c r="R36">
        <v>1</v>
      </c>
      <c r="S36">
        <v>0</v>
      </c>
      <c r="T36">
        <v>0</v>
      </c>
      <c r="V36">
        <v>0</v>
      </c>
      <c r="Y36" s="4">
        <v>43839</v>
      </c>
      <c r="Z36" s="3">
        <v>0.71116898148148155</v>
      </c>
      <c r="AB36">
        <v>1</v>
      </c>
      <c r="BE36" s="8">
        <f t="shared" si="1"/>
        <v>4.4109931292941909</v>
      </c>
      <c r="BF36" s="8">
        <f t="shared" si="2"/>
        <v>8.6834327197303605</v>
      </c>
      <c r="BG36" s="8">
        <f t="shared" si="4"/>
        <v>4.2724395904361696</v>
      </c>
      <c r="BH36" s="8">
        <f t="shared" si="3"/>
        <v>0.36915474106867091</v>
      </c>
    </row>
    <row r="37" spans="1:65">
      <c r="A37">
        <v>36</v>
      </c>
      <c r="B37">
        <v>1</v>
      </c>
      <c r="D37" t="s">
        <v>47</v>
      </c>
      <c r="Y37" s="4">
        <v>43839</v>
      </c>
      <c r="Z37" s="3">
        <v>0.71577546296296291</v>
      </c>
      <c r="BE37" s="8" t="e">
        <f t="shared" si="1"/>
        <v>#DIV/0!</v>
      </c>
      <c r="BF37" s="8" t="e">
        <f t="shared" si="2"/>
        <v>#DIV/0!</v>
      </c>
      <c r="BG37" s="8" t="e">
        <f t="shared" si="4"/>
        <v>#DIV/0!</v>
      </c>
      <c r="BH37" s="8" t="e">
        <f t="shared" si="3"/>
        <v>#DIV/0!</v>
      </c>
    </row>
    <row r="38" spans="1:65">
      <c r="A38">
        <v>37</v>
      </c>
      <c r="B38">
        <v>2</v>
      </c>
      <c r="C38" t="s">
        <v>44</v>
      </c>
      <c r="D38" t="s">
        <v>24</v>
      </c>
      <c r="E38" t="s">
        <v>52</v>
      </c>
      <c r="G38">
        <v>0.3</v>
      </c>
      <c r="H38">
        <v>0.3</v>
      </c>
      <c r="I38">
        <v>51</v>
      </c>
      <c r="J38">
        <v>140</v>
      </c>
      <c r="L38">
        <v>31</v>
      </c>
      <c r="M38">
        <v>0.27500000000000002</v>
      </c>
      <c r="N38">
        <v>0.223</v>
      </c>
      <c r="O38">
        <v>0</v>
      </c>
      <c r="Q38">
        <v>6.0000000000000001E-3</v>
      </c>
      <c r="R38">
        <v>1</v>
      </c>
      <c r="S38">
        <v>0</v>
      </c>
      <c r="T38">
        <v>0</v>
      </c>
      <c r="V38">
        <v>0</v>
      </c>
      <c r="Y38" s="4">
        <v>43839</v>
      </c>
      <c r="Z38" s="3">
        <v>0.72547453703703713</v>
      </c>
      <c r="AB38">
        <v>1</v>
      </c>
      <c r="AE38">
        <f>ABS(100*(M38-M39)/(AVERAGE(M38:M39)))</f>
        <v>98.913043478260889</v>
      </c>
      <c r="AJ38">
        <f>ABS(100*(O38-O39)/(AVERAGE(O38:O39)))</f>
        <v>200</v>
      </c>
      <c r="AO38">
        <f>ABS(100*(Q38-Q39)/(AVERAGE(Q38:Q39)))</f>
        <v>39.999999999999993</v>
      </c>
      <c r="AR38" s="2"/>
      <c r="AS38">
        <f>AVERAGE(M38:M39)</f>
        <v>0.184</v>
      </c>
      <c r="AT38">
        <f>AVERAGE(N38:N39)</f>
        <v>0.20750000000000002</v>
      </c>
      <c r="AU38">
        <f>AVERAGE(O38:O39)</f>
        <v>4.9500000000000002E-2</v>
      </c>
      <c r="AV38">
        <f>AVERAGE(Q38:Q39)</f>
        <v>7.4999999999999997E-3</v>
      </c>
      <c r="BE38" s="8">
        <f t="shared" si="1"/>
        <v>0.19113054341036848</v>
      </c>
      <c r="BF38" s="8">
        <f t="shared" si="2"/>
        <v>0.21778584392014519</v>
      </c>
      <c r="BG38" s="8">
        <f t="shared" si="4"/>
        <v>2.6655300509776714E-2</v>
      </c>
      <c r="BH38" s="8">
        <f t="shared" si="3"/>
        <v>5.7448779985586331E-3</v>
      </c>
      <c r="BJ38" s="8">
        <f>AVERAGE(BE38:BE39)</f>
        <v>0.10868207370393501</v>
      </c>
      <c r="BK38" s="8">
        <f>AVERAGE(BF38:BF39)</f>
        <v>0.20300751879699247</v>
      </c>
      <c r="BL38" s="8">
        <f>AVERAGE(BG38:BG39)</f>
        <v>9.4325445093057472E-2</v>
      </c>
      <c r="BM38" s="8">
        <f>AVERAGE(BH38:BH39)</f>
        <v>7.0421085143621952E-3</v>
      </c>
    </row>
    <row r="39" spans="1:65">
      <c r="A39">
        <v>38</v>
      </c>
      <c r="B39">
        <v>2</v>
      </c>
      <c r="C39" t="s">
        <v>44</v>
      </c>
      <c r="D39" t="s">
        <v>24</v>
      </c>
      <c r="E39" t="s">
        <v>52</v>
      </c>
      <c r="G39">
        <v>0.3</v>
      </c>
      <c r="H39">
        <v>0.3</v>
      </c>
      <c r="I39">
        <v>7</v>
      </c>
      <c r="J39">
        <v>121</v>
      </c>
      <c r="L39">
        <v>45</v>
      </c>
      <c r="M39">
        <v>9.2999999999999999E-2</v>
      </c>
      <c r="N39">
        <v>0.192</v>
      </c>
      <c r="O39">
        <v>9.9000000000000005E-2</v>
      </c>
      <c r="Q39">
        <v>8.9999999999999993E-3</v>
      </c>
      <c r="R39">
        <v>1</v>
      </c>
      <c r="S39">
        <v>0</v>
      </c>
      <c r="T39">
        <v>0</v>
      </c>
      <c r="V39">
        <v>0</v>
      </c>
      <c r="Y39" s="4">
        <v>43839</v>
      </c>
      <c r="Z39" s="3">
        <v>0.73079861111111111</v>
      </c>
      <c r="AB39">
        <v>1</v>
      </c>
      <c r="BE39" s="8">
        <f t="shared" ref="BE39:BE70" si="5">0.001*((I39/$BA$2)*1000)/G39</f>
        <v>2.6233603997501555E-2</v>
      </c>
      <c r="BF39" s="8">
        <f t="shared" ref="BF39:BF70" si="6">0.001*((J39/$BB$2)*1000)/H39</f>
        <v>0.18822919367383978</v>
      </c>
      <c r="BG39" s="8">
        <f t="shared" si="4"/>
        <v>0.16199558967633823</v>
      </c>
      <c r="BH39" s="8">
        <f t="shared" ref="BH39:BH70" si="7">0.001*((L39/$BC$2)*1000)/H39</f>
        <v>8.3393390301657565E-3</v>
      </c>
    </row>
    <row r="40" spans="1:65">
      <c r="A40">
        <v>39</v>
      </c>
      <c r="B40">
        <v>5</v>
      </c>
      <c r="C40" t="s">
        <v>46</v>
      </c>
      <c r="D40" t="s">
        <v>24</v>
      </c>
      <c r="E40" t="s">
        <v>52</v>
      </c>
      <c r="G40">
        <v>0.3</v>
      </c>
      <c r="H40">
        <v>0.3</v>
      </c>
      <c r="I40">
        <v>813</v>
      </c>
      <c r="J40">
        <v>3910</v>
      </c>
      <c r="L40">
        <v>1595</v>
      </c>
      <c r="M40">
        <v>3.4540000000000002</v>
      </c>
      <c r="N40">
        <v>6.492</v>
      </c>
      <c r="O40">
        <v>3.0390000000000001</v>
      </c>
      <c r="Q40">
        <v>0.28000000000000003</v>
      </c>
      <c r="R40">
        <v>1</v>
      </c>
      <c r="S40">
        <v>0</v>
      </c>
      <c r="T40">
        <v>0</v>
      </c>
      <c r="V40">
        <v>0</v>
      </c>
      <c r="Y40" s="4">
        <v>43839</v>
      </c>
      <c r="Z40" s="3">
        <v>0.74130787037037038</v>
      </c>
      <c r="AB40">
        <v>1</v>
      </c>
      <c r="AD40">
        <f>ABS(100*(AVERAGE(M40:M41)-3.24)/3.24)</f>
        <v>7.6234567901234529</v>
      </c>
      <c r="AE40">
        <f>ABS(100*(M40-M41)/(AVERAGE(M40:M41)))</f>
        <v>1.8927444794952635</v>
      </c>
      <c r="AI40">
        <f>ABS(100*(AVERAGE(O40:O41)-4.3)/4.3)</f>
        <v>31.639534883720934</v>
      </c>
      <c r="AJ40">
        <f>ABS(100*(O40-O41)/(AVERAGE(O40:O41)))</f>
        <v>6.7698588195271405</v>
      </c>
      <c r="AN40">
        <f>ABS(100*(AVERAGE(Q40:Q41)-0.3)/0.3)</f>
        <v>8.4999999999999893</v>
      </c>
      <c r="AO40">
        <f>ABS(100*(Q40-Q41)/(AVERAGE(Q40:Q41)))</f>
        <v>4.0072859744990925</v>
      </c>
      <c r="AS40">
        <f>AVERAGE(M40:M41)</f>
        <v>3.4870000000000001</v>
      </c>
      <c r="AT40">
        <f>AVERAGE(N40:N41)</f>
        <v>6.4260000000000002</v>
      </c>
      <c r="AU40">
        <f>AVERAGE(O40:O41)</f>
        <v>2.9394999999999998</v>
      </c>
      <c r="AV40">
        <f>AVERAGE(Q40:Q41)</f>
        <v>0.27450000000000002</v>
      </c>
      <c r="AX40" s="1">
        <v>3</v>
      </c>
      <c r="AY40" s="1">
        <v>6</v>
      </c>
      <c r="AZ40" s="1">
        <v>0.3</v>
      </c>
      <c r="BA40" s="6">
        <f>I40/(G40*AX40)</f>
        <v>903.33333333333337</v>
      </c>
      <c r="BB40" s="6">
        <f>J40/(H40*AY40)</f>
        <v>2172.2222222222226</v>
      </c>
      <c r="BC40" s="7">
        <f>L40/(H40*AZ40)</f>
        <v>17722.222222222223</v>
      </c>
      <c r="BE40" s="8">
        <f t="shared" si="5"/>
        <v>3.0468457214241091</v>
      </c>
      <c r="BF40" s="8">
        <f t="shared" si="6"/>
        <v>6.0824474980554841</v>
      </c>
      <c r="BG40" s="8">
        <f t="shared" si="4"/>
        <v>3.035601776631375</v>
      </c>
      <c r="BH40" s="8">
        <f t="shared" si="7"/>
        <v>0.29558323895809741</v>
      </c>
      <c r="BJ40" s="8">
        <f>AVERAGE(BE40:BE41)</f>
        <v>3.0768269831355397</v>
      </c>
      <c r="BK40" s="8">
        <f>AVERAGE(BF40:BF41)</f>
        <v>6.0210007778065862</v>
      </c>
      <c r="BL40" s="8">
        <f>AVERAGE(BG40:BG41)</f>
        <v>2.9441737946710465</v>
      </c>
      <c r="BM40" s="8">
        <f>AVERAGE(BH40:BH41)</f>
        <v>0.29002367960465358</v>
      </c>
    </row>
    <row r="41" spans="1:65">
      <c r="A41">
        <v>40</v>
      </c>
      <c r="B41">
        <v>5</v>
      </c>
      <c r="C41" t="s">
        <v>46</v>
      </c>
      <c r="D41" t="s">
        <v>24</v>
      </c>
      <c r="E41" t="s">
        <v>52</v>
      </c>
      <c r="G41">
        <v>0.3</v>
      </c>
      <c r="H41">
        <v>0.3</v>
      </c>
      <c r="I41">
        <v>829</v>
      </c>
      <c r="J41">
        <v>3831</v>
      </c>
      <c r="L41">
        <v>1535</v>
      </c>
      <c r="M41">
        <v>3.52</v>
      </c>
      <c r="N41">
        <v>6.36</v>
      </c>
      <c r="O41">
        <v>2.84</v>
      </c>
      <c r="Q41">
        <v>0.26900000000000002</v>
      </c>
      <c r="R41">
        <v>1</v>
      </c>
      <c r="S41">
        <v>0</v>
      </c>
      <c r="T41">
        <v>0</v>
      </c>
      <c r="V41">
        <v>0</v>
      </c>
      <c r="Y41" s="4">
        <v>43839</v>
      </c>
      <c r="Z41" s="3">
        <v>0.74689814814814814</v>
      </c>
      <c r="AB41">
        <v>1</v>
      </c>
      <c r="AX41" s="1">
        <v>3</v>
      </c>
      <c r="AY41" s="1">
        <v>6</v>
      </c>
      <c r="AZ41" s="1">
        <v>0.3</v>
      </c>
      <c r="BA41" s="6">
        <f>I41/(G41*AX41)</f>
        <v>921.1111111111112</v>
      </c>
      <c r="BB41" s="6">
        <f>J41/(H41*AY41)</f>
        <v>2128.3333333333335</v>
      </c>
      <c r="BC41" s="7">
        <f>L41/(H41*AZ41)</f>
        <v>17055.555555555555</v>
      </c>
      <c r="BE41" s="8">
        <f t="shared" si="5"/>
        <v>3.1068082448469703</v>
      </c>
      <c r="BF41" s="8">
        <f t="shared" si="6"/>
        <v>5.9595540575576882</v>
      </c>
      <c r="BG41" s="8">
        <f t="shared" si="4"/>
        <v>2.8527458127107179</v>
      </c>
      <c r="BH41" s="8">
        <f t="shared" si="7"/>
        <v>0.28446412025120976</v>
      </c>
    </row>
    <row r="42" spans="1:65">
      <c r="A42">
        <v>41</v>
      </c>
      <c r="B42">
        <v>3</v>
      </c>
      <c r="C42" t="s">
        <v>45</v>
      </c>
      <c r="D42" t="s">
        <v>24</v>
      </c>
      <c r="E42" t="s">
        <v>52</v>
      </c>
      <c r="G42">
        <v>0.3</v>
      </c>
      <c r="H42">
        <v>0.3</v>
      </c>
      <c r="I42">
        <v>2257</v>
      </c>
      <c r="J42">
        <v>5658</v>
      </c>
      <c r="L42">
        <v>6957</v>
      </c>
      <c r="M42">
        <v>9.5269999999999992</v>
      </c>
      <c r="N42">
        <v>9.4179999999999993</v>
      </c>
      <c r="O42">
        <v>0</v>
      </c>
      <c r="Q42">
        <v>1.175</v>
      </c>
      <c r="R42">
        <v>1</v>
      </c>
      <c r="S42">
        <v>0</v>
      </c>
      <c r="T42">
        <v>0</v>
      </c>
      <c r="V42">
        <v>0</v>
      </c>
      <c r="Y42" s="4">
        <v>43839</v>
      </c>
      <c r="Z42" s="3">
        <v>0.75738425925925934</v>
      </c>
      <c r="AB42">
        <v>1</v>
      </c>
      <c r="AE42">
        <f>ABS(100*(M42-M43)/(AVERAGE(M42:M43)))</f>
        <v>3.0899602128869037</v>
      </c>
      <c r="AJ42" t="e">
        <f>ABS(100*(O42-O43)/(AVERAGE(O42:O43)))</f>
        <v>#DIV/0!</v>
      </c>
      <c r="AO42">
        <f>ABS(100*(Q42-Q43)/(AVERAGE(Q42:Q43)))</f>
        <v>2.1052631578947292</v>
      </c>
      <c r="AS42">
        <f>AVERAGE(M42:M43)</f>
        <v>9.6765000000000008</v>
      </c>
      <c r="AT42">
        <f>AVERAGE(N42:N43)</f>
        <v>9.4034999999999993</v>
      </c>
      <c r="AU42">
        <f>AVERAGE(O42:O43)</f>
        <v>0</v>
      </c>
      <c r="AV42">
        <f>AVERAGE(Q42:Q43)</f>
        <v>1.1875</v>
      </c>
      <c r="BE42" s="8">
        <f t="shared" si="5"/>
        <v>8.4584634603372884</v>
      </c>
      <c r="BF42" s="8">
        <f t="shared" si="6"/>
        <v>8.8016593207155829</v>
      </c>
      <c r="BG42" s="8">
        <f t="shared" si="4"/>
        <v>0.34319586037829453</v>
      </c>
      <c r="BH42" s="8">
        <f t="shared" si="7"/>
        <v>1.2892618140636261</v>
      </c>
      <c r="BJ42" s="8">
        <f>AVERAGE(BE42:BE43)</f>
        <v>8.5896314803247957</v>
      </c>
      <c r="BK42" s="8">
        <f>AVERAGE(BF42:BF43)</f>
        <v>8.7884366087632877</v>
      </c>
      <c r="BL42" s="8">
        <f>AVERAGE(BG42:BG43)</f>
        <v>0.19880512843849285</v>
      </c>
      <c r="BM42" s="8">
        <f>AVERAGE(BH42:BH43)</f>
        <v>1.3035313497374652</v>
      </c>
    </row>
    <row r="43" spans="1:65">
      <c r="A43">
        <v>42</v>
      </c>
      <c r="B43">
        <v>3</v>
      </c>
      <c r="C43" t="s">
        <v>45</v>
      </c>
      <c r="D43" t="s">
        <v>24</v>
      </c>
      <c r="E43" t="s">
        <v>52</v>
      </c>
      <c r="G43">
        <v>0.3</v>
      </c>
      <c r="H43">
        <v>0.3</v>
      </c>
      <c r="I43">
        <v>2327</v>
      </c>
      <c r="J43">
        <v>5641</v>
      </c>
      <c r="L43">
        <v>7111</v>
      </c>
      <c r="M43">
        <v>9.8260000000000005</v>
      </c>
      <c r="N43">
        <v>9.3889999999999993</v>
      </c>
      <c r="O43">
        <v>0</v>
      </c>
      <c r="Q43">
        <v>1.2</v>
      </c>
      <c r="R43">
        <v>1</v>
      </c>
      <c r="S43">
        <v>0</v>
      </c>
      <c r="T43">
        <v>0</v>
      </c>
      <c r="V43">
        <v>0</v>
      </c>
      <c r="Y43" s="4">
        <v>43839</v>
      </c>
      <c r="Z43" s="3">
        <v>0.76307870370370379</v>
      </c>
      <c r="AB43">
        <v>1</v>
      </c>
      <c r="BE43" s="8">
        <f t="shared" si="5"/>
        <v>8.7207995003123031</v>
      </c>
      <c r="BF43" s="8">
        <f t="shared" si="6"/>
        <v>8.7752138968109943</v>
      </c>
      <c r="BG43" s="8">
        <f t="shared" si="4"/>
        <v>5.4414396498691175E-2</v>
      </c>
      <c r="BH43" s="8">
        <f t="shared" si="7"/>
        <v>1.3178008854113046</v>
      </c>
    </row>
    <row r="44" spans="1:65">
      <c r="A44">
        <v>43</v>
      </c>
      <c r="B44">
        <v>20</v>
      </c>
      <c r="C44" t="s">
        <v>92</v>
      </c>
      <c r="D44" t="s">
        <v>24</v>
      </c>
      <c r="E44" t="s">
        <v>52</v>
      </c>
      <c r="G44">
        <v>0.3</v>
      </c>
      <c r="H44">
        <v>0.3</v>
      </c>
      <c r="I44">
        <v>1184</v>
      </c>
      <c r="J44">
        <v>5201</v>
      </c>
      <c r="L44">
        <v>1927</v>
      </c>
      <c r="M44">
        <v>5.008</v>
      </c>
      <c r="N44">
        <v>8.6519999999999992</v>
      </c>
      <c r="O44">
        <v>3.6440000000000001</v>
      </c>
      <c r="Q44">
        <v>0.33700000000000002</v>
      </c>
      <c r="R44">
        <v>1</v>
      </c>
      <c r="S44">
        <v>0</v>
      </c>
      <c r="T44">
        <v>0</v>
      </c>
      <c r="V44">
        <v>0</v>
      </c>
      <c r="Y44" s="4">
        <v>43839</v>
      </c>
      <c r="Z44" s="3">
        <v>0.77361111111111114</v>
      </c>
      <c r="AB44">
        <v>1</v>
      </c>
      <c r="AE44">
        <f>ABS(100*(M44-M45)/(AVERAGE(M44:M45)))</f>
        <v>1.1317383103345653</v>
      </c>
      <c r="AJ44">
        <f>ABS(100*(O44-O45)/(AVERAGE(O44:O45)))</f>
        <v>3.6038552870512639</v>
      </c>
      <c r="AO44">
        <f>ABS(100*(Q44-Q45)/(AVERAGE(Q44:Q45)))</f>
        <v>1.1940298507462697</v>
      </c>
      <c r="AS44">
        <f>AVERAGE(M44:M45)</f>
        <v>5.0365000000000002</v>
      </c>
      <c r="AT44">
        <f>AVERAGE(N44:N45)</f>
        <v>8.6159999999999997</v>
      </c>
      <c r="AU44">
        <f>AVERAGE(O44:O45)</f>
        <v>3.5795000000000003</v>
      </c>
      <c r="AV44">
        <f>AVERAGE(Q44:Q45)</f>
        <v>0.33500000000000002</v>
      </c>
      <c r="BE44" s="8">
        <f t="shared" si="5"/>
        <v>4.4372267332916921</v>
      </c>
      <c r="BF44" s="8">
        <f t="shared" si="6"/>
        <v>8.0907441016333959</v>
      </c>
      <c r="BG44" s="8">
        <f t="shared" si="4"/>
        <v>3.6535173683417037</v>
      </c>
      <c r="BH44" s="8">
        <f t="shared" si="7"/>
        <v>0.35710902913620923</v>
      </c>
      <c r="BJ44" s="8">
        <f>AVERAGE(BE44:BE45)</f>
        <v>4.4615865084322293</v>
      </c>
      <c r="BK44" s="8">
        <f>AVERAGE(BF44:BF45)</f>
        <v>8.0580762250453724</v>
      </c>
      <c r="BL44" s="8">
        <f>AVERAGE(BG44:BG45)</f>
        <v>3.596489716613144</v>
      </c>
      <c r="BM44" s="8">
        <f>AVERAGE(BH44:BH45)</f>
        <v>0.35544116133017611</v>
      </c>
    </row>
    <row r="45" spans="1:65">
      <c r="A45">
        <v>44</v>
      </c>
      <c r="B45">
        <v>20</v>
      </c>
      <c r="C45" t="s">
        <v>92</v>
      </c>
      <c r="D45" t="s">
        <v>24</v>
      </c>
      <c r="E45" t="s">
        <v>52</v>
      </c>
      <c r="G45">
        <v>0.3</v>
      </c>
      <c r="H45">
        <v>0.3</v>
      </c>
      <c r="I45">
        <v>1197</v>
      </c>
      <c r="J45">
        <v>5159</v>
      </c>
      <c r="L45">
        <v>1909</v>
      </c>
      <c r="M45">
        <v>5.0650000000000004</v>
      </c>
      <c r="N45">
        <v>8.58</v>
      </c>
      <c r="O45">
        <v>3.5150000000000001</v>
      </c>
      <c r="Q45">
        <v>0.33300000000000002</v>
      </c>
      <c r="R45">
        <v>1</v>
      </c>
      <c r="S45">
        <v>0</v>
      </c>
      <c r="T45">
        <v>0</v>
      </c>
      <c r="V45">
        <v>0</v>
      </c>
      <c r="Y45" s="4">
        <v>43839</v>
      </c>
      <c r="Z45" s="3">
        <v>0.77928240740740751</v>
      </c>
      <c r="AB45">
        <v>1</v>
      </c>
      <c r="BE45" s="8">
        <f t="shared" si="5"/>
        <v>4.4859462835727664</v>
      </c>
      <c r="BF45" s="8">
        <f t="shared" si="6"/>
        <v>8.0254083484573506</v>
      </c>
      <c r="BG45" s="8">
        <f t="shared" si="4"/>
        <v>3.5394620648845843</v>
      </c>
      <c r="BH45" s="8">
        <f t="shared" si="7"/>
        <v>0.353773293524143</v>
      </c>
    </row>
    <row r="46" spans="1:65">
      <c r="A46">
        <v>45</v>
      </c>
      <c r="B46">
        <v>21</v>
      </c>
      <c r="C46" t="s">
        <v>93</v>
      </c>
      <c r="D46" t="s">
        <v>24</v>
      </c>
      <c r="E46" t="s">
        <v>52</v>
      </c>
      <c r="G46">
        <v>0.3</v>
      </c>
      <c r="H46">
        <v>0.3</v>
      </c>
      <c r="I46">
        <v>1124</v>
      </c>
      <c r="J46">
        <v>5551</v>
      </c>
      <c r="L46">
        <v>2058</v>
      </c>
      <c r="M46">
        <v>4.7590000000000003</v>
      </c>
      <c r="N46">
        <v>9.2390000000000008</v>
      </c>
      <c r="O46">
        <v>4.4790000000000001</v>
      </c>
      <c r="Q46">
        <v>0.35899999999999999</v>
      </c>
      <c r="R46">
        <v>1</v>
      </c>
      <c r="S46">
        <v>0</v>
      </c>
      <c r="T46">
        <v>0</v>
      </c>
      <c r="V46">
        <v>0</v>
      </c>
      <c r="Y46" s="4">
        <v>43839</v>
      </c>
      <c r="Z46" s="3">
        <v>0.78960648148148149</v>
      </c>
      <c r="AB46">
        <v>1</v>
      </c>
      <c r="AE46">
        <f>ABS(100*(M46-M47)/(AVERAGE(M46:M47)))</f>
        <v>6.3282124325974145</v>
      </c>
      <c r="AJ46">
        <f>ABS(100*(O46-O47)/(AVERAGE(O46:O47)))</f>
        <v>6.2629518765830126</v>
      </c>
      <c r="AO46">
        <f>ABS(100*(Q46-Q47)/(AVERAGE(Q46:Q47)))</f>
        <v>2.8248587570621497</v>
      </c>
      <c r="AS46">
        <f>AVERAGE(M46:M47)</f>
        <v>4.9145000000000003</v>
      </c>
      <c r="AT46">
        <f>AVERAGE(N46:N47)</f>
        <v>9.2579999999999991</v>
      </c>
      <c r="AU46">
        <f>AVERAGE(O46:O47)</f>
        <v>4.343</v>
      </c>
      <c r="AV46">
        <f>AVERAGE(Q46:Q47)</f>
        <v>0.35399999999999998</v>
      </c>
      <c r="BE46" s="8">
        <f t="shared" si="5"/>
        <v>4.2123672704559647</v>
      </c>
      <c r="BF46" s="8">
        <f t="shared" si="6"/>
        <v>8.6352087114337568</v>
      </c>
      <c r="BG46" s="8">
        <f t="shared" si="4"/>
        <v>4.4228414409777921</v>
      </c>
      <c r="BH46" s="8">
        <f t="shared" si="7"/>
        <v>0.38138577164624737</v>
      </c>
      <c r="BJ46" s="8">
        <f>AVERAGE(BE46:BE47)</f>
        <v>4.3510306058713297</v>
      </c>
      <c r="BK46" s="8">
        <f>AVERAGE(BF46:BF47)</f>
        <v>8.6530982628986273</v>
      </c>
      <c r="BL46" s="8">
        <f>AVERAGE(BG46:BG47)</f>
        <v>4.3020676570272967</v>
      </c>
      <c r="BM46" s="8">
        <f>AVERAGE(BH46:BH47)</f>
        <v>0.37582621229280355</v>
      </c>
    </row>
    <row r="47" spans="1:65">
      <c r="A47">
        <v>46</v>
      </c>
      <c r="B47">
        <v>21</v>
      </c>
      <c r="C47" t="s">
        <v>93</v>
      </c>
      <c r="D47" t="s">
        <v>24</v>
      </c>
      <c r="E47" t="s">
        <v>52</v>
      </c>
      <c r="G47">
        <v>0.3</v>
      </c>
      <c r="H47">
        <v>0.3</v>
      </c>
      <c r="I47">
        <v>1198</v>
      </c>
      <c r="J47">
        <v>5574</v>
      </c>
      <c r="L47">
        <v>1998</v>
      </c>
      <c r="M47">
        <v>5.07</v>
      </c>
      <c r="N47">
        <v>9.2769999999999992</v>
      </c>
      <c r="O47">
        <v>4.2069999999999999</v>
      </c>
      <c r="Q47">
        <v>0.34899999999999998</v>
      </c>
      <c r="R47">
        <v>1</v>
      </c>
      <c r="S47">
        <v>0</v>
      </c>
      <c r="T47">
        <v>0</v>
      </c>
      <c r="V47">
        <v>0</v>
      </c>
      <c r="Y47" s="4">
        <v>43839</v>
      </c>
      <c r="Z47" s="3">
        <v>0.79533564814814817</v>
      </c>
      <c r="AB47">
        <v>1</v>
      </c>
      <c r="BE47" s="8">
        <f t="shared" si="5"/>
        <v>4.4896939412866947</v>
      </c>
      <c r="BF47" s="8">
        <f t="shared" si="6"/>
        <v>8.670987814363496</v>
      </c>
      <c r="BG47" s="8">
        <f t="shared" si="4"/>
        <v>4.1812938730768012</v>
      </c>
      <c r="BH47" s="8">
        <f t="shared" si="7"/>
        <v>0.37026665293935968</v>
      </c>
    </row>
    <row r="48" spans="1:65">
      <c r="A48">
        <v>47</v>
      </c>
      <c r="B48">
        <v>22</v>
      </c>
      <c r="C48" t="s">
        <v>94</v>
      </c>
      <c r="D48" t="s">
        <v>24</v>
      </c>
      <c r="E48" t="s">
        <v>52</v>
      </c>
      <c r="G48">
        <v>0.3</v>
      </c>
      <c r="H48">
        <v>0.3</v>
      </c>
      <c r="I48">
        <v>1232</v>
      </c>
      <c r="J48">
        <v>4672</v>
      </c>
      <c r="L48">
        <v>2866</v>
      </c>
      <c r="M48">
        <v>5.2119999999999997</v>
      </c>
      <c r="N48">
        <v>7.7670000000000003</v>
      </c>
      <c r="O48">
        <v>2.5550000000000002</v>
      </c>
      <c r="Q48">
        <v>0.497</v>
      </c>
      <c r="R48">
        <v>1</v>
      </c>
      <c r="S48">
        <v>0</v>
      </c>
      <c r="T48">
        <v>0</v>
      </c>
      <c r="V48">
        <v>0</v>
      </c>
      <c r="Y48" s="4">
        <v>43839</v>
      </c>
      <c r="Z48" s="3">
        <v>0.80565972222222226</v>
      </c>
      <c r="AB48">
        <v>1</v>
      </c>
      <c r="AE48">
        <f>ABS(100*(M48-M49)/(AVERAGE(M48:M49)))</f>
        <v>3.153620998961379</v>
      </c>
      <c r="AJ48">
        <f>ABS(100*(O48-O49)/(AVERAGE(O48:O49)))</f>
        <v>7.8503152328655705</v>
      </c>
      <c r="AO48">
        <f>ABS(100*(Q48-Q49)/(AVERAGE(Q48:Q49)))</f>
        <v>0.40160642570281158</v>
      </c>
      <c r="AS48">
        <f>AVERAGE(M48:M49)</f>
        <v>5.2954999999999997</v>
      </c>
      <c r="AT48">
        <f>AVERAGE(N48:N49)</f>
        <v>7.7539999999999996</v>
      </c>
      <c r="AU48">
        <f>AVERAGE(O48:O49)</f>
        <v>2.4584999999999999</v>
      </c>
      <c r="AV48">
        <f>AVERAGE(Q48:Q49)</f>
        <v>0.498</v>
      </c>
      <c r="BE48" s="8">
        <f t="shared" si="5"/>
        <v>4.6171143035602737</v>
      </c>
      <c r="BF48" s="8">
        <f t="shared" si="6"/>
        <v>7.2678247342494169</v>
      </c>
      <c r="BG48" s="8">
        <f t="shared" si="4"/>
        <v>2.6507104306891431</v>
      </c>
      <c r="BH48" s="8">
        <f t="shared" si="7"/>
        <v>0.53112323689900143</v>
      </c>
      <c r="BJ48" s="8">
        <f>AVERAGE(BE48:BE49)</f>
        <v>4.6920674578388493</v>
      </c>
      <c r="BK48" s="8">
        <f>AVERAGE(BF48:BF49)</f>
        <v>7.2561576354679804</v>
      </c>
      <c r="BL48" s="8">
        <f>AVERAGE(BG48:BG49)</f>
        <v>2.5640901776291303</v>
      </c>
      <c r="BM48" s="8">
        <f>AVERAGE(BH48:BH49)</f>
        <v>0.53232780809224756</v>
      </c>
    </row>
    <row r="49" spans="1:65">
      <c r="A49">
        <v>48</v>
      </c>
      <c r="B49">
        <v>22</v>
      </c>
      <c r="C49" t="s">
        <v>94</v>
      </c>
      <c r="D49" t="s">
        <v>24</v>
      </c>
      <c r="E49" t="s">
        <v>52</v>
      </c>
      <c r="G49">
        <v>0.3</v>
      </c>
      <c r="H49">
        <v>0.3</v>
      </c>
      <c r="I49">
        <v>1272</v>
      </c>
      <c r="J49">
        <v>4657</v>
      </c>
      <c r="L49">
        <v>2879</v>
      </c>
      <c r="M49">
        <v>5.3789999999999996</v>
      </c>
      <c r="N49">
        <v>7.7409999999999997</v>
      </c>
      <c r="O49">
        <v>2.3620000000000001</v>
      </c>
      <c r="Q49">
        <v>0.499</v>
      </c>
      <c r="R49">
        <v>1</v>
      </c>
      <c r="S49">
        <v>0</v>
      </c>
      <c r="T49">
        <v>0</v>
      </c>
      <c r="V49">
        <v>0</v>
      </c>
      <c r="Y49" s="4">
        <v>43839</v>
      </c>
      <c r="Z49" s="3">
        <v>0.81135416666666671</v>
      </c>
      <c r="AB49">
        <v>1</v>
      </c>
      <c r="BE49" s="8">
        <f t="shared" si="5"/>
        <v>4.7670206121174257</v>
      </c>
      <c r="BF49" s="8">
        <f t="shared" si="6"/>
        <v>7.2444905366865431</v>
      </c>
      <c r="BG49" s="8">
        <f t="shared" si="4"/>
        <v>2.4774699245691174</v>
      </c>
      <c r="BH49" s="8">
        <f t="shared" si="7"/>
        <v>0.53353237928549369</v>
      </c>
    </row>
    <row r="50" spans="1:65">
      <c r="A50">
        <v>49</v>
      </c>
      <c r="B50">
        <v>23</v>
      </c>
      <c r="C50" t="s">
        <v>95</v>
      </c>
      <c r="D50" t="s">
        <v>24</v>
      </c>
      <c r="E50" t="s">
        <v>52</v>
      </c>
      <c r="G50">
        <v>0.3</v>
      </c>
      <c r="H50">
        <v>0.3</v>
      </c>
      <c r="I50">
        <v>1525</v>
      </c>
      <c r="J50">
        <v>4346</v>
      </c>
      <c r="L50">
        <v>3830</v>
      </c>
      <c r="M50">
        <v>6.4420000000000002</v>
      </c>
      <c r="N50">
        <v>7.2210000000000001</v>
      </c>
      <c r="O50">
        <v>0.77800000000000002</v>
      </c>
      <c r="Q50">
        <v>0.66</v>
      </c>
      <c r="R50">
        <v>1</v>
      </c>
      <c r="S50">
        <v>0</v>
      </c>
      <c r="T50">
        <v>0</v>
      </c>
      <c r="V50">
        <v>0</v>
      </c>
      <c r="Y50" s="4">
        <v>43839</v>
      </c>
      <c r="Z50" s="3">
        <v>0.82157407407407401</v>
      </c>
      <c r="AB50">
        <v>1</v>
      </c>
      <c r="AE50">
        <f>ABS(100*(M50-M51)/(AVERAGE(M50:M51)))</f>
        <v>1.693089118054478</v>
      </c>
      <c r="AJ50">
        <f>ABS(100*(O50-O51)/(AVERAGE(O50:O51)))</f>
        <v>31.031922791388279</v>
      </c>
      <c r="AO50">
        <f>ABS(100*(Q50-Q51)/(AVERAGE(Q50:Q51)))</f>
        <v>2.7649769585253479</v>
      </c>
      <c r="AS50">
        <f>AVERAGE(M50:M51)</f>
        <v>6.4969999999999999</v>
      </c>
      <c r="AT50">
        <f>AVERAGE(N50:N51)</f>
        <v>7.1710000000000003</v>
      </c>
      <c r="AU50">
        <f>AVERAGE(O50:O51)</f>
        <v>0.67349999999999999</v>
      </c>
      <c r="AV50">
        <f>AVERAGE(Q50:Q51)</f>
        <v>0.65100000000000002</v>
      </c>
      <c r="BE50" s="8">
        <f t="shared" si="5"/>
        <v>5.7151780137414105</v>
      </c>
      <c r="BF50" s="8">
        <f t="shared" si="6"/>
        <v>6.7606948405496503</v>
      </c>
      <c r="BG50" s="8">
        <f t="shared" si="4"/>
        <v>1.0455168268082398</v>
      </c>
      <c r="BH50" s="8">
        <f t="shared" si="7"/>
        <v>0.70977041078966341</v>
      </c>
      <c r="BJ50" s="8">
        <f>AVERAGE(BE50:BE51)</f>
        <v>5.7638975640224848</v>
      </c>
      <c r="BK50" s="8">
        <f>AVERAGE(BF50:BF51)</f>
        <v>6.7140264454239045</v>
      </c>
      <c r="BL50" s="8">
        <f>AVERAGE(BG50:BG51)</f>
        <v>0.95012888140142016</v>
      </c>
      <c r="BM50" s="8">
        <f>AVERAGE(BH50:BH51)</f>
        <v>0.69985586327602189</v>
      </c>
    </row>
    <row r="51" spans="1:65">
      <c r="A51">
        <v>50</v>
      </c>
      <c r="B51">
        <v>23</v>
      </c>
      <c r="C51" t="s">
        <v>95</v>
      </c>
      <c r="D51" t="s">
        <v>24</v>
      </c>
      <c r="E51" t="s">
        <v>52</v>
      </c>
      <c r="G51">
        <v>0.3</v>
      </c>
      <c r="H51">
        <v>0.3</v>
      </c>
      <c r="I51">
        <v>1551</v>
      </c>
      <c r="J51">
        <v>4286</v>
      </c>
      <c r="L51">
        <v>3723</v>
      </c>
      <c r="M51">
        <v>6.5519999999999996</v>
      </c>
      <c r="N51">
        <v>7.1210000000000004</v>
      </c>
      <c r="O51">
        <v>0.56899999999999995</v>
      </c>
      <c r="Q51">
        <v>0.64200000000000002</v>
      </c>
      <c r="R51">
        <v>1</v>
      </c>
      <c r="S51">
        <v>0</v>
      </c>
      <c r="T51">
        <v>0</v>
      </c>
      <c r="V51">
        <v>0</v>
      </c>
      <c r="Y51" s="4">
        <v>43839</v>
      </c>
      <c r="Z51" s="3">
        <v>0.82715277777777774</v>
      </c>
      <c r="AB51">
        <v>1</v>
      </c>
      <c r="BE51" s="8">
        <f t="shared" si="5"/>
        <v>5.812617114303559</v>
      </c>
      <c r="BF51" s="8">
        <f t="shared" si="6"/>
        <v>6.6673580502981595</v>
      </c>
      <c r="BG51" s="8">
        <f t="shared" si="4"/>
        <v>0.85474093599460055</v>
      </c>
      <c r="BH51" s="8">
        <f t="shared" si="7"/>
        <v>0.68994131576238038</v>
      </c>
    </row>
    <row r="52" spans="1:65">
      <c r="A52">
        <v>51</v>
      </c>
      <c r="B52">
        <v>24</v>
      </c>
      <c r="C52" t="s">
        <v>96</v>
      </c>
      <c r="D52" t="s">
        <v>24</v>
      </c>
      <c r="E52" t="s">
        <v>52</v>
      </c>
      <c r="G52">
        <v>0.3</v>
      </c>
      <c r="H52">
        <v>0.3</v>
      </c>
      <c r="I52">
        <v>698</v>
      </c>
      <c r="J52">
        <v>3518</v>
      </c>
      <c r="L52">
        <v>1046</v>
      </c>
      <c r="M52">
        <v>2.9750000000000001</v>
      </c>
      <c r="N52">
        <v>5.8369999999999997</v>
      </c>
      <c r="O52">
        <v>2.8620000000000001</v>
      </c>
      <c r="Q52">
        <v>0.184</v>
      </c>
      <c r="R52">
        <v>1</v>
      </c>
      <c r="S52">
        <v>0</v>
      </c>
      <c r="T52">
        <v>0</v>
      </c>
      <c r="V52">
        <v>0</v>
      </c>
      <c r="Y52" s="4">
        <v>43839</v>
      </c>
      <c r="Z52" s="3">
        <v>0.83738425925925919</v>
      </c>
      <c r="AB52">
        <v>1</v>
      </c>
      <c r="AE52">
        <f>ABS(100*(M52-M53)/(AVERAGE(M52:M53)))</f>
        <v>0.67001675041876096</v>
      </c>
      <c r="AJ52">
        <f>ABS(100*(O52-O53)/(AVERAGE(O52:O53)))</f>
        <v>8.7146763901549633</v>
      </c>
      <c r="AO52">
        <f>ABS(100*(Q52-Q53)/(AVERAGE(Q52:Q53)))</f>
        <v>1.081081081081082</v>
      </c>
      <c r="AS52">
        <f>AVERAGE(M52:M53)</f>
        <v>2.9850000000000003</v>
      </c>
      <c r="AT52">
        <f>AVERAGE(N52:N53)</f>
        <v>5.7279999999999998</v>
      </c>
      <c r="AU52">
        <f>AVERAGE(O52:O53)</f>
        <v>2.7425000000000002</v>
      </c>
      <c r="AV52">
        <f>AVERAGE(Q52:Q53)</f>
        <v>0.185</v>
      </c>
      <c r="BE52" s="8">
        <f t="shared" si="5"/>
        <v>2.6158650843222979</v>
      </c>
      <c r="BF52" s="8">
        <f t="shared" si="6"/>
        <v>5.472647135079078</v>
      </c>
      <c r="BG52" s="8">
        <f t="shared" si="4"/>
        <v>2.85678205075678</v>
      </c>
      <c r="BH52" s="8">
        <f t="shared" si="7"/>
        <v>0.19384330279007517</v>
      </c>
      <c r="BJ52" s="8">
        <f>AVERAGE(BE52:BE53)</f>
        <v>2.6252342286071202</v>
      </c>
      <c r="BK52" s="8">
        <f>AVERAGE(BF52:BF53)</f>
        <v>5.3707544723878673</v>
      </c>
      <c r="BL52" s="8">
        <f>AVERAGE(BG52:BG53)</f>
        <v>2.7455202437807467</v>
      </c>
      <c r="BM52" s="8">
        <f>AVERAGE(BH52:BH53)</f>
        <v>0.19458457737053436</v>
      </c>
    </row>
    <row r="53" spans="1:65">
      <c r="A53">
        <v>52</v>
      </c>
      <c r="B53">
        <v>24</v>
      </c>
      <c r="C53" t="s">
        <v>96</v>
      </c>
      <c r="D53" t="s">
        <v>24</v>
      </c>
      <c r="E53" t="s">
        <v>52</v>
      </c>
      <c r="G53">
        <v>0.3</v>
      </c>
      <c r="H53">
        <v>0.3</v>
      </c>
      <c r="I53">
        <v>703</v>
      </c>
      <c r="J53">
        <v>3387</v>
      </c>
      <c r="L53">
        <v>1054</v>
      </c>
      <c r="M53">
        <v>2.9950000000000001</v>
      </c>
      <c r="N53">
        <v>5.6189999999999998</v>
      </c>
      <c r="O53">
        <v>2.6230000000000002</v>
      </c>
      <c r="Q53">
        <v>0.186</v>
      </c>
      <c r="R53">
        <v>1</v>
      </c>
      <c r="S53">
        <v>0</v>
      </c>
      <c r="T53">
        <v>0</v>
      </c>
      <c r="V53">
        <v>0</v>
      </c>
      <c r="Y53" s="4">
        <v>43839</v>
      </c>
      <c r="Z53" s="3">
        <v>0.84296296296296302</v>
      </c>
      <c r="AB53">
        <v>1</v>
      </c>
      <c r="BE53" s="8">
        <f t="shared" si="5"/>
        <v>2.6346033728919425</v>
      </c>
      <c r="BF53" s="8">
        <f t="shared" si="6"/>
        <v>5.2688618096966557</v>
      </c>
      <c r="BG53" s="8">
        <f t="shared" si="4"/>
        <v>2.6342584368047133</v>
      </c>
      <c r="BH53" s="8">
        <f t="shared" si="7"/>
        <v>0.19532585195099353</v>
      </c>
    </row>
    <row r="54" spans="1:65">
      <c r="A54">
        <v>53</v>
      </c>
      <c r="B54">
        <v>25</v>
      </c>
      <c r="C54" t="s">
        <v>97</v>
      </c>
      <c r="D54" t="s">
        <v>24</v>
      </c>
      <c r="E54" t="s">
        <v>52</v>
      </c>
      <c r="G54">
        <v>0.3</v>
      </c>
      <c r="H54">
        <v>0.3</v>
      </c>
      <c r="I54">
        <v>1104</v>
      </c>
      <c r="J54">
        <v>3510</v>
      </c>
      <c r="L54">
        <v>454</v>
      </c>
      <c r="M54">
        <v>4.6740000000000004</v>
      </c>
      <c r="N54">
        <v>5.8239999999999998</v>
      </c>
      <c r="O54">
        <v>1.1499999999999999</v>
      </c>
      <c r="Q54">
        <v>8.1000000000000003E-2</v>
      </c>
      <c r="R54">
        <v>1</v>
      </c>
      <c r="S54">
        <v>0</v>
      </c>
      <c r="T54">
        <v>0</v>
      </c>
      <c r="V54">
        <v>0</v>
      </c>
      <c r="Y54" s="4">
        <v>43839</v>
      </c>
      <c r="Z54" s="3">
        <v>0.85313657407407406</v>
      </c>
      <c r="AB54">
        <v>1</v>
      </c>
      <c r="AE54">
        <f>ABS(100*(M54-M55)/(AVERAGE(M54:M55)))</f>
        <v>0.19236934915035703</v>
      </c>
      <c r="AJ54">
        <f>ABS(100*(O54-O55)/(AVERAGE(O54:O55)))</f>
        <v>41.977906365071007</v>
      </c>
      <c r="AO54">
        <f>ABS(100*(Q54-Q55)/(AVERAGE(Q54:Q55)))</f>
        <v>20.408163265306118</v>
      </c>
      <c r="AS54">
        <f>AVERAGE(M54:M55)</f>
        <v>4.6784999999999997</v>
      </c>
      <c r="AT54">
        <f>AVERAGE(N54:N55)</f>
        <v>5.6289999999999996</v>
      </c>
      <c r="AU54">
        <f>AVERAGE(O54:O55)</f>
        <v>0.9504999999999999</v>
      </c>
      <c r="AV54">
        <f>AVERAGE(Q54:Q55)</f>
        <v>7.350000000000001E-2</v>
      </c>
      <c r="BE54" s="8">
        <f t="shared" si="5"/>
        <v>4.1374141161773883</v>
      </c>
      <c r="BF54" s="8">
        <f t="shared" si="6"/>
        <v>5.4602022297122117</v>
      </c>
      <c r="BG54" s="8">
        <f t="shared" si="4"/>
        <v>1.3227881135348234</v>
      </c>
      <c r="BH54" s="8">
        <f t="shared" si="7"/>
        <v>8.4134664882116753E-2</v>
      </c>
      <c r="BJ54" s="8">
        <f>AVERAGE(BE54:BE55)</f>
        <v>4.1411617738913176</v>
      </c>
      <c r="BK54" s="8">
        <f>AVERAGE(BF54:BF55)</f>
        <v>5.2781954887218046</v>
      </c>
      <c r="BL54" s="8">
        <f>AVERAGE(BG54:BG55)</f>
        <v>1.1370337148304874</v>
      </c>
      <c r="BM54" s="8">
        <f>AVERAGE(BH54:BH55)</f>
        <v>7.6258622464737982E-2</v>
      </c>
    </row>
    <row r="55" spans="1:65">
      <c r="A55">
        <v>54</v>
      </c>
      <c r="B55">
        <v>25</v>
      </c>
      <c r="C55" t="s">
        <v>97</v>
      </c>
      <c r="D55" t="s">
        <v>24</v>
      </c>
      <c r="E55" t="s">
        <v>52</v>
      </c>
      <c r="G55">
        <v>0.3</v>
      </c>
      <c r="H55">
        <v>0.3</v>
      </c>
      <c r="I55">
        <v>1106</v>
      </c>
      <c r="J55">
        <v>3276</v>
      </c>
      <c r="L55">
        <v>369</v>
      </c>
      <c r="M55">
        <v>4.6829999999999998</v>
      </c>
      <c r="N55">
        <v>5.4340000000000002</v>
      </c>
      <c r="O55">
        <v>0.751</v>
      </c>
      <c r="Q55">
        <v>6.6000000000000003E-2</v>
      </c>
      <c r="R55">
        <v>1</v>
      </c>
      <c r="S55">
        <v>0</v>
      </c>
      <c r="T55">
        <v>0</v>
      </c>
      <c r="V55">
        <v>0</v>
      </c>
      <c r="Y55" s="4">
        <v>43839</v>
      </c>
      <c r="Z55" s="3">
        <v>0.85872685185185194</v>
      </c>
      <c r="AB55">
        <v>1</v>
      </c>
      <c r="BE55" s="8">
        <f t="shared" si="5"/>
        <v>4.1449094316052459</v>
      </c>
      <c r="BF55" s="8">
        <f t="shared" si="6"/>
        <v>5.0961887477313974</v>
      </c>
      <c r="BG55" s="8">
        <f t="shared" si="4"/>
        <v>0.95127931612615146</v>
      </c>
      <c r="BH55" s="8">
        <f t="shared" si="7"/>
        <v>6.8382580047359212E-2</v>
      </c>
    </row>
    <row r="56" spans="1:65">
      <c r="A56">
        <v>55</v>
      </c>
      <c r="B56">
        <v>26</v>
      </c>
      <c r="C56" t="s">
        <v>98</v>
      </c>
      <c r="D56" t="s">
        <v>24</v>
      </c>
      <c r="E56" t="s">
        <v>52</v>
      </c>
      <c r="G56">
        <v>0.3</v>
      </c>
      <c r="H56">
        <v>0.3</v>
      </c>
      <c r="I56">
        <v>1574</v>
      </c>
      <c r="J56">
        <v>4955</v>
      </c>
      <c r="L56">
        <v>14077</v>
      </c>
      <c r="M56">
        <v>6.649</v>
      </c>
      <c r="N56">
        <v>8.24</v>
      </c>
      <c r="O56">
        <v>1.591</v>
      </c>
      <c r="Q56">
        <v>2.27</v>
      </c>
      <c r="R56">
        <v>1</v>
      </c>
      <c r="S56">
        <v>0</v>
      </c>
      <c r="T56">
        <v>0</v>
      </c>
      <c r="V56">
        <v>0</v>
      </c>
      <c r="Y56" s="4">
        <v>43839</v>
      </c>
      <c r="Z56" s="3">
        <v>0.86900462962962965</v>
      </c>
      <c r="AB56">
        <v>1</v>
      </c>
      <c r="AE56">
        <f>ABS(100*(M56-M57)/(AVERAGE(M56:M57)))</f>
        <v>2.6124387709663077</v>
      </c>
      <c r="AJ56">
        <f>ABS(100*(O56-O57)/(AVERAGE(O56:O57)))</f>
        <v>6.1529089247639339</v>
      </c>
      <c r="AO56">
        <f>ABS(100*(Q56-Q57)/(AVERAGE(Q56:Q57)))</f>
        <v>2.1371326803205717</v>
      </c>
      <c r="AS56">
        <f>AVERAGE(M56:M57)</f>
        <v>6.7370000000000001</v>
      </c>
      <c r="AT56">
        <f>AVERAGE(N56:N57)</f>
        <v>8.3790000000000013</v>
      </c>
      <c r="AU56">
        <f>AVERAGE(O56:O57)</f>
        <v>1.6415</v>
      </c>
      <c r="AV56">
        <f>AVERAGE(Q56:Q57)</f>
        <v>2.246</v>
      </c>
      <c r="BE56" s="8">
        <f t="shared" si="5"/>
        <v>5.8988132417239214</v>
      </c>
      <c r="BF56" s="8">
        <f t="shared" si="6"/>
        <v>7.7080632616022822</v>
      </c>
      <c r="BG56" s="8">
        <f t="shared" si="4"/>
        <v>1.8092500198783608</v>
      </c>
      <c r="BH56" s="8">
        <f t="shared" si="7"/>
        <v>2.608730567280964</v>
      </c>
      <c r="BJ56" s="8">
        <f>AVERAGE(BE56:BE57)</f>
        <v>5.9775140537164262</v>
      </c>
      <c r="BK56" s="8">
        <f>AVERAGE(BF56:BF57)</f>
        <v>7.8371791547835112</v>
      </c>
      <c r="BL56" s="8">
        <f>AVERAGE(BG56:BG57)</f>
        <v>1.859665101067085</v>
      </c>
      <c r="BM56" s="8">
        <f>AVERAGE(BH56:BH57)</f>
        <v>2.5788016060949248</v>
      </c>
    </row>
    <row r="57" spans="1:65">
      <c r="A57">
        <v>56</v>
      </c>
      <c r="B57">
        <v>26</v>
      </c>
      <c r="C57" t="s">
        <v>98</v>
      </c>
      <c r="D57" t="s">
        <v>24</v>
      </c>
      <c r="E57" t="s">
        <v>52</v>
      </c>
      <c r="G57">
        <v>0.3</v>
      </c>
      <c r="H57">
        <v>0.3</v>
      </c>
      <c r="I57">
        <v>1616</v>
      </c>
      <c r="J57">
        <v>5121</v>
      </c>
      <c r="L57">
        <v>13754</v>
      </c>
      <c r="M57">
        <v>6.8250000000000002</v>
      </c>
      <c r="N57">
        <v>8.5180000000000007</v>
      </c>
      <c r="O57">
        <v>1.6919999999999999</v>
      </c>
      <c r="Q57">
        <v>2.222</v>
      </c>
      <c r="R57">
        <v>1</v>
      </c>
      <c r="S57">
        <v>0</v>
      </c>
      <c r="T57">
        <v>0</v>
      </c>
      <c r="V57">
        <v>0</v>
      </c>
      <c r="Y57" s="4">
        <v>43839</v>
      </c>
      <c r="Z57" s="3">
        <v>0.87464120370370368</v>
      </c>
      <c r="AB57">
        <v>1</v>
      </c>
      <c r="BE57" s="8">
        <f t="shared" si="5"/>
        <v>6.0562148657089301</v>
      </c>
      <c r="BF57" s="8">
        <f t="shared" si="6"/>
        <v>7.9662950479647394</v>
      </c>
      <c r="BG57" s="8">
        <f t="shared" si="4"/>
        <v>1.9100801822558093</v>
      </c>
      <c r="BH57" s="8">
        <f t="shared" si="7"/>
        <v>2.5488726449088852</v>
      </c>
    </row>
    <row r="58" spans="1:65">
      <c r="A58">
        <v>57</v>
      </c>
      <c r="B58">
        <v>27</v>
      </c>
      <c r="C58" t="s">
        <v>99</v>
      </c>
      <c r="D58" t="s">
        <v>24</v>
      </c>
      <c r="E58" t="s">
        <v>52</v>
      </c>
      <c r="G58">
        <v>0.3</v>
      </c>
      <c r="H58">
        <v>0.3</v>
      </c>
      <c r="I58">
        <v>1399</v>
      </c>
      <c r="J58">
        <v>4476</v>
      </c>
      <c r="L58">
        <v>778</v>
      </c>
      <c r="M58">
        <v>5.9139999999999997</v>
      </c>
      <c r="N58">
        <v>7.4379999999999997</v>
      </c>
      <c r="O58">
        <v>1.524</v>
      </c>
      <c r="Q58">
        <v>0.13800000000000001</v>
      </c>
      <c r="R58">
        <v>1</v>
      </c>
      <c r="S58">
        <v>0</v>
      </c>
      <c r="T58">
        <v>0</v>
      </c>
      <c r="V58">
        <v>0</v>
      </c>
      <c r="Y58" s="4">
        <v>43839</v>
      </c>
      <c r="Z58" s="3">
        <v>0.88493055555555555</v>
      </c>
      <c r="AB58">
        <v>1</v>
      </c>
      <c r="AE58">
        <f>ABS(100*(M58-M59)/(AVERAGE(M58:M59)))</f>
        <v>2.60347129506009</v>
      </c>
      <c r="AJ58">
        <f>ABS(100*(O58-O59)/(AVERAGE(O58:O59)))</f>
        <v>46.502224019409631</v>
      </c>
      <c r="AO58">
        <f>ABS(100*(Q58-Q59)/(AVERAGE(Q58:Q59)))</f>
        <v>4.4444444444444482</v>
      </c>
      <c r="AS58">
        <f>AVERAGE(M58:M59)</f>
        <v>5.992</v>
      </c>
      <c r="AT58">
        <f>AVERAGE(N58:N59)</f>
        <v>7.2289999999999992</v>
      </c>
      <c r="AU58">
        <f>AVERAGE(O58:O59)</f>
        <v>1.2364999999999999</v>
      </c>
      <c r="AV58">
        <f>AVERAGE(Q58:Q59)</f>
        <v>0.13500000000000001</v>
      </c>
      <c r="BE58" s="8">
        <f t="shared" si="5"/>
        <v>5.2429731417863827</v>
      </c>
      <c r="BF58" s="8">
        <f t="shared" si="6"/>
        <v>6.9629245527612138</v>
      </c>
      <c r="BG58" s="8">
        <f t="shared" si="4"/>
        <v>1.7199514109748311</v>
      </c>
      <c r="BH58" s="8">
        <f t="shared" si="7"/>
        <v>0.1441779058993102</v>
      </c>
      <c r="BJ58" s="8">
        <f>AVERAGE(BE58:BE59)</f>
        <v>5.314178638351029</v>
      </c>
      <c r="BK58" s="8">
        <f>AVERAGE(BF58:BF59)</f>
        <v>6.7684729064039413</v>
      </c>
      <c r="BL58" s="8">
        <f>AVERAGE(BG58:BG59)</f>
        <v>1.4542942680529118</v>
      </c>
      <c r="BM58" s="8">
        <f>AVERAGE(BH58:BH59)</f>
        <v>0.1409348296098013</v>
      </c>
    </row>
    <row r="59" spans="1:65">
      <c r="A59">
        <v>58</v>
      </c>
      <c r="B59">
        <v>27</v>
      </c>
      <c r="C59" t="s">
        <v>99</v>
      </c>
      <c r="D59" t="s">
        <v>24</v>
      </c>
      <c r="E59" t="s">
        <v>52</v>
      </c>
      <c r="G59">
        <v>0.3</v>
      </c>
      <c r="H59">
        <v>0.3</v>
      </c>
      <c r="I59">
        <v>1437</v>
      </c>
      <c r="J59">
        <v>4226</v>
      </c>
      <c r="L59">
        <v>743</v>
      </c>
      <c r="M59">
        <v>6.07</v>
      </c>
      <c r="N59">
        <v>7.02</v>
      </c>
      <c r="O59">
        <v>0.94899999999999995</v>
      </c>
      <c r="Q59">
        <v>0.13200000000000001</v>
      </c>
      <c r="R59">
        <v>1</v>
      </c>
      <c r="S59">
        <v>0</v>
      </c>
      <c r="T59">
        <v>0</v>
      </c>
      <c r="V59">
        <v>0</v>
      </c>
      <c r="Y59" s="4">
        <v>43839</v>
      </c>
      <c r="Z59" s="3">
        <v>0.89054398148148151</v>
      </c>
      <c r="AB59">
        <v>1</v>
      </c>
      <c r="BE59" s="8">
        <f t="shared" si="5"/>
        <v>5.3853841349156761</v>
      </c>
      <c r="BF59" s="8">
        <f t="shared" si="6"/>
        <v>6.5740212600466688</v>
      </c>
      <c r="BG59" s="8">
        <f t="shared" si="4"/>
        <v>1.1886371251309926</v>
      </c>
      <c r="BH59" s="8">
        <f t="shared" si="7"/>
        <v>0.1376917533202924</v>
      </c>
    </row>
    <row r="60" spans="1:65">
      <c r="A60">
        <v>59</v>
      </c>
      <c r="B60">
        <v>28</v>
      </c>
      <c r="C60" t="s">
        <v>100</v>
      </c>
      <c r="D60" t="s">
        <v>24</v>
      </c>
      <c r="E60" t="s">
        <v>52</v>
      </c>
      <c r="G60">
        <v>0.3</v>
      </c>
      <c r="H60">
        <v>0.3</v>
      </c>
      <c r="I60">
        <v>1672</v>
      </c>
      <c r="J60">
        <v>5633</v>
      </c>
      <c r="L60">
        <v>16751</v>
      </c>
      <c r="M60">
        <v>7.0620000000000003</v>
      </c>
      <c r="N60">
        <v>9.3759999999999994</v>
      </c>
      <c r="O60">
        <v>2.3140000000000001</v>
      </c>
      <c r="Q60">
        <v>2.653</v>
      </c>
      <c r="R60">
        <v>1</v>
      </c>
      <c r="S60">
        <v>0</v>
      </c>
      <c r="T60">
        <v>0</v>
      </c>
      <c r="V60">
        <v>0</v>
      </c>
      <c r="Y60" s="4">
        <v>43839</v>
      </c>
      <c r="Z60" s="3">
        <v>0.90103009259259259</v>
      </c>
      <c r="AB60">
        <v>1</v>
      </c>
      <c r="AE60">
        <f>ABS(100*(M60-M61)/(AVERAGE(M60:M61)))</f>
        <v>1.0424003380757831</v>
      </c>
      <c r="AJ60">
        <f>ABS(100*(O60-O61)/(AVERAGE(O60:O61)))</f>
        <v>7.2548141513658715</v>
      </c>
      <c r="AO60">
        <f>ABS(100*(Q60-Q61)/(AVERAGE(Q60:Q61)))</f>
        <v>2.0178945364553562</v>
      </c>
      <c r="AS60">
        <f>AVERAGE(M60:M61)</f>
        <v>7.0990000000000002</v>
      </c>
      <c r="AT60">
        <f>AVERAGE(N60:N61)</f>
        <v>9.3320000000000007</v>
      </c>
      <c r="AU60">
        <f>AVERAGE(O60:O61)</f>
        <v>2.2330000000000001</v>
      </c>
      <c r="AV60">
        <f>AVERAGE(Q60:Q61)</f>
        <v>2.6265000000000001</v>
      </c>
      <c r="BE60" s="8">
        <f t="shared" si="5"/>
        <v>6.2660836976889431</v>
      </c>
      <c r="BF60" s="8">
        <f t="shared" si="6"/>
        <v>8.762768991444128</v>
      </c>
      <c r="BG60" s="8">
        <f t="shared" si="4"/>
        <v>2.4966852937551849</v>
      </c>
      <c r="BH60" s="8">
        <f t="shared" si="7"/>
        <v>3.1042726243179248</v>
      </c>
      <c r="BJ60" s="8">
        <f>AVERAGE(BE60:BE61)</f>
        <v>6.2998126171143021</v>
      </c>
      <c r="BK60" s="8">
        <f>AVERAGE(BF60:BF61)</f>
        <v>8.7223230490018153</v>
      </c>
      <c r="BL60" s="8">
        <f>AVERAGE(BG60:BG61)</f>
        <v>2.4225104318875132</v>
      </c>
      <c r="BM60" s="8">
        <f>AVERAGE(BH60:BH61)</f>
        <v>3.0694327190363433</v>
      </c>
    </row>
    <row r="61" spans="1:65">
      <c r="A61">
        <v>60</v>
      </c>
      <c r="B61">
        <v>28</v>
      </c>
      <c r="C61" t="s">
        <v>100</v>
      </c>
      <c r="D61" t="s">
        <v>24</v>
      </c>
      <c r="E61" t="s">
        <v>52</v>
      </c>
      <c r="G61">
        <v>0.3</v>
      </c>
      <c r="H61">
        <v>0.3</v>
      </c>
      <c r="I61">
        <v>1690</v>
      </c>
      <c r="J61">
        <v>5581</v>
      </c>
      <c r="L61">
        <v>16375</v>
      </c>
      <c r="M61">
        <v>7.1360000000000001</v>
      </c>
      <c r="N61">
        <v>9.2880000000000003</v>
      </c>
      <c r="O61">
        <v>2.1520000000000001</v>
      </c>
      <c r="Q61">
        <v>2.6</v>
      </c>
      <c r="R61">
        <v>1</v>
      </c>
      <c r="S61">
        <v>0</v>
      </c>
      <c r="T61">
        <v>0</v>
      </c>
      <c r="V61">
        <v>0</v>
      </c>
      <c r="Y61" s="4">
        <v>43839</v>
      </c>
      <c r="Z61" s="3">
        <v>0.90667824074074066</v>
      </c>
      <c r="AB61">
        <v>1</v>
      </c>
      <c r="BE61" s="8">
        <f t="shared" si="5"/>
        <v>6.333541536539661</v>
      </c>
      <c r="BF61" s="8">
        <f t="shared" si="6"/>
        <v>8.6818771065595026</v>
      </c>
      <c r="BG61" s="8">
        <f t="shared" si="4"/>
        <v>2.3483355700198416</v>
      </c>
      <c r="BH61" s="8">
        <f t="shared" si="7"/>
        <v>3.0345928137547618</v>
      </c>
    </row>
    <row r="62" spans="1:65">
      <c r="A62">
        <v>61</v>
      </c>
      <c r="B62">
        <v>29</v>
      </c>
      <c r="C62" t="s">
        <v>101</v>
      </c>
      <c r="D62" t="s">
        <v>24</v>
      </c>
      <c r="E62" t="s">
        <v>52</v>
      </c>
      <c r="G62">
        <v>0.3</v>
      </c>
      <c r="H62">
        <v>0.3</v>
      </c>
      <c r="I62">
        <v>1101</v>
      </c>
      <c r="J62">
        <v>3388</v>
      </c>
      <c r="L62">
        <v>1050</v>
      </c>
      <c r="M62">
        <v>4.6630000000000003</v>
      </c>
      <c r="N62">
        <v>5.6210000000000004</v>
      </c>
      <c r="O62">
        <v>0.95899999999999996</v>
      </c>
      <c r="Q62">
        <v>0.185</v>
      </c>
      <c r="R62">
        <v>1</v>
      </c>
      <c r="S62">
        <v>0</v>
      </c>
      <c r="T62">
        <v>0</v>
      </c>
      <c r="V62">
        <v>0</v>
      </c>
      <c r="Y62" s="4">
        <v>43839</v>
      </c>
      <c r="Z62" s="3">
        <v>0.91686342592592596</v>
      </c>
      <c r="AB62">
        <v>1</v>
      </c>
      <c r="AE62">
        <f>ABS(100*(M62-M63)/(AVERAGE(M62:M63)))</f>
        <v>1.9051742801472198</v>
      </c>
      <c r="AJ62">
        <f>ABS(100*(O62-O63)/(AVERAGE(O62:O63)))</f>
        <v>1.3464526152252729</v>
      </c>
      <c r="AO62">
        <f>ABS(100*(Q62-Q63)/(AVERAGE(Q62:Q63)))</f>
        <v>6.1281337047353821</v>
      </c>
      <c r="AS62">
        <f>AVERAGE(M62:M63)</f>
        <v>4.6189999999999998</v>
      </c>
      <c r="AT62">
        <f>AVERAGE(N62:N63)</f>
        <v>5.5845000000000002</v>
      </c>
      <c r="AU62">
        <f>AVERAGE(O62:O63)</f>
        <v>0.96550000000000002</v>
      </c>
      <c r="AV62">
        <f>AVERAGE(Q62:Q63)</f>
        <v>0.17949999999999999</v>
      </c>
      <c r="BE62" s="8">
        <f t="shared" si="5"/>
        <v>4.1261711430356023</v>
      </c>
      <c r="BF62" s="8">
        <f t="shared" si="6"/>
        <v>5.2704174228675136</v>
      </c>
      <c r="BG62" s="8">
        <f t="shared" si="4"/>
        <v>1.1442462798319113</v>
      </c>
      <c r="BH62" s="8">
        <f t="shared" si="7"/>
        <v>0.19458457737053439</v>
      </c>
      <c r="BJ62" s="8">
        <f>AVERAGE(BE62:BE63)</f>
        <v>4.0886945658963141</v>
      </c>
      <c r="BK62" s="8">
        <f>AVERAGE(BF62:BF63)</f>
        <v>5.236193933108634</v>
      </c>
      <c r="BL62" s="8">
        <f>AVERAGE(BG62:BG63)</f>
        <v>1.1474993672123195</v>
      </c>
      <c r="BM62" s="8">
        <f>AVERAGE(BH62:BH63)</f>
        <v>0.18874704004941834</v>
      </c>
    </row>
    <row r="63" spans="1:65">
      <c r="A63">
        <v>62</v>
      </c>
      <c r="B63">
        <v>29</v>
      </c>
      <c r="C63" t="s">
        <v>101</v>
      </c>
      <c r="D63" t="s">
        <v>24</v>
      </c>
      <c r="E63" t="s">
        <v>52</v>
      </c>
      <c r="G63">
        <v>0.3</v>
      </c>
      <c r="H63">
        <v>0.3</v>
      </c>
      <c r="I63">
        <v>1081</v>
      </c>
      <c r="J63">
        <v>3344</v>
      </c>
      <c r="L63">
        <v>987</v>
      </c>
      <c r="M63">
        <v>4.5750000000000002</v>
      </c>
      <c r="N63">
        <v>5.548</v>
      </c>
      <c r="O63">
        <v>0.97199999999999998</v>
      </c>
      <c r="Q63">
        <v>0.17399999999999999</v>
      </c>
      <c r="R63">
        <v>1</v>
      </c>
      <c r="S63">
        <v>0</v>
      </c>
      <c r="T63">
        <v>0</v>
      </c>
      <c r="V63">
        <v>0</v>
      </c>
      <c r="Y63" s="4">
        <v>43839</v>
      </c>
      <c r="Z63" s="3">
        <v>0.9224768518518518</v>
      </c>
      <c r="AB63">
        <v>1</v>
      </c>
      <c r="BE63" s="8">
        <f t="shared" si="5"/>
        <v>4.0512179887570259</v>
      </c>
      <c r="BF63" s="8">
        <f t="shared" si="6"/>
        <v>5.2019704433497536</v>
      </c>
      <c r="BG63" s="8">
        <f t="shared" si="4"/>
        <v>1.1507524545927277</v>
      </c>
      <c r="BH63" s="8">
        <f t="shared" si="7"/>
        <v>0.18290950272830228</v>
      </c>
    </row>
    <row r="64" spans="1:65">
      <c r="A64">
        <v>63</v>
      </c>
      <c r="B64">
        <v>30</v>
      </c>
      <c r="C64" t="s">
        <v>102</v>
      </c>
      <c r="D64" t="s">
        <v>24</v>
      </c>
      <c r="E64" t="s">
        <v>52</v>
      </c>
      <c r="G64">
        <v>0.3</v>
      </c>
      <c r="H64">
        <v>0.3</v>
      </c>
      <c r="I64">
        <v>1504</v>
      </c>
      <c r="J64">
        <v>5370</v>
      </c>
      <c r="L64">
        <v>6641</v>
      </c>
      <c r="M64">
        <v>6.3540000000000001</v>
      </c>
      <c r="N64">
        <v>8.9350000000000005</v>
      </c>
      <c r="O64">
        <v>2.581</v>
      </c>
      <c r="Q64">
        <v>1.1240000000000001</v>
      </c>
      <c r="R64">
        <v>1</v>
      </c>
      <c r="S64">
        <v>0</v>
      </c>
      <c r="T64">
        <v>0</v>
      </c>
      <c r="V64">
        <v>0</v>
      </c>
      <c r="Y64" s="4">
        <v>43839</v>
      </c>
      <c r="Z64" s="3">
        <v>0.93282407407407408</v>
      </c>
      <c r="AB64">
        <v>1</v>
      </c>
      <c r="AE64">
        <f>ABS(100*(M64-M65)/(AVERAGE(M64:M65)))</f>
        <v>1.1111980593160613</v>
      </c>
      <c r="AJ64">
        <f>ABS(100*(O64-O65)/(AVERAGE(O64:O65)))</f>
        <v>3.6693627934503836</v>
      </c>
      <c r="AO64">
        <f>ABS(100*(Q64-Q65)/(AVERAGE(Q64:Q65)))</f>
        <v>1.0619469026548487</v>
      </c>
      <c r="AS64">
        <f>AVERAGE(M64:M65)</f>
        <v>6.3895</v>
      </c>
      <c r="AT64">
        <f>AVERAGE(N64:N65)</f>
        <v>8.9245000000000001</v>
      </c>
      <c r="AU64">
        <f>AVERAGE(O64:O65)</f>
        <v>2.5345</v>
      </c>
      <c r="AV64">
        <f>AVERAGE(Q64:Q65)</f>
        <v>1.1299999999999999</v>
      </c>
      <c r="BE64" s="8">
        <f t="shared" si="5"/>
        <v>5.6364772017489058</v>
      </c>
      <c r="BF64" s="8">
        <f t="shared" si="6"/>
        <v>8.3536427275084257</v>
      </c>
      <c r="BG64" s="8">
        <f t="shared" si="4"/>
        <v>2.71716552575952</v>
      </c>
      <c r="BH64" s="8">
        <f t="shared" si="7"/>
        <v>1.2307011222073512</v>
      </c>
      <c r="BJ64" s="8">
        <f>AVERAGE(BE64:BE65)</f>
        <v>5.6683322923173005</v>
      </c>
      <c r="BK64" s="8">
        <f>AVERAGE(BF64:BF65)</f>
        <v>8.3443090484832769</v>
      </c>
      <c r="BL64" s="8">
        <f>AVERAGE(BG64:BG65)</f>
        <v>2.6759767561659764</v>
      </c>
      <c r="BM64" s="8">
        <f>AVERAGE(BH64:BH65)</f>
        <v>1.2378358900442707</v>
      </c>
    </row>
    <row r="65" spans="1:65">
      <c r="A65">
        <v>64</v>
      </c>
      <c r="B65">
        <v>30</v>
      </c>
      <c r="C65" t="s">
        <v>102</v>
      </c>
      <c r="D65" t="s">
        <v>24</v>
      </c>
      <c r="E65" t="s">
        <v>52</v>
      </c>
      <c r="G65">
        <v>0.3</v>
      </c>
      <c r="H65">
        <v>0.3</v>
      </c>
      <c r="I65">
        <v>1521</v>
      </c>
      <c r="J65">
        <v>5358</v>
      </c>
      <c r="L65">
        <v>6718</v>
      </c>
      <c r="M65">
        <v>6.4249999999999998</v>
      </c>
      <c r="N65">
        <v>8.9139999999999997</v>
      </c>
      <c r="O65">
        <v>2.488</v>
      </c>
      <c r="Q65">
        <v>1.1359999999999999</v>
      </c>
      <c r="R65">
        <v>1</v>
      </c>
      <c r="S65">
        <v>0</v>
      </c>
      <c r="T65">
        <v>0</v>
      </c>
      <c r="V65">
        <v>0</v>
      </c>
      <c r="Y65" s="4">
        <v>43839</v>
      </c>
      <c r="Z65" s="3">
        <v>0.93854166666666661</v>
      </c>
      <c r="AB65">
        <v>1</v>
      </c>
      <c r="BE65" s="8">
        <f t="shared" si="5"/>
        <v>5.7001873828856953</v>
      </c>
      <c r="BF65" s="8">
        <f t="shared" si="6"/>
        <v>8.3349753694581281</v>
      </c>
      <c r="BG65" s="8">
        <f t="shared" si="4"/>
        <v>2.6347879865724328</v>
      </c>
      <c r="BH65" s="8">
        <f t="shared" si="7"/>
        <v>1.2449706578811901</v>
      </c>
    </row>
    <row r="66" spans="1:65">
      <c r="A66">
        <v>65</v>
      </c>
      <c r="B66">
        <v>31</v>
      </c>
      <c r="C66" t="s">
        <v>103</v>
      </c>
      <c r="D66" t="s">
        <v>24</v>
      </c>
      <c r="E66" t="s">
        <v>52</v>
      </c>
      <c r="G66">
        <v>0.3</v>
      </c>
      <c r="H66">
        <v>0.3</v>
      </c>
      <c r="I66">
        <v>2474</v>
      </c>
      <c r="J66">
        <v>9325</v>
      </c>
      <c r="L66">
        <v>8420</v>
      </c>
      <c r="M66">
        <v>10.448</v>
      </c>
      <c r="N66">
        <v>15.593999999999999</v>
      </c>
      <c r="O66">
        <v>5.1459999999999999</v>
      </c>
      <c r="Q66">
        <v>1.409</v>
      </c>
      <c r="R66">
        <v>1</v>
      </c>
      <c r="S66">
        <v>0</v>
      </c>
      <c r="T66">
        <v>0</v>
      </c>
      <c r="V66">
        <v>0</v>
      </c>
      <c r="Y66" s="4">
        <v>43839</v>
      </c>
      <c r="Z66" s="3">
        <v>0.94913194444444438</v>
      </c>
      <c r="AB66">
        <v>1</v>
      </c>
      <c r="AE66">
        <f>ABS(100*(M66-M67)/(AVERAGE(M66:M67)))</f>
        <v>0.91463414634146423</v>
      </c>
      <c r="AG66">
        <f>100*((AVERAGE(M66:M67)*50)-(AVERAGE(M64:M65)*50))/(1000*0.15)</f>
        <v>136.88333333333335</v>
      </c>
      <c r="AJ66">
        <f>ABS(100*(O66-O67)/(AVERAGE(O66:O67)))</f>
        <v>3.1181252989000527</v>
      </c>
      <c r="AL66">
        <f>100*((AVERAGE(O66:O67)*50)-(AVERAGE(O64:O65)*50))/(1000*0.15)</f>
        <v>89.766666666666666</v>
      </c>
      <c r="AO66">
        <f>ABS(100*(Q66-Q67)/(AVERAGE(Q66:Q67)))</f>
        <v>4.1014946124435134</v>
      </c>
      <c r="AQ66">
        <f>100*((AVERAGE(Q66:Q67)*50)-(AVERAGE(Q64:Q65)*50))/(100*0.15)</f>
        <v>102.83333333333336</v>
      </c>
      <c r="AS66">
        <f>AVERAGE(M66:M67)</f>
        <v>10.496</v>
      </c>
      <c r="AT66">
        <f>AVERAGE(N66:N67)</f>
        <v>15.724</v>
      </c>
      <c r="AU66">
        <f>AVERAGE(O66:O67)</f>
        <v>5.2275</v>
      </c>
      <c r="AV66">
        <f>AVERAGE(Q66:Q67)</f>
        <v>1.4384999999999999</v>
      </c>
      <c r="BE66" s="8">
        <f t="shared" si="5"/>
        <v>9.2717051842598348</v>
      </c>
      <c r="BF66" s="8">
        <f t="shared" si="6"/>
        <v>14.506092818252528</v>
      </c>
      <c r="BG66" s="8">
        <f t="shared" si="4"/>
        <v>5.2343876339926929</v>
      </c>
      <c r="BH66" s="8">
        <f t="shared" si="7"/>
        <v>1.5603829918665708</v>
      </c>
      <c r="BJ66" s="8">
        <f>AVERAGE(BE66:BE67)</f>
        <v>9.3148032479700156</v>
      </c>
      <c r="BK66" s="8">
        <f>AVERAGE(BF66:BF67)</f>
        <v>14.625097225823179</v>
      </c>
      <c r="BL66" s="8">
        <f>AVERAGE(BG66:BG67)</f>
        <v>5.3102939778531626</v>
      </c>
      <c r="BM66" s="8">
        <f>AVERAGE(BH66:BH67)</f>
        <v>1.5952228971481521</v>
      </c>
    </row>
    <row r="67" spans="1:65">
      <c r="A67">
        <v>66</v>
      </c>
      <c r="B67">
        <v>31</v>
      </c>
      <c r="C67" t="s">
        <v>103</v>
      </c>
      <c r="D67" t="s">
        <v>24</v>
      </c>
      <c r="E67" t="s">
        <v>52</v>
      </c>
      <c r="G67">
        <v>0.3</v>
      </c>
      <c r="H67">
        <v>0.3</v>
      </c>
      <c r="I67">
        <v>2497</v>
      </c>
      <c r="J67">
        <v>9478</v>
      </c>
      <c r="L67">
        <v>8796</v>
      </c>
      <c r="M67">
        <v>10.544</v>
      </c>
      <c r="N67">
        <v>15.853999999999999</v>
      </c>
      <c r="O67">
        <v>5.3090000000000002</v>
      </c>
      <c r="Q67">
        <v>1.468</v>
      </c>
      <c r="R67">
        <v>1</v>
      </c>
      <c r="S67">
        <v>0</v>
      </c>
      <c r="T67">
        <v>0</v>
      </c>
      <c r="V67">
        <v>0</v>
      </c>
      <c r="Y67" s="4">
        <v>43839</v>
      </c>
      <c r="Z67" s="3">
        <v>0.95497685185185188</v>
      </c>
      <c r="AB67">
        <v>1</v>
      </c>
      <c r="BE67" s="8">
        <f t="shared" si="5"/>
        <v>9.3579013116801981</v>
      </c>
      <c r="BF67" s="8">
        <f t="shared" si="6"/>
        <v>14.74410163339383</v>
      </c>
      <c r="BG67" s="8">
        <f t="shared" si="4"/>
        <v>5.3862003217136323</v>
      </c>
      <c r="BH67" s="8">
        <f t="shared" si="7"/>
        <v>1.6300628024297334</v>
      </c>
    </row>
    <row r="68" spans="1:65">
      <c r="A68">
        <v>67</v>
      </c>
      <c r="B68">
        <v>32</v>
      </c>
      <c r="C68" t="s">
        <v>104</v>
      </c>
      <c r="D68" t="s">
        <v>24</v>
      </c>
      <c r="E68" t="s">
        <v>52</v>
      </c>
      <c r="G68">
        <v>0.3</v>
      </c>
      <c r="H68">
        <v>0.3</v>
      </c>
      <c r="I68">
        <v>716</v>
      </c>
      <c r="J68">
        <v>3493</v>
      </c>
      <c r="L68">
        <v>1048</v>
      </c>
      <c r="M68">
        <v>3.048</v>
      </c>
      <c r="N68">
        <v>5.7960000000000003</v>
      </c>
      <c r="O68">
        <v>2.7480000000000002</v>
      </c>
      <c r="Q68">
        <v>0.185</v>
      </c>
      <c r="R68">
        <v>1</v>
      </c>
      <c r="S68">
        <v>0</v>
      </c>
      <c r="T68">
        <v>0</v>
      </c>
      <c r="V68">
        <v>0</v>
      </c>
      <c r="Y68" s="4">
        <v>43839</v>
      </c>
      <c r="Z68" s="3">
        <v>0.96520833333333333</v>
      </c>
      <c r="AB68">
        <v>1</v>
      </c>
      <c r="AE68">
        <f>ABS(100*(M68-M69)/(AVERAGE(M68:M69)))</f>
        <v>0.32862306933947522</v>
      </c>
      <c r="AF68">
        <f>ABS(100*((AVERAGE(M68:M69)-AVERAGE(M52:M53))/(AVERAGE(M52:M53,M68:M69))))</f>
        <v>1.9243530192435243</v>
      </c>
      <c r="AJ68">
        <f>ABS(100*(O68-O69)/(AVERAGE(O68:O69)))</f>
        <v>0.76128330614464046</v>
      </c>
      <c r="AK68">
        <f>ABS(100*((AVERAGE(O68:O69)-AVERAGE(O52:O53))/(AVERAGE(O52:O53,O68:O69))))</f>
        <v>0.58171241592437783</v>
      </c>
      <c r="AO68">
        <f>ABS(100*(Q68-Q69)/(AVERAGE(Q68:Q69)))</f>
        <v>1.0752688172043021</v>
      </c>
      <c r="AP68">
        <f>ABS(100*((AVERAGE(Q68:Q69)-AVERAGE(Q52:Q53))/(AVERAGE(Q52:Q53,Q68:Q69))))</f>
        <v>0.53908355795148299</v>
      </c>
      <c r="AS68">
        <f>AVERAGE(M68:M69)</f>
        <v>3.0430000000000001</v>
      </c>
      <c r="AT68">
        <f>AVERAGE(N68:N69)</f>
        <v>5.8015000000000008</v>
      </c>
      <c r="AU68">
        <f>AVERAGE(O68:O69)</f>
        <v>2.7585000000000002</v>
      </c>
      <c r="AV68">
        <f>AVERAGE(Q68:Q69)</f>
        <v>0.186</v>
      </c>
      <c r="BE68" s="8">
        <f t="shared" si="5"/>
        <v>2.6833229231730162</v>
      </c>
      <c r="BF68" s="8">
        <f t="shared" si="6"/>
        <v>5.4337568058076222</v>
      </c>
      <c r="BG68" s="8">
        <f t="shared" si="4"/>
        <v>2.750433882634606</v>
      </c>
      <c r="BH68" s="8">
        <f t="shared" si="7"/>
        <v>0.19421394008030476</v>
      </c>
      <c r="BJ68" s="8">
        <f>AVERAGE(BE68:BE69)</f>
        <v>2.6777014366021232</v>
      </c>
      <c r="BK68" s="8">
        <f>AVERAGE(BF68:BF69)</f>
        <v>5.4392014519056264</v>
      </c>
      <c r="BL68" s="8">
        <f>AVERAGE(BG68:BG69)</f>
        <v>2.7615000153035032</v>
      </c>
      <c r="BM68" s="8">
        <f>AVERAGE(BH68:BH69)</f>
        <v>0.19532585195099353</v>
      </c>
    </row>
    <row r="69" spans="1:65">
      <c r="A69">
        <v>68</v>
      </c>
      <c r="B69">
        <v>32</v>
      </c>
      <c r="C69" t="s">
        <v>104</v>
      </c>
      <c r="D69" t="s">
        <v>24</v>
      </c>
      <c r="E69" t="s">
        <v>52</v>
      </c>
      <c r="G69">
        <v>0.3</v>
      </c>
      <c r="H69">
        <v>0.3</v>
      </c>
      <c r="I69">
        <v>713</v>
      </c>
      <c r="J69">
        <v>3500</v>
      </c>
      <c r="L69">
        <v>1060</v>
      </c>
      <c r="M69">
        <v>3.0379999999999998</v>
      </c>
      <c r="N69">
        <v>5.8070000000000004</v>
      </c>
      <c r="O69">
        <v>2.7690000000000001</v>
      </c>
      <c r="Q69">
        <v>0.187</v>
      </c>
      <c r="R69">
        <v>1</v>
      </c>
      <c r="S69">
        <v>0</v>
      </c>
      <c r="T69">
        <v>0</v>
      </c>
      <c r="V69">
        <v>0</v>
      </c>
      <c r="Y69" s="4">
        <v>43839</v>
      </c>
      <c r="Z69" s="3">
        <v>0.97077546296296291</v>
      </c>
      <c r="AB69">
        <v>1</v>
      </c>
      <c r="BE69" s="8">
        <f t="shared" si="5"/>
        <v>2.6720799500312298</v>
      </c>
      <c r="BF69" s="8">
        <f t="shared" si="6"/>
        <v>5.4446460980036298</v>
      </c>
      <c r="BG69" s="8">
        <f t="shared" si="4"/>
        <v>2.7725661479724</v>
      </c>
      <c r="BH69" s="8">
        <f t="shared" si="7"/>
        <v>0.19643776382168229</v>
      </c>
    </row>
    <row r="70" spans="1:65">
      <c r="A70">
        <v>69</v>
      </c>
      <c r="B70">
        <v>1</v>
      </c>
      <c r="D70" t="s">
        <v>47</v>
      </c>
      <c r="Y70" s="4">
        <v>43839</v>
      </c>
      <c r="Z70" s="3">
        <v>0.97531249999999992</v>
      </c>
      <c r="AB70">
        <v>1</v>
      </c>
      <c r="BE70" s="8" t="e">
        <f t="shared" si="5"/>
        <v>#DIV/0!</v>
      </c>
      <c r="BF70" s="8" t="e">
        <f t="shared" si="6"/>
        <v>#DIV/0!</v>
      </c>
      <c r="BG70" s="8" t="e">
        <f t="shared" si="4"/>
        <v>#DIV/0!</v>
      </c>
      <c r="BH70" s="8" t="e">
        <f t="shared" si="7"/>
        <v>#DIV/0!</v>
      </c>
    </row>
    <row r="71" spans="1:65">
      <c r="A71">
        <v>70</v>
      </c>
      <c r="B71">
        <v>2</v>
      </c>
      <c r="C71" t="s">
        <v>44</v>
      </c>
      <c r="D71" t="s">
        <v>24</v>
      </c>
      <c r="E71" t="s">
        <v>52</v>
      </c>
      <c r="G71">
        <v>0.3</v>
      </c>
      <c r="H71">
        <v>0.3</v>
      </c>
      <c r="I71">
        <v>8</v>
      </c>
      <c r="J71">
        <v>156</v>
      </c>
      <c r="L71">
        <v>105</v>
      </c>
      <c r="M71">
        <v>9.4E-2</v>
      </c>
      <c r="N71">
        <v>0.25</v>
      </c>
      <c r="O71">
        <v>0.156</v>
      </c>
      <c r="Q71">
        <v>0.02</v>
      </c>
      <c r="R71">
        <v>1</v>
      </c>
      <c r="S71">
        <v>0</v>
      </c>
      <c r="T71">
        <v>0</v>
      </c>
      <c r="V71">
        <v>0</v>
      </c>
      <c r="Y71" s="4">
        <v>43839</v>
      </c>
      <c r="Z71" s="3">
        <v>0.98503472222222221</v>
      </c>
      <c r="AB71">
        <v>1</v>
      </c>
      <c r="AE71">
        <f>ABS(100*(M71-M72)/(AVERAGE(M71:M72)))</f>
        <v>38.626609442060094</v>
      </c>
      <c r="AJ71">
        <f>ABS(100*(O71-O72)/(AVERAGE(O71:O72)))</f>
        <v>58.921161825726138</v>
      </c>
      <c r="AO71">
        <f>ABS(100*(Q71-Q72)/(AVERAGE(Q71:Q72)))</f>
        <v>0</v>
      </c>
      <c r="AS71">
        <f>AVERAGE(M71:M72)</f>
        <v>0.11650000000000001</v>
      </c>
      <c r="AT71">
        <f>AVERAGE(N71:N72)</f>
        <v>0.23699999999999999</v>
      </c>
      <c r="AU71">
        <f>AVERAGE(O71:O72)</f>
        <v>0.1205</v>
      </c>
      <c r="AV71">
        <f>AVERAGE(Q71:Q72)</f>
        <v>0.02</v>
      </c>
      <c r="BE71" s="8">
        <f t="shared" ref="BE71:BE76" si="8">0.001*((I71/$BA$2)*1000)/G71</f>
        <v>2.9981261711430347E-2</v>
      </c>
      <c r="BF71" s="8">
        <f t="shared" ref="BF71:BF76" si="9">0.001*((J71/$BB$2)*1000)/H71</f>
        <v>0.24267565465387608</v>
      </c>
      <c r="BG71" s="8">
        <f t="shared" si="4"/>
        <v>0.21269439294244574</v>
      </c>
      <c r="BH71" s="8">
        <f t="shared" ref="BH71:BH76" si="10">0.001*((L71/$BC$2)*1000)/H71</f>
        <v>1.9458457737053434E-2</v>
      </c>
      <c r="BJ71" s="8">
        <f>AVERAGE(BE71:BE72)</f>
        <v>4.8719550281074317E-2</v>
      </c>
      <c r="BK71" s="8">
        <f>AVERAGE(BF71:BF72)</f>
        <v>0.23023074928701065</v>
      </c>
      <c r="BL71" s="8">
        <f>AVERAGE(BG71:BG72)</f>
        <v>0.18151119900593632</v>
      </c>
      <c r="BM71" s="8">
        <f>AVERAGE(BH71:BH72)</f>
        <v>1.9458457737053434E-2</v>
      </c>
    </row>
    <row r="72" spans="1:65">
      <c r="A72">
        <v>71</v>
      </c>
      <c r="B72">
        <v>2</v>
      </c>
      <c r="C72" t="s">
        <v>44</v>
      </c>
      <c r="D72" t="s">
        <v>24</v>
      </c>
      <c r="E72" t="s">
        <v>52</v>
      </c>
      <c r="G72">
        <v>0.3</v>
      </c>
      <c r="H72">
        <v>0.3</v>
      </c>
      <c r="I72">
        <v>18</v>
      </c>
      <c r="J72">
        <v>140</v>
      </c>
      <c r="L72">
        <v>105</v>
      </c>
      <c r="M72">
        <v>0.13900000000000001</v>
      </c>
      <c r="N72">
        <v>0.224</v>
      </c>
      <c r="O72">
        <v>8.5000000000000006E-2</v>
      </c>
      <c r="Q72">
        <v>0.02</v>
      </c>
      <c r="R72">
        <v>1</v>
      </c>
      <c r="S72">
        <v>0</v>
      </c>
      <c r="T72">
        <v>0</v>
      </c>
      <c r="V72">
        <v>0</v>
      </c>
      <c r="Y72" s="4">
        <v>43839</v>
      </c>
      <c r="Z72" s="3">
        <v>0.99041666666666661</v>
      </c>
      <c r="AB72">
        <v>1</v>
      </c>
      <c r="BE72" s="8">
        <f t="shared" si="8"/>
        <v>6.745783885071828E-2</v>
      </c>
      <c r="BF72" s="8">
        <f t="shared" si="9"/>
        <v>0.21778584392014519</v>
      </c>
      <c r="BG72" s="8">
        <f t="shared" ref="BG72:BG76" si="11">BF72-BE72</f>
        <v>0.1503280050694269</v>
      </c>
      <c r="BH72" s="8">
        <f t="shared" si="10"/>
        <v>1.9458457737053434E-2</v>
      </c>
    </row>
    <row r="73" spans="1:65">
      <c r="A73">
        <v>72</v>
      </c>
      <c r="B73">
        <v>6</v>
      </c>
      <c r="C73" t="s">
        <v>46</v>
      </c>
      <c r="D73" t="s">
        <v>24</v>
      </c>
      <c r="E73" t="s">
        <v>52</v>
      </c>
      <c r="G73">
        <v>0.3</v>
      </c>
      <c r="H73">
        <v>0.3</v>
      </c>
      <c r="I73">
        <v>790</v>
      </c>
      <c r="J73">
        <v>3773</v>
      </c>
      <c r="L73">
        <v>1574</v>
      </c>
      <c r="M73">
        <v>3.3580000000000001</v>
      </c>
      <c r="N73">
        <v>6.2640000000000002</v>
      </c>
      <c r="O73">
        <v>2.9060000000000001</v>
      </c>
      <c r="Q73">
        <v>0.27600000000000002</v>
      </c>
      <c r="R73">
        <v>1</v>
      </c>
      <c r="S73">
        <v>0</v>
      </c>
      <c r="T73">
        <v>0</v>
      </c>
      <c r="V73">
        <v>0</v>
      </c>
      <c r="Y73" s="4">
        <v>43840</v>
      </c>
      <c r="Z73" s="3">
        <v>8.6805555555555551E-4</v>
      </c>
      <c r="AB73">
        <v>1</v>
      </c>
      <c r="AD73">
        <f>ABS(100*(AVERAGE(M73:M74)-3.24)/3.24)</f>
        <v>5.6327160493827186</v>
      </c>
      <c r="AE73">
        <f>ABS(100*(M73-M74)/(AVERAGE(M73:M74)))</f>
        <v>3.7691745799853904</v>
      </c>
      <c r="AI73">
        <f>ABS(100*(AVERAGE(O73:O74)-4.3)/4.3)</f>
        <v>32.558139534883708</v>
      </c>
      <c r="AJ73">
        <f>ABS(100*(O73-O74)/(AVERAGE(O73:O74)))</f>
        <v>0.41379310344827619</v>
      </c>
      <c r="AN73">
        <f>ABS(100*(AVERAGE(Q73:Q74)-0.3)/0.3)</f>
        <v>6.9999999999999876</v>
      </c>
      <c r="AO73">
        <f>ABS(100*(Q73-Q74)/(AVERAGE(Q73:Q74)))</f>
        <v>2.1505376344085838</v>
      </c>
      <c r="AR73" s="2"/>
      <c r="AS73">
        <f>AVERAGE(M73:M74)</f>
        <v>3.4225000000000003</v>
      </c>
      <c r="AT73">
        <f>AVERAGE(N73:N74)</f>
        <v>6.3220000000000001</v>
      </c>
      <c r="AU73">
        <f>AVERAGE(O73:O74)</f>
        <v>2.9000000000000004</v>
      </c>
      <c r="AV73">
        <f>AVERAGE(Q73:Q74)</f>
        <v>0.27900000000000003</v>
      </c>
      <c r="AX73" s="1">
        <v>3</v>
      </c>
      <c r="AY73" s="1">
        <v>6</v>
      </c>
      <c r="AZ73" s="1">
        <v>0.3</v>
      </c>
      <c r="BA73" s="6">
        <f>I73/(G73*AX73)</f>
        <v>877.77777777777783</v>
      </c>
      <c r="BB73" s="6">
        <f>J73/(H73*AY73)</f>
        <v>2096.1111111111113</v>
      </c>
      <c r="BC73" s="7">
        <f>L73/(H73*AZ73)</f>
        <v>17488.888888888891</v>
      </c>
      <c r="BE73" s="8">
        <f t="shared" si="8"/>
        <v>2.9606495940037472</v>
      </c>
      <c r="BF73" s="8">
        <f t="shared" si="9"/>
        <v>5.8693284936479131</v>
      </c>
      <c r="BG73" s="8">
        <f t="shared" si="11"/>
        <v>2.9086788996441659</v>
      </c>
      <c r="BH73" s="8">
        <f t="shared" si="10"/>
        <v>0.29169154741068676</v>
      </c>
      <c r="BJ73" s="8">
        <f>AVERAGE(BE73:BE74)</f>
        <v>3.0187382885696437</v>
      </c>
      <c r="BK73" s="8">
        <f>AVERAGE(BF73:BF74)</f>
        <v>5.9237749546279499</v>
      </c>
      <c r="BL73" s="8">
        <f>AVERAGE(BG73:BG74)</f>
        <v>2.9050366660583062</v>
      </c>
      <c r="BM73" s="8">
        <f>AVERAGE(BH73:BH74)</f>
        <v>0.29502728302275305</v>
      </c>
    </row>
    <row r="74" spans="1:65">
      <c r="A74">
        <v>73</v>
      </c>
      <c r="B74">
        <v>6</v>
      </c>
      <c r="C74" t="s">
        <v>46</v>
      </c>
      <c r="D74" t="s">
        <v>24</v>
      </c>
      <c r="E74" t="s">
        <v>52</v>
      </c>
      <c r="G74">
        <v>0.3</v>
      </c>
      <c r="H74">
        <v>0.3</v>
      </c>
      <c r="I74">
        <v>821</v>
      </c>
      <c r="J74">
        <v>3843</v>
      </c>
      <c r="L74">
        <v>1610</v>
      </c>
      <c r="M74">
        <v>3.4870000000000001</v>
      </c>
      <c r="N74">
        <v>6.38</v>
      </c>
      <c r="O74">
        <v>2.8940000000000001</v>
      </c>
      <c r="Q74">
        <v>0.28199999999999997</v>
      </c>
      <c r="R74">
        <v>1</v>
      </c>
      <c r="S74">
        <v>0</v>
      </c>
      <c r="T74">
        <v>0</v>
      </c>
      <c r="V74">
        <v>0</v>
      </c>
      <c r="Y74" s="4">
        <v>43840</v>
      </c>
      <c r="Z74" s="3">
        <v>6.4351851851851861E-3</v>
      </c>
      <c r="AB74">
        <v>1</v>
      </c>
      <c r="AX74" s="1">
        <v>3</v>
      </c>
      <c r="AY74" s="1">
        <v>6</v>
      </c>
      <c r="AZ74" s="1">
        <v>0.3</v>
      </c>
      <c r="BA74" s="6">
        <f>I74/(G74*AX74)</f>
        <v>912.22222222222229</v>
      </c>
      <c r="BB74" s="6">
        <f>J74/(H74*AY74)</f>
        <v>2135</v>
      </c>
      <c r="BC74" s="7">
        <f>L74/(H74*AZ74)</f>
        <v>17888.888888888891</v>
      </c>
      <c r="BE74" s="8">
        <f t="shared" si="8"/>
        <v>3.0768269831355397</v>
      </c>
      <c r="BF74" s="8">
        <f t="shared" si="9"/>
        <v>5.9782214156079858</v>
      </c>
      <c r="BG74" s="8">
        <f t="shared" si="11"/>
        <v>2.9013944324724461</v>
      </c>
      <c r="BH74" s="8">
        <f t="shared" si="10"/>
        <v>0.29836301863481934</v>
      </c>
    </row>
    <row r="75" spans="1:65">
      <c r="A75">
        <v>74</v>
      </c>
      <c r="B75">
        <v>3</v>
      </c>
      <c r="C75" t="s">
        <v>45</v>
      </c>
      <c r="D75" t="s">
        <v>24</v>
      </c>
      <c r="E75" t="s">
        <v>52</v>
      </c>
      <c r="G75">
        <v>0.3</v>
      </c>
      <c r="H75">
        <v>0.3</v>
      </c>
      <c r="I75">
        <v>2180</v>
      </c>
      <c r="J75">
        <v>5740</v>
      </c>
      <c r="L75">
        <v>7011</v>
      </c>
      <c r="M75">
        <v>9.2050000000000001</v>
      </c>
      <c r="N75">
        <v>9.5549999999999997</v>
      </c>
      <c r="O75">
        <v>0.35</v>
      </c>
      <c r="Q75">
        <v>1.1839999999999999</v>
      </c>
      <c r="R75">
        <v>1</v>
      </c>
      <c r="S75">
        <v>0</v>
      </c>
      <c r="T75">
        <v>0</v>
      </c>
      <c r="V75">
        <v>0</v>
      </c>
      <c r="Y75" s="4">
        <v>43840</v>
      </c>
      <c r="Z75" s="3">
        <v>1.699074074074074E-2</v>
      </c>
      <c r="AB75">
        <v>1</v>
      </c>
      <c r="AE75">
        <f>ABS(100*(M75-M76)/(AVERAGE(M75:M76)))</f>
        <v>3.7418048078460542</v>
      </c>
      <c r="AJ75">
        <f>ABS(100*(O75-O76)/(AVERAGE(O75:O76)))</f>
        <v>155.32994923857868</v>
      </c>
      <c r="AO75">
        <f>ABS(100*(Q75-Q76)/(AVERAGE(Q75:Q76)))</f>
        <v>2.913025384935509</v>
      </c>
      <c r="AS75">
        <f>AVERAGE(M75:M76)</f>
        <v>9.3804999999999996</v>
      </c>
      <c r="AT75">
        <f>AVERAGE(N75:N76)</f>
        <v>9.5775000000000006</v>
      </c>
      <c r="AU75">
        <f>AVERAGE(O75:O76)</f>
        <v>0.19699999999999998</v>
      </c>
      <c r="AV75">
        <f>AVERAGE(Q75:Q76)</f>
        <v>1.2015</v>
      </c>
      <c r="BE75" s="8">
        <f t="shared" si="8"/>
        <v>8.1698938163647714</v>
      </c>
      <c r="BF75" s="8">
        <f t="shared" si="9"/>
        <v>8.9292196007259523</v>
      </c>
      <c r="BG75" s="8">
        <f t="shared" si="11"/>
        <v>0.75932578436118092</v>
      </c>
      <c r="BH75" s="8">
        <f t="shared" si="10"/>
        <v>1.299269020899825</v>
      </c>
      <c r="BJ75" s="8">
        <f>AVERAGE(BE75:BE76)</f>
        <v>8.3272954403497792</v>
      </c>
      <c r="BK75" s="8">
        <f>AVERAGE(BF75:BF76)</f>
        <v>8.9502203785325385</v>
      </c>
      <c r="BL75" s="8">
        <f>AVERAGE(BG75:BG76)</f>
        <v>0.6229249381827584</v>
      </c>
      <c r="BM75" s="8">
        <f>AVERAGE(BH75:BH76)</f>
        <v>1.3197467311850097</v>
      </c>
    </row>
    <row r="76" spans="1:65">
      <c r="A76">
        <v>75</v>
      </c>
      <c r="B76">
        <v>3</v>
      </c>
      <c r="C76" t="s">
        <v>45</v>
      </c>
      <c r="D76" t="s">
        <v>24</v>
      </c>
      <c r="E76" t="s">
        <v>52</v>
      </c>
      <c r="G76">
        <v>0.3</v>
      </c>
      <c r="H76">
        <v>0.3</v>
      </c>
      <c r="I76">
        <v>2264</v>
      </c>
      <c r="J76">
        <v>5767</v>
      </c>
      <c r="L76">
        <v>7232</v>
      </c>
      <c r="M76">
        <v>9.5559999999999992</v>
      </c>
      <c r="N76">
        <v>9.6</v>
      </c>
      <c r="O76">
        <v>4.3999999999999997E-2</v>
      </c>
      <c r="Q76">
        <v>1.2190000000000001</v>
      </c>
      <c r="R76">
        <v>1</v>
      </c>
      <c r="S76">
        <v>0</v>
      </c>
      <c r="T76">
        <v>0</v>
      </c>
      <c r="V76">
        <v>0</v>
      </c>
      <c r="Y76" s="4">
        <v>43840</v>
      </c>
      <c r="Z76" s="3">
        <v>2.2604166666666665E-2</v>
      </c>
      <c r="AB76">
        <v>1</v>
      </c>
      <c r="BE76" s="8">
        <f t="shared" si="8"/>
        <v>8.4846970643347888</v>
      </c>
      <c r="BF76" s="8">
        <f t="shared" si="9"/>
        <v>8.9712211563391246</v>
      </c>
      <c r="BG76" s="8">
        <f t="shared" si="11"/>
        <v>0.48652409200433588</v>
      </c>
      <c r="BH76" s="8">
        <f t="shared" si="10"/>
        <v>1.3402244414701947</v>
      </c>
    </row>
    <row r="77" spans="1:65">
      <c r="A77">
        <v>76</v>
      </c>
      <c r="B77">
        <v>1</v>
      </c>
      <c r="D77" t="s">
        <v>47</v>
      </c>
      <c r="Y77" s="4">
        <v>43840</v>
      </c>
      <c r="Z77" s="3">
        <v>2.7083333333333334E-2</v>
      </c>
    </row>
    <row r="78" spans="1:65">
      <c r="A78">
        <v>77</v>
      </c>
      <c r="B78">
        <v>3</v>
      </c>
      <c r="R78">
        <v>1</v>
      </c>
    </row>
    <row r="79" spans="1:65">
      <c r="Z79" s="3"/>
    </row>
    <row r="80" spans="1:65">
      <c r="Z80" s="3"/>
    </row>
    <row r="81" spans="26:26">
      <c r="Z81" s="3"/>
    </row>
    <row r="83" spans="26:26">
      <c r="Z83" s="3"/>
    </row>
    <row r="84" spans="26:26">
      <c r="Z84" s="3"/>
    </row>
    <row r="85" spans="26:26">
      <c r="Z85" s="3"/>
    </row>
    <row r="86" spans="26:26">
      <c r="Z86" s="3"/>
    </row>
    <row r="87" spans="26:26">
      <c r="Z87" s="3"/>
    </row>
    <row r="88" spans="26:26">
      <c r="Z88" s="3"/>
    </row>
    <row r="89" spans="26:26">
      <c r="Z89" s="3"/>
    </row>
    <row r="90" spans="26:26">
      <c r="Z90" s="3"/>
    </row>
    <row r="91" spans="26:26">
      <c r="Z91" s="3"/>
    </row>
    <row r="92" spans="26:26">
      <c r="Z92" s="3"/>
    </row>
    <row r="93" spans="26:26">
      <c r="Z93" s="3"/>
    </row>
    <row r="94" spans="26:26">
      <c r="Z94" s="3"/>
    </row>
    <row r="95" spans="26:26">
      <c r="Z95" s="3"/>
    </row>
    <row r="96" spans="26:26">
      <c r="Z96" s="3"/>
    </row>
    <row r="97" spans="26:26">
      <c r="Z97" s="3"/>
    </row>
    <row r="98" spans="26:26">
      <c r="Z98" s="3"/>
    </row>
    <row r="99" spans="26:26">
      <c r="Z99" s="3"/>
    </row>
    <row r="100" spans="26:26">
      <c r="Z100" s="3"/>
    </row>
    <row r="101" spans="26:26">
      <c r="Z101" s="3"/>
    </row>
    <row r="102" spans="26:26">
      <c r="Z102" s="3"/>
    </row>
    <row r="103" spans="26:26">
      <c r="Z103" s="3"/>
    </row>
    <row r="104" spans="26:26">
      <c r="Z104" s="3"/>
    </row>
    <row r="105" spans="26:26">
      <c r="Z105" s="3"/>
    </row>
    <row r="106" spans="26:26">
      <c r="Z106" s="3"/>
    </row>
    <row r="107" spans="26:26">
      <c r="Z107" s="3"/>
    </row>
    <row r="108" spans="26:26">
      <c r="Z108" s="3"/>
    </row>
    <row r="109" spans="26:26">
      <c r="Z109" s="3"/>
    </row>
    <row r="110" spans="26:26">
      <c r="Z110" s="3"/>
    </row>
    <row r="111" spans="26:26">
      <c r="Z111" s="3"/>
    </row>
    <row r="112" spans="26:26">
      <c r="Z112" s="3"/>
    </row>
    <row r="113" spans="26:26">
      <c r="Z113" s="3"/>
    </row>
    <row r="114" spans="26:26">
      <c r="Z114" s="3"/>
    </row>
    <row r="115" spans="26:26">
      <c r="Z115" s="3"/>
    </row>
    <row r="116" spans="26:26">
      <c r="Z116" s="3"/>
    </row>
    <row r="117" spans="26:26">
      <c r="Z117" s="3"/>
    </row>
    <row r="118" spans="26:26">
      <c r="Z118" s="3"/>
    </row>
    <row r="119" spans="26:26">
      <c r="Z119" s="3"/>
    </row>
    <row r="120" spans="26:26">
      <c r="Z120" s="3"/>
    </row>
    <row r="121" spans="26:26">
      <c r="Z121" s="3"/>
    </row>
    <row r="122" spans="26:26">
      <c r="Z122" s="3"/>
    </row>
    <row r="123" spans="26:26">
      <c r="Z123" s="3"/>
    </row>
    <row r="124" spans="26:26">
      <c r="Z124" s="3"/>
    </row>
    <row r="125" spans="26:26">
      <c r="Z125" s="3"/>
    </row>
    <row r="126" spans="26:26">
      <c r="Z126" s="3"/>
    </row>
    <row r="127" spans="26:26">
      <c r="Z127" s="3"/>
    </row>
    <row r="128" spans="26:26">
      <c r="Z128" s="3"/>
    </row>
    <row r="129" spans="26:26">
      <c r="Z129" s="3"/>
    </row>
    <row r="130" spans="26:26">
      <c r="Z130" s="3"/>
    </row>
    <row r="131" spans="26:26">
      <c r="Z131" s="3"/>
    </row>
    <row r="132" spans="26:26">
      <c r="Z132" s="3"/>
    </row>
    <row r="133" spans="26:26">
      <c r="Z133" s="3"/>
    </row>
    <row r="134" spans="26:26">
      <c r="Z134" s="3"/>
    </row>
    <row r="135" spans="26:26">
      <c r="Z135" s="3"/>
    </row>
    <row r="136" spans="26:26">
      <c r="Z136" s="3"/>
    </row>
    <row r="137" spans="26:26">
      <c r="Z137" s="3"/>
    </row>
    <row r="138" spans="26:26">
      <c r="Z138" s="3"/>
    </row>
    <row r="139" spans="26:26">
      <c r="Z139" s="3"/>
    </row>
    <row r="140" spans="26:26">
      <c r="Z140" s="3"/>
    </row>
    <row r="141" spans="26:26">
      <c r="Z141" s="3"/>
    </row>
    <row r="142" spans="26:26">
      <c r="Z142" s="3"/>
    </row>
    <row r="143" spans="26:26">
      <c r="Z143" s="3"/>
    </row>
    <row r="144" spans="26:26">
      <c r="Z144" s="3"/>
    </row>
    <row r="145" spans="26:44">
      <c r="Z145" s="3"/>
    </row>
    <row r="146" spans="26:44">
      <c r="Z146" s="3"/>
    </row>
    <row r="147" spans="26:44">
      <c r="Z147" s="3"/>
    </row>
    <row r="148" spans="26:44">
      <c r="Z148" s="3"/>
    </row>
    <row r="149" spans="26:44">
      <c r="Z149" s="3"/>
    </row>
    <row r="150" spans="26:44">
      <c r="Z150" s="3"/>
    </row>
    <row r="151" spans="26:44">
      <c r="Z151" s="3"/>
    </row>
    <row r="152" spans="26:44">
      <c r="Z152" s="3"/>
    </row>
    <row r="153" spans="26:44">
      <c r="Z153" s="3"/>
    </row>
    <row r="154" spans="26:44">
      <c r="Z154" s="3"/>
    </row>
    <row r="155" spans="26:44">
      <c r="Z155" s="3"/>
      <c r="AR155" s="2"/>
    </row>
    <row r="156" spans="26:44">
      <c r="Z156" s="3"/>
    </row>
    <row r="157" spans="26:44">
      <c r="Z157" s="3"/>
    </row>
    <row r="158" spans="26:44">
      <c r="Z158" s="3"/>
    </row>
    <row r="159" spans="26:44">
      <c r="Z159" s="3"/>
    </row>
    <row r="160" spans="26:44">
      <c r="Z160" s="3"/>
    </row>
    <row r="161" spans="26:26">
      <c r="Z161" s="3"/>
    </row>
    <row r="162" spans="26:26">
      <c r="Z162" s="3"/>
    </row>
    <row r="163" spans="26:26">
      <c r="Z163" s="3"/>
    </row>
  </sheetData>
  <conditionalFormatting sqref="AE2:AF6 AH2:AH6 AM2:AM6 AM8 AH8 AE8:AF8 AM39 AH39 AE70:AF70 AE77:AF81 AH70 AM70 AM77:AM81 AH77:AK81 AH10:AH37 AM10:AM37 AJ33 AJ34:AK34 AJ70:AK70 AJ10:AK32 AJ39:AK39 AJ8:AK8 AJ2:AK6 AO33 AO34:AP34 AO77:AP81 AO70:AP70 AO10:AP32 AO39:AP39 AO8:AP8 AO2:AP6 AE10:AF37 AJ36:AK37 AJ35 AO36:AP37 AO35">
    <cfRule type="cellIs" dxfId="539" priority="180" operator="greaterThan">
      <formula>20</formula>
    </cfRule>
  </conditionalFormatting>
  <conditionalFormatting sqref="AG2:AG6 AQ2:AQ6 AL2:AL6 AL8 AQ8 AG8 AL39 AQ39 AG70 AG10:AG32 AG77:AG81 AQ10:AQ32 AL10:AL32 AQ70 AL70 AL77:AL81 AQ77:AQ81 AG36:AG37 AL36:AL37 AQ36:AQ37 AG34 AL34 AQ34">
    <cfRule type="cellIs" dxfId="538" priority="179" operator="between">
      <formula>80</formula>
      <formula>120</formula>
    </cfRule>
  </conditionalFormatting>
  <conditionalFormatting sqref="AL82 AQ82">
    <cfRule type="cellIs" dxfId="537" priority="178" operator="between">
      <formula>80</formula>
      <formula>120</formula>
    </cfRule>
  </conditionalFormatting>
  <conditionalFormatting sqref="AM82 AH82:AK82 AE82:AF82 AO82:AP82">
    <cfRule type="cellIs" dxfId="536" priority="177" operator="greaterThan">
      <formula>20</formula>
    </cfRule>
  </conditionalFormatting>
  <conditionalFormatting sqref="AG82">
    <cfRule type="cellIs" dxfId="535" priority="176" operator="between">
      <formula>80</formula>
      <formula>120</formula>
    </cfRule>
  </conditionalFormatting>
  <conditionalFormatting sqref="AL82">
    <cfRule type="cellIs" dxfId="534" priority="175" operator="between">
      <formula>80</formula>
      <formula>120</formula>
    </cfRule>
  </conditionalFormatting>
  <conditionalFormatting sqref="AQ82">
    <cfRule type="cellIs" dxfId="533" priority="174" operator="between">
      <formula>80</formula>
      <formula>120</formula>
    </cfRule>
  </conditionalFormatting>
  <conditionalFormatting sqref="AE78:AF78 AH78:AK78 AM78 AO78:AP78">
    <cfRule type="cellIs" dxfId="532" priority="173" operator="greaterThan">
      <formula>20</formula>
    </cfRule>
  </conditionalFormatting>
  <conditionalFormatting sqref="AG78 AL78 AQ78">
    <cfRule type="cellIs" dxfId="531" priority="172" operator="between">
      <formula>80</formula>
      <formula>120</formula>
    </cfRule>
  </conditionalFormatting>
  <conditionalFormatting sqref="AE80:AF80 AH80:AK80 AM80 AO80:AP80">
    <cfRule type="cellIs" dxfId="530" priority="171" operator="greaterThan">
      <formula>20</formula>
    </cfRule>
  </conditionalFormatting>
  <conditionalFormatting sqref="AG80 AL80 AQ80">
    <cfRule type="cellIs" dxfId="529" priority="170" operator="between">
      <formula>80</formula>
      <formula>120</formula>
    </cfRule>
  </conditionalFormatting>
  <conditionalFormatting sqref="AE84:AF84 AH84:AK84 AM84 AO84:AP84">
    <cfRule type="cellIs" dxfId="528" priority="169" operator="greaterThan">
      <formula>20</formula>
    </cfRule>
  </conditionalFormatting>
  <conditionalFormatting sqref="AG84 AL84 AQ84">
    <cfRule type="cellIs" dxfId="527" priority="168" operator="between">
      <formula>80</formula>
      <formula>120</formula>
    </cfRule>
  </conditionalFormatting>
  <conditionalFormatting sqref="AM161:AP161 AH161:AK161 AE161:AF161 AE86:AF159 AH86:AK159 AM144:AP159 AM86:AM143 AO86:AP143">
    <cfRule type="cellIs" dxfId="526" priority="167" operator="greaterThan">
      <formula>20</formula>
    </cfRule>
  </conditionalFormatting>
  <conditionalFormatting sqref="AG161 AQ161 AL161 AG86:AG159 AL86:AL159 AQ86:AQ159">
    <cfRule type="cellIs" dxfId="525" priority="166" operator="between">
      <formula>80</formula>
      <formula>120</formula>
    </cfRule>
  </conditionalFormatting>
  <conditionalFormatting sqref="AE162:AF162 AH162:AK162 AM162:AP162">
    <cfRule type="cellIs" dxfId="524" priority="165" operator="greaterThan">
      <formula>20</formula>
    </cfRule>
  </conditionalFormatting>
  <conditionalFormatting sqref="AG162 AL162 AQ162">
    <cfRule type="cellIs" dxfId="523" priority="164" operator="between">
      <formula>80</formula>
      <formula>120</formula>
    </cfRule>
  </conditionalFormatting>
  <conditionalFormatting sqref="AE160:AF160 AH160:AK160 AM160:AP160">
    <cfRule type="cellIs" dxfId="522" priority="163" operator="greaterThan">
      <formula>20</formula>
    </cfRule>
  </conditionalFormatting>
  <conditionalFormatting sqref="AG160 AL160 AQ160">
    <cfRule type="cellIs" dxfId="521" priority="162" operator="between">
      <formula>80</formula>
      <formula>120</formula>
    </cfRule>
  </conditionalFormatting>
  <conditionalFormatting sqref="AE79:AF79 AH79:AK79 AM79 AO79:AP79">
    <cfRule type="cellIs" dxfId="520" priority="161" operator="greaterThan">
      <formula>20</formula>
    </cfRule>
  </conditionalFormatting>
  <conditionalFormatting sqref="AG79 AL79 AQ79">
    <cfRule type="cellIs" dxfId="519" priority="160" operator="between">
      <formula>80</formula>
      <formula>120</formula>
    </cfRule>
  </conditionalFormatting>
  <conditionalFormatting sqref="AE81:AF81 AH81:AK81 AM81 AO81:AP81">
    <cfRule type="cellIs" dxfId="518" priority="159" operator="greaterThan">
      <formula>20</formula>
    </cfRule>
  </conditionalFormatting>
  <conditionalFormatting sqref="AG81 AL81 AQ81">
    <cfRule type="cellIs" dxfId="517" priority="158" operator="between">
      <formula>80</formula>
      <formula>120</formula>
    </cfRule>
  </conditionalFormatting>
  <conditionalFormatting sqref="AL83 AQ83">
    <cfRule type="cellIs" dxfId="516" priority="157" operator="between">
      <formula>80</formula>
      <formula>120</formula>
    </cfRule>
  </conditionalFormatting>
  <conditionalFormatting sqref="AM83 AH83:AK83 AE83:AF83 AO83:AP83">
    <cfRule type="cellIs" dxfId="515" priority="156" operator="greaterThan">
      <formula>20</formula>
    </cfRule>
  </conditionalFormatting>
  <conditionalFormatting sqref="AG83">
    <cfRule type="cellIs" dxfId="514" priority="155" operator="between">
      <formula>80</formula>
      <formula>120</formula>
    </cfRule>
  </conditionalFormatting>
  <conditionalFormatting sqref="AL83">
    <cfRule type="cellIs" dxfId="513" priority="154" operator="between">
      <formula>80</formula>
      <formula>120</formula>
    </cfRule>
  </conditionalFormatting>
  <conditionalFormatting sqref="AQ83">
    <cfRule type="cellIs" dxfId="512" priority="153" operator="between">
      <formula>80</formula>
      <formula>120</formula>
    </cfRule>
  </conditionalFormatting>
  <conditionalFormatting sqref="AE82:AF82 AH82:AK82 AM82 AO82:AP82">
    <cfRule type="cellIs" dxfId="511" priority="142" operator="greaterThan">
      <formula>20</formula>
    </cfRule>
  </conditionalFormatting>
  <conditionalFormatting sqref="AG82 AL82 AQ82">
    <cfRule type="cellIs" dxfId="510" priority="141" operator="between">
      <formula>80</formula>
      <formula>120</formula>
    </cfRule>
  </conditionalFormatting>
  <conditionalFormatting sqref="AE79:AF79 AH79:AK79 AM79 AO79:AP79">
    <cfRule type="cellIs" dxfId="509" priority="152" operator="greaterThan">
      <formula>20</formula>
    </cfRule>
  </conditionalFormatting>
  <conditionalFormatting sqref="AG79 AL79 AQ79">
    <cfRule type="cellIs" dxfId="508" priority="151" operator="between">
      <formula>80</formula>
      <formula>120</formula>
    </cfRule>
  </conditionalFormatting>
  <conditionalFormatting sqref="AE81:AF81 AH81:AK81 AM81 AO81:AP81">
    <cfRule type="cellIs" dxfId="507" priority="150" operator="greaterThan">
      <formula>20</formula>
    </cfRule>
  </conditionalFormatting>
  <conditionalFormatting sqref="AG81 AL81 AQ81">
    <cfRule type="cellIs" dxfId="506" priority="149" operator="between">
      <formula>80</formula>
      <formula>120</formula>
    </cfRule>
  </conditionalFormatting>
  <conditionalFormatting sqref="AE85:AF85 AH85:AK85 AM85 AO85:AP85">
    <cfRule type="cellIs" dxfId="505" priority="148" operator="greaterThan">
      <formula>20</formula>
    </cfRule>
  </conditionalFormatting>
  <conditionalFormatting sqref="AG85 AL85 AQ85">
    <cfRule type="cellIs" dxfId="504" priority="147" operator="between">
      <formula>80</formula>
      <formula>120</formula>
    </cfRule>
  </conditionalFormatting>
  <conditionalFormatting sqref="AE78:AF78 AH78:AK78 AM78 AO78:AP78">
    <cfRule type="cellIs" dxfId="503" priority="146" operator="greaterThan">
      <formula>20</formula>
    </cfRule>
  </conditionalFormatting>
  <conditionalFormatting sqref="AG78 AL78 AQ78">
    <cfRule type="cellIs" dxfId="502" priority="145" operator="between">
      <formula>80</formula>
      <formula>120</formula>
    </cfRule>
  </conditionalFormatting>
  <conditionalFormatting sqref="AE80:AF80 AH80:AK80 AM80 AO80:AP80">
    <cfRule type="cellIs" dxfId="501" priority="144" operator="greaterThan">
      <formula>20</formula>
    </cfRule>
  </conditionalFormatting>
  <conditionalFormatting sqref="AG80 AL80 AQ80">
    <cfRule type="cellIs" dxfId="500" priority="143" operator="between">
      <formula>80</formula>
      <formula>120</formula>
    </cfRule>
  </conditionalFormatting>
  <conditionalFormatting sqref="AL83 AQ83">
    <cfRule type="cellIs" dxfId="499" priority="140" operator="between">
      <formula>80</formula>
      <formula>120</formula>
    </cfRule>
  </conditionalFormatting>
  <conditionalFormatting sqref="AM83 AH83:AK83 AE83:AF83 AO83:AP83">
    <cfRule type="cellIs" dxfId="498" priority="139" operator="greaterThan">
      <formula>20</formula>
    </cfRule>
  </conditionalFormatting>
  <conditionalFormatting sqref="AG83">
    <cfRule type="cellIs" dxfId="497" priority="138" operator="between">
      <formula>80</formula>
      <formula>120</formula>
    </cfRule>
  </conditionalFormatting>
  <conditionalFormatting sqref="AL83">
    <cfRule type="cellIs" dxfId="496" priority="137" operator="between">
      <formula>80</formula>
      <formula>120</formula>
    </cfRule>
  </conditionalFormatting>
  <conditionalFormatting sqref="AQ83">
    <cfRule type="cellIs" dxfId="495" priority="136" operator="between">
      <formula>80</formula>
      <formula>120</formula>
    </cfRule>
  </conditionalFormatting>
  <conditionalFormatting sqref="AE78:AF78 AH78:AK78 AM78 AO78:AP78">
    <cfRule type="cellIs" dxfId="494" priority="125" operator="greaterThan">
      <formula>20</formula>
    </cfRule>
  </conditionalFormatting>
  <conditionalFormatting sqref="AG78 AL78 AQ78">
    <cfRule type="cellIs" dxfId="493" priority="124" operator="between">
      <formula>80</formula>
      <formula>120</formula>
    </cfRule>
  </conditionalFormatting>
  <conditionalFormatting sqref="AE79:AF79 AH79:AK79 AM79 AO79:AP79">
    <cfRule type="cellIs" dxfId="492" priority="135" operator="greaterThan">
      <formula>20</formula>
    </cfRule>
  </conditionalFormatting>
  <conditionalFormatting sqref="AG79 AL79 AQ79">
    <cfRule type="cellIs" dxfId="491" priority="134" operator="between">
      <formula>80</formula>
      <formula>120</formula>
    </cfRule>
  </conditionalFormatting>
  <conditionalFormatting sqref="AE81:AF81 AH81:AK81 AM81 AO81:AP81">
    <cfRule type="cellIs" dxfId="490" priority="133" operator="greaterThan">
      <formula>20</formula>
    </cfRule>
  </conditionalFormatting>
  <conditionalFormatting sqref="AG81 AL81 AQ81">
    <cfRule type="cellIs" dxfId="489" priority="132" operator="between">
      <formula>80</formula>
      <formula>120</formula>
    </cfRule>
  </conditionalFormatting>
  <conditionalFormatting sqref="AE78:AF78 AH78:AK78 AM78 AO78:AP78">
    <cfRule type="cellIs" dxfId="488" priority="131" operator="greaterThan">
      <formula>20</formula>
    </cfRule>
  </conditionalFormatting>
  <conditionalFormatting sqref="AG78 AL78 AQ78">
    <cfRule type="cellIs" dxfId="487" priority="130" operator="between">
      <formula>80</formula>
      <formula>120</formula>
    </cfRule>
  </conditionalFormatting>
  <conditionalFormatting sqref="AE80:AF80 AH80:AK80 AM80 AO80:AP80">
    <cfRule type="cellIs" dxfId="486" priority="129" operator="greaterThan">
      <formula>20</formula>
    </cfRule>
  </conditionalFormatting>
  <conditionalFormatting sqref="AG80 AL80 AQ80">
    <cfRule type="cellIs" dxfId="485" priority="128" operator="between">
      <formula>80</formula>
      <formula>120</formula>
    </cfRule>
  </conditionalFormatting>
  <conditionalFormatting sqref="AE82:AF82 AH82:AK82 AM82 AO82:AP82">
    <cfRule type="cellIs" dxfId="484" priority="127" operator="greaterThan">
      <formula>20</formula>
    </cfRule>
  </conditionalFormatting>
  <conditionalFormatting sqref="AG82 AL82 AQ82">
    <cfRule type="cellIs" dxfId="483" priority="126" operator="between">
      <formula>80</formula>
      <formula>120</formula>
    </cfRule>
  </conditionalFormatting>
  <conditionalFormatting sqref="AE80:AF80 AH80:AK80 AM80 AO80:AP80">
    <cfRule type="cellIs" dxfId="482" priority="123" operator="greaterThan">
      <formula>20</formula>
    </cfRule>
  </conditionalFormatting>
  <conditionalFormatting sqref="AG80 AL80 AQ80">
    <cfRule type="cellIs" dxfId="481" priority="122" operator="between">
      <formula>80</formula>
      <formula>120</formula>
    </cfRule>
  </conditionalFormatting>
  <conditionalFormatting sqref="AE82:AF82 AH82:AK82 AM82 AO82:AP82">
    <cfRule type="cellIs" dxfId="480" priority="121" operator="greaterThan">
      <formula>20</formula>
    </cfRule>
  </conditionalFormatting>
  <conditionalFormatting sqref="AG82 AL82 AQ82">
    <cfRule type="cellIs" dxfId="479" priority="120" operator="between">
      <formula>80</formula>
      <formula>120</formula>
    </cfRule>
  </conditionalFormatting>
  <conditionalFormatting sqref="AE79:AF79 AH79:AK79 AM79 AO79:AP79">
    <cfRule type="cellIs" dxfId="478" priority="119" operator="greaterThan">
      <formula>20</formula>
    </cfRule>
  </conditionalFormatting>
  <conditionalFormatting sqref="AG79 AL79 AQ79">
    <cfRule type="cellIs" dxfId="477" priority="118" operator="between">
      <formula>80</formula>
      <formula>120</formula>
    </cfRule>
  </conditionalFormatting>
  <conditionalFormatting sqref="AE81:AF81 AH81:AK81 AM81 AO81:AP81">
    <cfRule type="cellIs" dxfId="476" priority="117" operator="greaterThan">
      <formula>20</formula>
    </cfRule>
  </conditionalFormatting>
  <conditionalFormatting sqref="AG81 AL81 AQ81">
    <cfRule type="cellIs" dxfId="475" priority="116" operator="between">
      <formula>80</formula>
      <formula>120</formula>
    </cfRule>
  </conditionalFormatting>
  <conditionalFormatting sqref="AE83:AF83 AH83:AK83 AM83 AO83:AP83">
    <cfRule type="cellIs" dxfId="474" priority="115" operator="greaterThan">
      <formula>20</formula>
    </cfRule>
  </conditionalFormatting>
  <conditionalFormatting sqref="AG83 AL83 AQ83">
    <cfRule type="cellIs" dxfId="473" priority="114" operator="between">
      <formula>80</formula>
      <formula>120</formula>
    </cfRule>
  </conditionalFormatting>
  <conditionalFormatting sqref="AE9:AF9 AH9 AM9 AJ9:AK9 AO9:AP9">
    <cfRule type="cellIs" dxfId="472" priority="109" operator="greaterThan">
      <formula>20</formula>
    </cfRule>
  </conditionalFormatting>
  <conditionalFormatting sqref="AG9 AQ9 AL9">
    <cfRule type="cellIs" dxfId="471" priority="108" operator="between">
      <formula>80</formula>
      <formula>120</formula>
    </cfRule>
  </conditionalFormatting>
  <conditionalFormatting sqref="AM77 AH77:AK77 AE77:AF77 AO77:AP77">
    <cfRule type="cellIs" dxfId="470" priority="113" operator="greaterThan">
      <formula>20</formula>
    </cfRule>
  </conditionalFormatting>
  <conditionalFormatting sqref="AL77 AQ77 AG77">
    <cfRule type="cellIs" dxfId="469" priority="112" operator="between">
      <formula>80</formula>
      <formula>120</formula>
    </cfRule>
  </conditionalFormatting>
  <conditionalFormatting sqref="AM7 AH7 AE7:AF7 AJ7:AK7 AO7:AP7">
    <cfRule type="cellIs" dxfId="468" priority="111" operator="greaterThan">
      <formula>20</formula>
    </cfRule>
  </conditionalFormatting>
  <conditionalFormatting sqref="AL7 AQ7 AG7">
    <cfRule type="cellIs" dxfId="467" priority="110" operator="between">
      <formula>80</formula>
      <formula>120</formula>
    </cfRule>
  </conditionalFormatting>
  <conditionalFormatting sqref="AL83 AQ83">
    <cfRule type="cellIs" dxfId="466" priority="107" operator="between">
      <formula>80</formula>
      <formula>120</formula>
    </cfRule>
  </conditionalFormatting>
  <conditionalFormatting sqref="AM83 AH83:AK83 AE83:AF83 AO83:AP83">
    <cfRule type="cellIs" dxfId="465" priority="106" operator="greaterThan">
      <formula>20</formula>
    </cfRule>
  </conditionalFormatting>
  <conditionalFormatting sqref="AG83">
    <cfRule type="cellIs" dxfId="464" priority="105" operator="between">
      <formula>80</formula>
      <formula>120</formula>
    </cfRule>
  </conditionalFormatting>
  <conditionalFormatting sqref="AL83">
    <cfRule type="cellIs" dxfId="463" priority="104" operator="between">
      <formula>80</formula>
      <formula>120</formula>
    </cfRule>
  </conditionalFormatting>
  <conditionalFormatting sqref="AQ83">
    <cfRule type="cellIs" dxfId="462" priority="103" operator="between">
      <formula>80</formula>
      <formula>120</formula>
    </cfRule>
  </conditionalFormatting>
  <conditionalFormatting sqref="AE77:AF77 AH77:AK77 AM77 AO77:AP77">
    <cfRule type="cellIs" dxfId="461" priority="102" operator="greaterThan">
      <formula>20</formula>
    </cfRule>
  </conditionalFormatting>
  <conditionalFormatting sqref="AG77 AL77 AQ77">
    <cfRule type="cellIs" dxfId="460" priority="101" operator="between">
      <formula>80</formula>
      <formula>120</formula>
    </cfRule>
  </conditionalFormatting>
  <conditionalFormatting sqref="AE79:AF79 AH79:AK79 AM79 AO79:AP79">
    <cfRule type="cellIs" dxfId="459" priority="100" operator="greaterThan">
      <formula>20</formula>
    </cfRule>
  </conditionalFormatting>
  <conditionalFormatting sqref="AG79 AL79 AQ79">
    <cfRule type="cellIs" dxfId="458" priority="99" operator="between">
      <formula>80</formula>
      <formula>120</formula>
    </cfRule>
  </conditionalFormatting>
  <conditionalFormatting sqref="AE81:AF81 AH81:AK81 AM81 AO81:AP81">
    <cfRule type="cellIs" dxfId="457" priority="98" operator="greaterThan">
      <formula>20</formula>
    </cfRule>
  </conditionalFormatting>
  <conditionalFormatting sqref="AG81 AL81 AQ81">
    <cfRule type="cellIs" dxfId="456" priority="97" operator="between">
      <formula>80</formula>
      <formula>120</formula>
    </cfRule>
  </conditionalFormatting>
  <conditionalFormatting sqref="AE80:AF80 AH80:AK80 AM80 AO80:AP80">
    <cfRule type="cellIs" dxfId="455" priority="96" operator="greaterThan">
      <formula>20</formula>
    </cfRule>
  </conditionalFormatting>
  <conditionalFormatting sqref="AG80 AL80 AQ80">
    <cfRule type="cellIs" dxfId="454" priority="95" operator="between">
      <formula>80</formula>
      <formula>120</formula>
    </cfRule>
  </conditionalFormatting>
  <conditionalFormatting sqref="AE82:AF82 AH82:AK82 AM82 AO82:AP82">
    <cfRule type="cellIs" dxfId="453" priority="94" operator="greaterThan">
      <formula>20</formula>
    </cfRule>
  </conditionalFormatting>
  <conditionalFormatting sqref="AG82 AL82 AQ82">
    <cfRule type="cellIs" dxfId="452" priority="93" operator="between">
      <formula>80</formula>
      <formula>120</formula>
    </cfRule>
  </conditionalFormatting>
  <conditionalFormatting sqref="AL84 AQ84">
    <cfRule type="cellIs" dxfId="451" priority="92" operator="between">
      <formula>80</formula>
      <formula>120</formula>
    </cfRule>
  </conditionalFormatting>
  <conditionalFormatting sqref="AM84 AH84:AK84 AE84:AF84 AO84:AP84">
    <cfRule type="cellIs" dxfId="450" priority="91" operator="greaterThan">
      <formula>20</formula>
    </cfRule>
  </conditionalFormatting>
  <conditionalFormatting sqref="AG84">
    <cfRule type="cellIs" dxfId="449" priority="90" operator="between">
      <formula>80</formula>
      <formula>120</formula>
    </cfRule>
  </conditionalFormatting>
  <conditionalFormatting sqref="AL84">
    <cfRule type="cellIs" dxfId="448" priority="89" operator="between">
      <formula>80</formula>
      <formula>120</formula>
    </cfRule>
  </conditionalFormatting>
  <conditionalFormatting sqref="AQ84">
    <cfRule type="cellIs" dxfId="447" priority="88" operator="between">
      <formula>80</formula>
      <formula>120</formula>
    </cfRule>
  </conditionalFormatting>
  <conditionalFormatting sqref="AE83:AF83 AH83:AK83 AM83 AO83:AP83">
    <cfRule type="cellIs" dxfId="446" priority="79" operator="greaterThan">
      <formula>20</formula>
    </cfRule>
  </conditionalFormatting>
  <conditionalFormatting sqref="AG83 AL83 AQ83">
    <cfRule type="cellIs" dxfId="445" priority="78" operator="between">
      <formula>80</formula>
      <formula>120</formula>
    </cfRule>
  </conditionalFormatting>
  <conditionalFormatting sqref="AE80:AF80 AH80:AK80 AM80 AO80:AP80">
    <cfRule type="cellIs" dxfId="444" priority="87" operator="greaterThan">
      <formula>20</formula>
    </cfRule>
  </conditionalFormatting>
  <conditionalFormatting sqref="AG80 AL80 AQ80">
    <cfRule type="cellIs" dxfId="443" priority="86" operator="between">
      <formula>80</formula>
      <formula>120</formula>
    </cfRule>
  </conditionalFormatting>
  <conditionalFormatting sqref="AE82:AF82 AH82:AK82 AM82 AO82:AP82">
    <cfRule type="cellIs" dxfId="442" priority="85" operator="greaterThan">
      <formula>20</formula>
    </cfRule>
  </conditionalFormatting>
  <conditionalFormatting sqref="AG82 AL82 AQ82">
    <cfRule type="cellIs" dxfId="441" priority="84" operator="between">
      <formula>80</formula>
      <formula>120</formula>
    </cfRule>
  </conditionalFormatting>
  <conditionalFormatting sqref="AE79:AF79 AH79:AK79 AM79 AO79:AP79">
    <cfRule type="cellIs" dxfId="440" priority="83" operator="greaterThan">
      <formula>20</formula>
    </cfRule>
  </conditionalFormatting>
  <conditionalFormatting sqref="AG79 AL79 AQ79">
    <cfRule type="cellIs" dxfId="439" priority="82" operator="between">
      <formula>80</formula>
      <formula>120</formula>
    </cfRule>
  </conditionalFormatting>
  <conditionalFormatting sqref="AE81:AF81 AH81:AK81 AM81 AO81:AP81">
    <cfRule type="cellIs" dxfId="438" priority="81" operator="greaterThan">
      <formula>20</formula>
    </cfRule>
  </conditionalFormatting>
  <conditionalFormatting sqref="AG81 AL81 AQ81">
    <cfRule type="cellIs" dxfId="437" priority="80" operator="between">
      <formula>80</formula>
      <formula>120</formula>
    </cfRule>
  </conditionalFormatting>
  <conditionalFormatting sqref="AL84 AQ84">
    <cfRule type="cellIs" dxfId="436" priority="77" operator="between">
      <formula>80</formula>
      <formula>120</formula>
    </cfRule>
  </conditionalFormatting>
  <conditionalFormatting sqref="AM84 AH84:AK84 AE84:AF84 AO84:AP84">
    <cfRule type="cellIs" dxfId="435" priority="76" operator="greaterThan">
      <formula>20</formula>
    </cfRule>
  </conditionalFormatting>
  <conditionalFormatting sqref="AG84">
    <cfRule type="cellIs" dxfId="434" priority="75" operator="between">
      <formula>80</formula>
      <formula>120</formula>
    </cfRule>
  </conditionalFormatting>
  <conditionalFormatting sqref="AL84">
    <cfRule type="cellIs" dxfId="433" priority="74" operator="between">
      <formula>80</formula>
      <formula>120</formula>
    </cfRule>
  </conditionalFormatting>
  <conditionalFormatting sqref="AQ84">
    <cfRule type="cellIs" dxfId="432" priority="73" operator="between">
      <formula>80</formula>
      <formula>120</formula>
    </cfRule>
  </conditionalFormatting>
  <conditionalFormatting sqref="AE79:AF79 AH79:AK79 AM79 AO79:AP79">
    <cfRule type="cellIs" dxfId="431" priority="62" operator="greaterThan">
      <formula>20</formula>
    </cfRule>
  </conditionalFormatting>
  <conditionalFormatting sqref="AG79 AL79 AQ79">
    <cfRule type="cellIs" dxfId="430" priority="61" operator="between">
      <formula>80</formula>
      <formula>120</formula>
    </cfRule>
  </conditionalFormatting>
  <conditionalFormatting sqref="AE80:AF80 AH80:AK80 AM80 AO80:AP80">
    <cfRule type="cellIs" dxfId="429" priority="72" operator="greaterThan">
      <formula>20</formula>
    </cfRule>
  </conditionalFormatting>
  <conditionalFormatting sqref="AG80 AL80 AQ80">
    <cfRule type="cellIs" dxfId="428" priority="71" operator="between">
      <formula>80</formula>
      <formula>120</formula>
    </cfRule>
  </conditionalFormatting>
  <conditionalFormatting sqref="AE82:AF82 AH82:AK82 AM82 AO82:AP82">
    <cfRule type="cellIs" dxfId="427" priority="70" operator="greaterThan">
      <formula>20</formula>
    </cfRule>
  </conditionalFormatting>
  <conditionalFormatting sqref="AG82 AL82 AQ82">
    <cfRule type="cellIs" dxfId="426" priority="69" operator="between">
      <formula>80</formula>
      <formula>120</formula>
    </cfRule>
  </conditionalFormatting>
  <conditionalFormatting sqref="AE79:AF79 AH79:AK79 AM79 AO79:AP79">
    <cfRule type="cellIs" dxfId="425" priority="68" operator="greaterThan">
      <formula>20</formula>
    </cfRule>
  </conditionalFormatting>
  <conditionalFormatting sqref="AG79 AL79 AQ79">
    <cfRule type="cellIs" dxfId="424" priority="67" operator="between">
      <formula>80</formula>
      <formula>120</formula>
    </cfRule>
  </conditionalFormatting>
  <conditionalFormatting sqref="AE81:AF81 AH81:AK81 AM81 AO81:AP81">
    <cfRule type="cellIs" dxfId="423" priority="66" operator="greaterThan">
      <formula>20</formula>
    </cfRule>
  </conditionalFormatting>
  <conditionalFormatting sqref="AG81 AL81 AQ81">
    <cfRule type="cellIs" dxfId="422" priority="65" operator="between">
      <formula>80</formula>
      <formula>120</formula>
    </cfRule>
  </conditionalFormatting>
  <conditionalFormatting sqref="AE83:AF83 AH83:AK83 AM83 AO83:AP83">
    <cfRule type="cellIs" dxfId="421" priority="64" operator="greaterThan">
      <formula>20</formula>
    </cfRule>
  </conditionalFormatting>
  <conditionalFormatting sqref="AG83 AL83 AQ83">
    <cfRule type="cellIs" dxfId="420" priority="63" operator="between">
      <formula>80</formula>
      <formula>120</formula>
    </cfRule>
  </conditionalFormatting>
  <conditionalFormatting sqref="AE81:AF81 AH81:AK81 AM81 AO81:AP81">
    <cfRule type="cellIs" dxfId="419" priority="60" operator="greaterThan">
      <formula>20</formula>
    </cfRule>
  </conditionalFormatting>
  <conditionalFormatting sqref="AG81 AL81 AQ81">
    <cfRule type="cellIs" dxfId="418" priority="59" operator="between">
      <formula>80</formula>
      <formula>120</formula>
    </cfRule>
  </conditionalFormatting>
  <conditionalFormatting sqref="AE83:AF83 AH83:AK83 AM83 AO83:AP83">
    <cfRule type="cellIs" dxfId="417" priority="58" operator="greaterThan">
      <formula>20</formula>
    </cfRule>
  </conditionalFormatting>
  <conditionalFormatting sqref="AG83 AL83 AQ83">
    <cfRule type="cellIs" dxfId="416" priority="57" operator="between">
      <formula>80</formula>
      <formula>120</formula>
    </cfRule>
  </conditionalFormatting>
  <conditionalFormatting sqref="AE80:AF80 AH80:AK80 AM80 AO80:AP80">
    <cfRule type="cellIs" dxfId="415" priority="56" operator="greaterThan">
      <formula>20</formula>
    </cfRule>
  </conditionalFormatting>
  <conditionalFormatting sqref="AG80 AL80 AQ80">
    <cfRule type="cellIs" dxfId="414" priority="55" operator="between">
      <formula>80</formula>
      <formula>120</formula>
    </cfRule>
  </conditionalFormatting>
  <conditionalFormatting sqref="AE82:AF82 AH82:AK82 AM82 AO82:AP82">
    <cfRule type="cellIs" dxfId="413" priority="54" operator="greaterThan">
      <formula>20</formula>
    </cfRule>
  </conditionalFormatting>
  <conditionalFormatting sqref="AG82 AL82 AQ82">
    <cfRule type="cellIs" dxfId="412" priority="53" operator="between">
      <formula>80</formula>
      <formula>120</formula>
    </cfRule>
  </conditionalFormatting>
  <conditionalFormatting sqref="AE84:AF84 AH84:AK84 AM84 AO84:AP84">
    <cfRule type="cellIs" dxfId="411" priority="52" operator="greaterThan">
      <formula>20</formula>
    </cfRule>
  </conditionalFormatting>
  <conditionalFormatting sqref="AG84 AL84 AQ84">
    <cfRule type="cellIs" dxfId="410" priority="51" operator="between">
      <formula>80</formula>
      <formula>120</formula>
    </cfRule>
  </conditionalFormatting>
  <conditionalFormatting sqref="AM78 AH78:AK78 AE78:AF78 AO78:AP78">
    <cfRule type="cellIs" dxfId="409" priority="50" operator="greaterThan">
      <formula>20</formula>
    </cfRule>
  </conditionalFormatting>
  <conditionalFormatting sqref="AL78 AQ78 AG78">
    <cfRule type="cellIs" dxfId="408" priority="49" operator="between">
      <formula>80</formula>
      <formula>120</formula>
    </cfRule>
  </conditionalFormatting>
  <conditionalFormatting sqref="AQ38">
    <cfRule type="cellIs" dxfId="407" priority="48" operator="between">
      <formula>80</formula>
      <formula>120</formula>
    </cfRule>
  </conditionalFormatting>
  <conditionalFormatting sqref="AE37:AF37">
    <cfRule type="cellIs" dxfId="406" priority="47" operator="greaterThan">
      <formula>20</formula>
    </cfRule>
  </conditionalFormatting>
  <conditionalFormatting sqref="AG37">
    <cfRule type="cellIs" dxfId="405" priority="46" operator="between">
      <formula>80</formula>
      <formula>120</formula>
    </cfRule>
  </conditionalFormatting>
  <conditionalFormatting sqref="AE39:AF39">
    <cfRule type="cellIs" dxfId="404" priority="45" operator="greaterThan">
      <formula>20</formula>
    </cfRule>
  </conditionalFormatting>
  <conditionalFormatting sqref="AG39">
    <cfRule type="cellIs" dxfId="403" priority="44" operator="between">
      <formula>80</formula>
      <formula>120</formula>
    </cfRule>
  </conditionalFormatting>
  <conditionalFormatting sqref="AM35 AJ35 AO35">
    <cfRule type="cellIs" dxfId="402" priority="43" operator="greaterThan">
      <formula>20</formula>
    </cfRule>
  </conditionalFormatting>
  <conditionalFormatting sqref="AM41 AH41 AE41:AF41 AE43:AF65 AH43:AH65 AM43:AM65 AJ43:AK65 AJ41:AK41 AO43:AP65 AO41:AP41">
    <cfRule type="cellIs" dxfId="401" priority="42" operator="greaterThan">
      <formula>20</formula>
    </cfRule>
  </conditionalFormatting>
  <conditionalFormatting sqref="AL41 AQ41 AG41 AG43:AG65 AQ43:AQ65 AL43:AL65">
    <cfRule type="cellIs" dxfId="400" priority="41" operator="between">
      <formula>80</formula>
      <formula>120</formula>
    </cfRule>
  </conditionalFormatting>
  <conditionalFormatting sqref="AE42:AF42 AH42 AM42 AJ42:AK42 AO42:AP42">
    <cfRule type="cellIs" dxfId="399" priority="38" operator="greaterThan">
      <formula>20</formula>
    </cfRule>
  </conditionalFormatting>
  <conditionalFormatting sqref="AG42 AQ42 AL42">
    <cfRule type="cellIs" dxfId="398" priority="37" operator="between">
      <formula>80</formula>
      <formula>120</formula>
    </cfRule>
  </conditionalFormatting>
  <conditionalFormatting sqref="AM40 AH40 AE40:AF40 AJ40:AK40 AO40:AP40">
    <cfRule type="cellIs" dxfId="397" priority="40" operator="greaterThan">
      <formula>20</formula>
    </cfRule>
  </conditionalFormatting>
  <conditionalFormatting sqref="AL40 AQ40 AG40">
    <cfRule type="cellIs" dxfId="396" priority="39" operator="between">
      <formula>80</formula>
      <formula>120</formula>
    </cfRule>
  </conditionalFormatting>
  <conditionalFormatting sqref="AE38:AF38 AH38 AM38 AJ38:AK38 AO38:AP38">
    <cfRule type="cellIs" dxfId="395" priority="36" operator="greaterThan">
      <formula>20</formula>
    </cfRule>
  </conditionalFormatting>
  <conditionalFormatting sqref="AG38 AL38">
    <cfRule type="cellIs" dxfId="394" priority="35" operator="between">
      <formula>80</formula>
      <formula>120</formula>
    </cfRule>
  </conditionalFormatting>
  <conditionalFormatting sqref="AM72 AH72 AJ72:AK72 AO72:AP72">
    <cfRule type="cellIs" dxfId="393" priority="34" operator="greaterThan">
      <formula>20</formula>
    </cfRule>
  </conditionalFormatting>
  <conditionalFormatting sqref="AL72 AQ72">
    <cfRule type="cellIs" dxfId="392" priority="33" operator="between">
      <formula>80</formula>
      <formula>120</formula>
    </cfRule>
  </conditionalFormatting>
  <conditionalFormatting sqref="AQ71">
    <cfRule type="cellIs" dxfId="391" priority="32" operator="between">
      <formula>80</formula>
      <formula>120</formula>
    </cfRule>
  </conditionalFormatting>
  <conditionalFormatting sqref="AE72:AF72">
    <cfRule type="cellIs" dxfId="390" priority="31" operator="greaterThan">
      <formula>20</formula>
    </cfRule>
  </conditionalFormatting>
  <conditionalFormatting sqref="AG72">
    <cfRule type="cellIs" dxfId="389" priority="30" operator="between">
      <formula>80</formula>
      <formula>120</formula>
    </cfRule>
  </conditionalFormatting>
  <conditionalFormatting sqref="AM74 AH74 AE74:AF74 AE76:AF76 AH76 AM76 AJ76:AK76 AJ74:AK74 AO76:AP76 AO74:AP74">
    <cfRule type="cellIs" dxfId="388" priority="29" operator="greaterThan">
      <formula>20</formula>
    </cfRule>
  </conditionalFormatting>
  <conditionalFormatting sqref="AL74 AQ74 AG74 AG76 AQ76 AL76">
    <cfRule type="cellIs" dxfId="387" priority="28" operator="between">
      <formula>80</formula>
      <formula>120</formula>
    </cfRule>
  </conditionalFormatting>
  <conditionalFormatting sqref="AE75:AF75 AH75 AM75 AJ75:AK75 AO75:AP75">
    <cfRule type="cellIs" dxfId="386" priority="25" operator="greaterThan">
      <formula>20</formula>
    </cfRule>
  </conditionalFormatting>
  <conditionalFormatting sqref="AG75 AQ75 AL75">
    <cfRule type="cellIs" dxfId="385" priority="24" operator="between">
      <formula>80</formula>
      <formula>120</formula>
    </cfRule>
  </conditionalFormatting>
  <conditionalFormatting sqref="AM73 AH73 AE73:AF73 AJ73:AK73 AO73:AP73">
    <cfRule type="cellIs" dxfId="384" priority="27" operator="greaterThan">
      <formula>20</formula>
    </cfRule>
  </conditionalFormatting>
  <conditionalFormatting sqref="AL73 AQ73 AG73">
    <cfRule type="cellIs" dxfId="383" priority="26" operator="between">
      <formula>80</formula>
      <formula>120</formula>
    </cfRule>
  </conditionalFormatting>
  <conditionalFormatting sqref="AE71:AF71 AH71 AM71 AJ71:AK71 AO71:AP71">
    <cfRule type="cellIs" dxfId="382" priority="23" operator="greaterThan">
      <formula>20</formula>
    </cfRule>
  </conditionalFormatting>
  <conditionalFormatting sqref="AG71 AL71">
    <cfRule type="cellIs" dxfId="381" priority="22" operator="between">
      <formula>80</formula>
      <formula>120</formula>
    </cfRule>
  </conditionalFormatting>
  <conditionalFormatting sqref="AK33">
    <cfRule type="cellIs" dxfId="380" priority="21" operator="greaterThan">
      <formula>20</formula>
    </cfRule>
  </conditionalFormatting>
  <conditionalFormatting sqref="AP33">
    <cfRule type="cellIs" dxfId="379" priority="20" operator="greaterThan">
      <formula>20</formula>
    </cfRule>
  </conditionalFormatting>
  <conditionalFormatting sqref="AG33">
    <cfRule type="cellIs" dxfId="378" priority="19" operator="between">
      <formula>80</formula>
      <formula>120</formula>
    </cfRule>
  </conditionalFormatting>
  <conditionalFormatting sqref="AL33">
    <cfRule type="cellIs" dxfId="377" priority="18" operator="between">
      <formula>80</formula>
      <formula>120</formula>
    </cfRule>
  </conditionalFormatting>
  <conditionalFormatting sqref="AL33">
    <cfRule type="cellIs" dxfId="376" priority="17" operator="between">
      <formula>80</formula>
      <formula>120</formula>
    </cfRule>
  </conditionalFormatting>
  <conditionalFormatting sqref="AQ33">
    <cfRule type="cellIs" dxfId="375" priority="16" operator="between">
      <formula>80</formula>
      <formula>120</formula>
    </cfRule>
  </conditionalFormatting>
  <conditionalFormatting sqref="AQ33">
    <cfRule type="cellIs" dxfId="374" priority="15" operator="between">
      <formula>80</formula>
      <formula>120</formula>
    </cfRule>
  </conditionalFormatting>
  <conditionalFormatting sqref="AK35">
    <cfRule type="cellIs" dxfId="373" priority="14" operator="greaterThan">
      <formula>20</formula>
    </cfRule>
  </conditionalFormatting>
  <conditionalFormatting sqref="AP35">
    <cfRule type="cellIs" dxfId="372" priority="13" operator="greaterThan">
      <formula>20</formula>
    </cfRule>
  </conditionalFormatting>
  <conditionalFormatting sqref="AH66:AH69 AM66:AM69 AJ66 AJ67:AK67 AO66 AO67:AP67 AE66:AF69 AJ69:AK69 AJ68 AO69:AP69 AO68">
    <cfRule type="cellIs" dxfId="371" priority="12" operator="greaterThan">
      <formula>20</formula>
    </cfRule>
  </conditionalFormatting>
  <conditionalFormatting sqref="AG69 AL69 AQ69 AG67 AL67 AQ67">
    <cfRule type="cellIs" dxfId="370" priority="11" operator="between">
      <formula>80</formula>
      <formula>120</formula>
    </cfRule>
  </conditionalFormatting>
  <conditionalFormatting sqref="AM68 AJ68 AO68">
    <cfRule type="cellIs" dxfId="369" priority="10" operator="greaterThan">
      <formula>20</formula>
    </cfRule>
  </conditionalFormatting>
  <conditionalFormatting sqref="AK66">
    <cfRule type="cellIs" dxfId="368" priority="9" operator="greaterThan">
      <formula>20</formula>
    </cfRule>
  </conditionalFormatting>
  <conditionalFormatting sqref="AP66">
    <cfRule type="cellIs" dxfId="367" priority="8" operator="greaterThan">
      <formula>20</formula>
    </cfRule>
  </conditionalFormatting>
  <conditionalFormatting sqref="AG66">
    <cfRule type="cellIs" dxfId="366" priority="7" operator="between">
      <formula>80</formula>
      <formula>120</formula>
    </cfRule>
  </conditionalFormatting>
  <conditionalFormatting sqref="AL66">
    <cfRule type="cellIs" dxfId="365" priority="6" operator="between">
      <formula>80</formula>
      <formula>120</formula>
    </cfRule>
  </conditionalFormatting>
  <conditionalFormatting sqref="AL66">
    <cfRule type="cellIs" dxfId="364" priority="5" operator="between">
      <formula>80</formula>
      <formula>120</formula>
    </cfRule>
  </conditionalFormatting>
  <conditionalFormatting sqref="AQ66">
    <cfRule type="cellIs" dxfId="363" priority="4" operator="between">
      <formula>80</formula>
      <formula>120</formula>
    </cfRule>
  </conditionalFormatting>
  <conditionalFormatting sqref="AQ66">
    <cfRule type="cellIs" dxfId="362" priority="3" operator="between">
      <formula>80</formula>
      <formula>120</formula>
    </cfRule>
  </conditionalFormatting>
  <conditionalFormatting sqref="AK68">
    <cfRule type="cellIs" dxfId="361" priority="2" operator="greaterThan">
      <formula>20</formula>
    </cfRule>
  </conditionalFormatting>
  <conditionalFormatting sqref="AP68">
    <cfRule type="cellIs" dxfId="360" priority="1" operator="greaterThan">
      <formula>20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M163"/>
  <sheetViews>
    <sheetView topLeftCell="AC60" zoomScale="167" zoomScaleNormal="100" workbookViewId="0">
      <selection activeCell="AN7" sqref="AN7"/>
    </sheetView>
  </sheetViews>
  <sheetFormatPr baseColWidth="10" defaultColWidth="8.83203125" defaultRowHeight="15"/>
  <cols>
    <col min="3" max="3" width="23.83203125" customWidth="1"/>
    <col min="4" max="4" width="15" customWidth="1"/>
    <col min="6" max="6" width="13.1640625" customWidth="1"/>
    <col min="24" max="24" width="10.33203125" customWidth="1"/>
    <col min="25" max="25" width="15.6640625" customWidth="1"/>
    <col min="26" max="26" width="13.5" customWidth="1"/>
    <col min="29" max="29" width="22.5" customWidth="1"/>
  </cols>
  <sheetData>
    <row r="1" spans="1:65" ht="17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10</v>
      </c>
      <c r="H1" t="s">
        <v>11</v>
      </c>
      <c r="I1" t="s">
        <v>12</v>
      </c>
      <c r="J1" t="s">
        <v>13</v>
      </c>
      <c r="K1" t="s">
        <v>6</v>
      </c>
      <c r="L1" t="s">
        <v>14</v>
      </c>
      <c r="M1" t="s">
        <v>15</v>
      </c>
      <c r="N1" t="s">
        <v>16</v>
      </c>
      <c r="O1" t="s">
        <v>17</v>
      </c>
      <c r="P1" t="s">
        <v>7</v>
      </c>
      <c r="Q1" t="s">
        <v>18</v>
      </c>
      <c r="R1" t="s">
        <v>8</v>
      </c>
      <c r="S1" t="s">
        <v>19</v>
      </c>
      <c r="T1" t="s">
        <v>20</v>
      </c>
      <c r="U1" t="s">
        <v>9</v>
      </c>
      <c r="V1" t="s">
        <v>21</v>
      </c>
      <c r="W1" t="s">
        <v>22</v>
      </c>
      <c r="X1" t="s">
        <v>23</v>
      </c>
      <c r="Y1" t="s">
        <v>49</v>
      </c>
      <c r="Z1" t="s">
        <v>50</v>
      </c>
      <c r="AA1" s="1" t="s">
        <v>33</v>
      </c>
      <c r="AB1" s="1" t="s">
        <v>25</v>
      </c>
      <c r="AC1" s="1" t="s">
        <v>26</v>
      </c>
      <c r="AD1" s="1" t="s">
        <v>35</v>
      </c>
      <c r="AE1" s="1" t="s">
        <v>36</v>
      </c>
      <c r="AF1" s="1" t="s">
        <v>37</v>
      </c>
      <c r="AG1" s="1" t="s">
        <v>27</v>
      </c>
      <c r="AH1" s="1"/>
      <c r="AI1" s="1" t="s">
        <v>38</v>
      </c>
      <c r="AJ1" s="1" t="s">
        <v>39</v>
      </c>
      <c r="AK1" s="1" t="s">
        <v>40</v>
      </c>
      <c r="AL1" s="1" t="s">
        <v>32</v>
      </c>
      <c r="AM1" s="1"/>
      <c r="AN1" s="1" t="s">
        <v>41</v>
      </c>
      <c r="AO1" s="1" t="s">
        <v>42</v>
      </c>
      <c r="AP1" s="1" t="s">
        <v>43</v>
      </c>
      <c r="AQ1" s="1" t="s">
        <v>28</v>
      </c>
      <c r="AR1" s="1"/>
      <c r="AS1" s="1" t="s">
        <v>34</v>
      </c>
      <c r="AT1" s="1" t="s">
        <v>29</v>
      </c>
      <c r="AU1" s="1" t="s">
        <v>30</v>
      </c>
      <c r="AV1" s="1" t="s">
        <v>31</v>
      </c>
      <c r="AX1" s="1" t="s">
        <v>163</v>
      </c>
      <c r="AY1" s="1" t="s">
        <v>164</v>
      </c>
      <c r="AZ1" s="1" t="s">
        <v>165</v>
      </c>
      <c r="BA1" s="1" t="s">
        <v>166</v>
      </c>
      <c r="BB1" s="1" t="s">
        <v>167</v>
      </c>
      <c r="BC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J1" s="1" t="s">
        <v>34</v>
      </c>
      <c r="BK1" s="1" t="s">
        <v>29</v>
      </c>
      <c r="BL1" s="1" t="s">
        <v>30</v>
      </c>
      <c r="BM1" s="1" t="s">
        <v>31</v>
      </c>
    </row>
    <row r="2" spans="1:65" ht="16">
      <c r="A2">
        <v>1</v>
      </c>
      <c r="B2">
        <v>3</v>
      </c>
      <c r="C2" t="s">
        <v>48</v>
      </c>
      <c r="D2" t="s">
        <v>24</v>
      </c>
      <c r="E2" t="s">
        <v>52</v>
      </c>
      <c r="G2">
        <v>0.3</v>
      </c>
      <c r="H2">
        <v>0.3</v>
      </c>
      <c r="I2">
        <v>2350</v>
      </c>
      <c r="J2">
        <v>6122</v>
      </c>
      <c r="L2">
        <v>7154</v>
      </c>
      <c r="M2">
        <v>9.92</v>
      </c>
      <c r="N2">
        <v>10.196</v>
      </c>
      <c r="O2">
        <v>0.27600000000000002</v>
      </c>
      <c r="Q2">
        <v>1.2070000000000001</v>
      </c>
      <c r="R2">
        <v>1</v>
      </c>
      <c r="S2">
        <v>0</v>
      </c>
      <c r="T2">
        <v>0</v>
      </c>
      <c r="V2">
        <v>0</v>
      </c>
      <c r="Y2" s="4">
        <v>43840</v>
      </c>
      <c r="Z2" s="3">
        <v>0.63451388888888893</v>
      </c>
      <c r="AB2">
        <v>1</v>
      </c>
      <c r="AE2">
        <f>ABS(100*(M2-M3)/(AVERAGE(M2:M3)))</f>
        <v>2.0058879297440297</v>
      </c>
      <c r="AJ2">
        <f>ABS(100*(O2-O3)/(AVERAGE(O2:O3)))</f>
        <v>139.69230769230771</v>
      </c>
      <c r="AO2">
        <f>ABS(100*(Q2-Q3)/(AVERAGE(Q2:Q3)))</f>
        <v>0.49586776859504178</v>
      </c>
      <c r="AS2">
        <f>AVERAGE(M2:M3)</f>
        <v>10.0205</v>
      </c>
      <c r="AT2">
        <f>AVERAGE(N2:N3)</f>
        <v>10.183499999999999</v>
      </c>
      <c r="AU2">
        <f>AVERAGE(O2:O3)</f>
        <v>0.16250000000000001</v>
      </c>
      <c r="AV2">
        <f>AVERAGE(Q2:Q3)</f>
        <v>1.21</v>
      </c>
      <c r="AX2" s="1"/>
      <c r="AY2" s="1"/>
      <c r="AZ2" s="1" t="s">
        <v>173</v>
      </c>
      <c r="BA2" s="6">
        <f>AVERAGE(BA7:BA8, BA40:BA41,BA73:BA74)</f>
        <v>922.59259259259261</v>
      </c>
      <c r="BB2" s="6">
        <f t="shared" ref="BB2:BC2" si="0">AVERAGE(BB7:BB8, BB40:BB41,BB73:BB74)</f>
        <v>2164.2592592592596</v>
      </c>
      <c r="BC2" s="6">
        <f t="shared" si="0"/>
        <v>18325.925925925927</v>
      </c>
    </row>
    <row r="3" spans="1:65">
      <c r="A3">
        <v>2</v>
      </c>
      <c r="B3">
        <v>3</v>
      </c>
      <c r="C3" t="s">
        <v>48</v>
      </c>
      <c r="D3" t="s">
        <v>24</v>
      </c>
      <c r="E3" t="s">
        <v>52</v>
      </c>
      <c r="G3">
        <v>0.3</v>
      </c>
      <c r="H3">
        <v>0.3</v>
      </c>
      <c r="I3">
        <v>2397</v>
      </c>
      <c r="J3">
        <v>6107</v>
      </c>
      <c r="L3">
        <v>7195</v>
      </c>
      <c r="M3">
        <v>10.121</v>
      </c>
      <c r="N3">
        <v>10.170999999999999</v>
      </c>
      <c r="O3">
        <v>4.9000000000000002E-2</v>
      </c>
      <c r="Q3">
        <v>1.2130000000000001</v>
      </c>
      <c r="R3">
        <v>1</v>
      </c>
      <c r="S3">
        <v>0</v>
      </c>
      <c r="T3">
        <v>0</v>
      </c>
      <c r="V3">
        <v>0</v>
      </c>
      <c r="Y3" s="4">
        <v>43840</v>
      </c>
      <c r="Z3" s="3">
        <v>0.64015046296296296</v>
      </c>
      <c r="AB3">
        <v>1</v>
      </c>
      <c r="AX3" s="1"/>
      <c r="AY3" s="1"/>
      <c r="AZ3" s="1"/>
      <c r="BA3" s="6"/>
      <c r="BB3" s="6"/>
      <c r="BC3" s="7"/>
    </row>
    <row r="4" spans="1:65">
      <c r="A4">
        <v>3</v>
      </c>
      <c r="B4">
        <v>1</v>
      </c>
      <c r="D4" t="s">
        <v>47</v>
      </c>
      <c r="Y4" s="4">
        <v>43840</v>
      </c>
      <c r="Z4" s="3">
        <v>0.6445833333333334</v>
      </c>
      <c r="AB4">
        <v>1</v>
      </c>
      <c r="AX4" s="1"/>
      <c r="AY4" s="1"/>
      <c r="AZ4" s="1"/>
      <c r="BA4" s="6"/>
      <c r="BB4" s="6"/>
      <c r="BC4" s="7"/>
    </row>
    <row r="5" spans="1:65">
      <c r="A5">
        <v>4</v>
      </c>
      <c r="B5">
        <v>2</v>
      </c>
      <c r="C5" t="s">
        <v>44</v>
      </c>
      <c r="D5" t="s">
        <v>24</v>
      </c>
      <c r="E5" t="s">
        <v>52</v>
      </c>
      <c r="G5">
        <v>0.3</v>
      </c>
      <c r="H5">
        <v>0.3</v>
      </c>
      <c r="I5">
        <v>9</v>
      </c>
      <c r="J5">
        <v>117</v>
      </c>
      <c r="L5">
        <v>37</v>
      </c>
      <c r="M5">
        <v>9.9000000000000005E-2</v>
      </c>
      <c r="N5">
        <v>0.186</v>
      </c>
      <c r="O5">
        <v>8.7999999999999995E-2</v>
      </c>
      <c r="Q5">
        <v>7.0000000000000001E-3</v>
      </c>
      <c r="R5">
        <v>1</v>
      </c>
      <c r="S5">
        <v>0</v>
      </c>
      <c r="T5">
        <v>0</v>
      </c>
      <c r="V5">
        <v>0</v>
      </c>
      <c r="Y5" s="4">
        <v>43840</v>
      </c>
      <c r="Z5" s="3">
        <v>0.65445601851851853</v>
      </c>
      <c r="AB5">
        <v>1</v>
      </c>
      <c r="AE5">
        <f>ABS(100*(M5-M6)/(AVERAGE(M5:M6)))</f>
        <v>27.074235807860262</v>
      </c>
      <c r="AJ5">
        <f>ABS(100*(O5-O6)/(AVERAGE(O5:O6)))</f>
        <v>95.798319327731079</v>
      </c>
      <c r="AO5">
        <f>ABS(100*(Q5-Q6)/(AVERAGE(Q5:Q6)))</f>
        <v>150</v>
      </c>
      <c r="AS5">
        <f>AVERAGE(M5:M6)</f>
        <v>0.1145</v>
      </c>
      <c r="AT5">
        <f>AVERAGE(N5:N6)</f>
        <v>0.17349999999999999</v>
      </c>
      <c r="AU5">
        <f>AVERAGE(O5:O6)</f>
        <v>5.9499999999999997E-2</v>
      </c>
      <c r="AV5">
        <f>AVERAGE(Q5:Q6)</f>
        <v>4.0000000000000001E-3</v>
      </c>
      <c r="AX5" s="1"/>
      <c r="AY5" s="1"/>
      <c r="AZ5" s="1"/>
      <c r="BA5" s="6"/>
      <c r="BB5" s="6"/>
      <c r="BC5" s="7"/>
    </row>
    <row r="6" spans="1:65">
      <c r="A6">
        <v>5</v>
      </c>
      <c r="B6">
        <v>2</v>
      </c>
      <c r="C6" t="s">
        <v>44</v>
      </c>
      <c r="D6" t="s">
        <v>24</v>
      </c>
      <c r="E6" t="s">
        <v>52</v>
      </c>
      <c r="G6">
        <v>0.3</v>
      </c>
      <c r="H6">
        <v>0.3</v>
      </c>
      <c r="I6">
        <v>16</v>
      </c>
      <c r="J6">
        <v>102</v>
      </c>
      <c r="L6">
        <v>5</v>
      </c>
      <c r="M6">
        <v>0.13</v>
      </c>
      <c r="N6">
        <v>0.161</v>
      </c>
      <c r="O6">
        <v>3.1E-2</v>
      </c>
      <c r="Q6">
        <v>1E-3</v>
      </c>
      <c r="R6">
        <v>1</v>
      </c>
      <c r="S6">
        <v>0</v>
      </c>
      <c r="T6">
        <v>0</v>
      </c>
      <c r="V6">
        <v>0</v>
      </c>
      <c r="Y6" s="4">
        <v>43840</v>
      </c>
      <c r="Z6" s="3">
        <v>0.65983796296296293</v>
      </c>
      <c r="AB6">
        <v>1</v>
      </c>
      <c r="AX6" s="1"/>
      <c r="AY6" s="1"/>
      <c r="AZ6" s="1"/>
      <c r="BA6" s="6"/>
      <c r="BB6" s="6"/>
      <c r="BC6" s="7"/>
    </row>
    <row r="7" spans="1:65">
      <c r="A7">
        <v>6</v>
      </c>
      <c r="B7">
        <v>4</v>
      </c>
      <c r="C7" t="s">
        <v>105</v>
      </c>
      <c r="D7" t="s">
        <v>24</v>
      </c>
      <c r="E7" t="s">
        <v>52</v>
      </c>
      <c r="G7">
        <v>0.3</v>
      </c>
      <c r="H7">
        <v>0.3</v>
      </c>
      <c r="I7">
        <v>796</v>
      </c>
      <c r="J7">
        <v>3830</v>
      </c>
      <c r="L7">
        <v>1620</v>
      </c>
      <c r="M7">
        <v>3.3839999999999999</v>
      </c>
      <c r="N7">
        <v>6.359</v>
      </c>
      <c r="O7">
        <v>2.9750000000000001</v>
      </c>
      <c r="Q7">
        <v>0.28399999999999997</v>
      </c>
      <c r="R7">
        <v>1</v>
      </c>
      <c r="S7">
        <v>0</v>
      </c>
      <c r="T7">
        <v>0</v>
      </c>
      <c r="V7">
        <v>0</v>
      </c>
      <c r="Y7" s="4">
        <v>43840</v>
      </c>
      <c r="Z7" s="3">
        <v>0.67031249999999998</v>
      </c>
      <c r="AB7">
        <v>1</v>
      </c>
      <c r="AD7">
        <f>ABS(100*(AVERAGE(M7:M8)-3.24)/3.24)</f>
        <v>7.1759259259259229</v>
      </c>
      <c r="AE7">
        <f>ABS(100*(M7-M8)/(AVERAGE(M7:M8)))</f>
        <v>5.0971922246220309</v>
      </c>
      <c r="AI7">
        <f>ABS(100*(AVERAGE(O7:O8)-4.3)/4.3)</f>
        <v>31.825581395348838</v>
      </c>
      <c r="AJ7">
        <f>ABS(100*(O7-O8)/(AVERAGE(O7:O8)))</f>
        <v>2.967763943373706</v>
      </c>
      <c r="AN7">
        <f>ABS(100*(AVERAGE(Q7:Q8)-0.3)/0.3)</f>
        <v>4.5000000000000044</v>
      </c>
      <c r="AO7">
        <f>ABS(100*(Q7-Q8)/(AVERAGE(Q7:Q8)))</f>
        <v>1.745200698080281</v>
      </c>
      <c r="AS7">
        <f>AVERAGE(M7:M8)</f>
        <v>3.4725000000000001</v>
      </c>
      <c r="AT7">
        <f>AVERAGE(N7:N8)</f>
        <v>6.4039999999999999</v>
      </c>
      <c r="AU7">
        <f>AVERAGE(O7:O8)</f>
        <v>2.9314999999999998</v>
      </c>
      <c r="AV7">
        <f>AVERAGE(Q7:Q8)</f>
        <v>0.28649999999999998</v>
      </c>
      <c r="AX7" s="1">
        <v>3</v>
      </c>
      <c r="AY7" s="1">
        <v>6</v>
      </c>
      <c r="AZ7" s="1">
        <v>0.3</v>
      </c>
      <c r="BA7" s="6">
        <f>I7/(G7*AX7)</f>
        <v>884.44444444444457</v>
      </c>
      <c r="BB7" s="6">
        <f>J7/(H7*AY7)</f>
        <v>2127.7777777777778</v>
      </c>
      <c r="BC7" s="7">
        <f>L7/(H7*AZ7)</f>
        <v>18000</v>
      </c>
      <c r="BE7" s="8">
        <f t="shared" ref="BE7:BE38" si="1">0.001*((I7/$BA$2)*1000)/G7</f>
        <v>2.8759534323564835</v>
      </c>
      <c r="BF7" s="8">
        <f t="shared" ref="BF7:BF38" si="2">0.001*((J7/$BB$2)*1000)/H7</f>
        <v>5.8988619834003595</v>
      </c>
      <c r="BG7" s="8">
        <f>BF7-BE7</f>
        <v>3.022908551043876</v>
      </c>
      <c r="BH7" s="8">
        <f t="shared" ref="BH7:BH38" si="3">0.001*((L7/$BC$2)*1000)/H7</f>
        <v>0.29466451091350038</v>
      </c>
      <c r="BJ7" s="8">
        <f>AVERAGE(BE7:BE8)</f>
        <v>2.9518265756724209</v>
      </c>
      <c r="BK7" s="8">
        <f>AVERAGE(BF7:BF8)</f>
        <v>5.9404466501240698</v>
      </c>
      <c r="BL7" s="8">
        <f>AVERAGE(BG7:BG8)</f>
        <v>2.9886200744516485</v>
      </c>
      <c r="BM7" s="8">
        <f>AVERAGE(BH7:BH8)</f>
        <v>0.29730194017784961</v>
      </c>
    </row>
    <row r="8" spans="1:65">
      <c r="A8">
        <v>7</v>
      </c>
      <c r="B8">
        <v>4</v>
      </c>
      <c r="C8" t="s">
        <v>105</v>
      </c>
      <c r="D8" t="s">
        <v>24</v>
      </c>
      <c r="E8" t="s">
        <v>52</v>
      </c>
      <c r="G8">
        <v>0.3</v>
      </c>
      <c r="H8">
        <v>0.3</v>
      </c>
      <c r="I8">
        <v>838</v>
      </c>
      <c r="J8">
        <v>3884</v>
      </c>
      <c r="L8">
        <v>1649</v>
      </c>
      <c r="M8">
        <v>3.5609999999999999</v>
      </c>
      <c r="N8">
        <v>6.4489999999999998</v>
      </c>
      <c r="O8">
        <v>2.8879999999999999</v>
      </c>
      <c r="Q8">
        <v>0.28899999999999998</v>
      </c>
      <c r="R8">
        <v>1</v>
      </c>
      <c r="S8">
        <v>0</v>
      </c>
      <c r="T8">
        <v>0</v>
      </c>
      <c r="V8">
        <v>0</v>
      </c>
      <c r="Y8" s="4">
        <v>43840</v>
      </c>
      <c r="Z8" s="3">
        <v>0.67586805555555562</v>
      </c>
      <c r="AB8">
        <v>1</v>
      </c>
      <c r="AX8" s="1">
        <v>3</v>
      </c>
      <c r="AY8" s="1">
        <v>6</v>
      </c>
      <c r="AZ8" s="1">
        <v>0.3</v>
      </c>
      <c r="BA8" s="6">
        <f>I8/(G8*AX8)</f>
        <v>931.1111111111112</v>
      </c>
      <c r="BB8" s="6">
        <f>J8/(H8*AY8)</f>
        <v>2157.7777777777778</v>
      </c>
      <c r="BC8" s="7">
        <f>L8/(H8*AZ8)</f>
        <v>18322.222222222223</v>
      </c>
      <c r="BE8" s="8">
        <f t="shared" si="1"/>
        <v>3.0276997189883583</v>
      </c>
      <c r="BF8" s="8">
        <f t="shared" si="2"/>
        <v>5.9820313168477792</v>
      </c>
      <c r="BG8" s="8">
        <f t="shared" ref="BG8:BG71" si="4">BF8-BE8</f>
        <v>2.9543315978594209</v>
      </c>
      <c r="BH8" s="8">
        <f t="shared" si="3"/>
        <v>0.2999393694421989</v>
      </c>
    </row>
    <row r="9" spans="1:65">
      <c r="A9">
        <v>8</v>
      </c>
      <c r="B9">
        <v>3</v>
      </c>
      <c r="C9" t="s">
        <v>45</v>
      </c>
      <c r="D9" t="s">
        <v>24</v>
      </c>
      <c r="E9" t="s">
        <v>52</v>
      </c>
      <c r="G9">
        <v>0.3</v>
      </c>
      <c r="H9">
        <v>0.3</v>
      </c>
      <c r="I9">
        <v>2276</v>
      </c>
      <c r="J9">
        <v>5726</v>
      </c>
      <c r="L9">
        <v>6942</v>
      </c>
      <c r="M9">
        <v>9.6080000000000005</v>
      </c>
      <c r="N9">
        <v>9.532</v>
      </c>
      <c r="O9">
        <v>0</v>
      </c>
      <c r="Q9">
        <v>1.1719999999999999</v>
      </c>
      <c r="R9">
        <v>1</v>
      </c>
      <c r="S9">
        <v>0</v>
      </c>
      <c r="T9">
        <v>0</v>
      </c>
      <c r="V9">
        <v>0</v>
      </c>
      <c r="Y9" s="4">
        <v>43840</v>
      </c>
      <c r="Z9" s="3">
        <v>0.68611111111111101</v>
      </c>
      <c r="AB9">
        <v>1</v>
      </c>
      <c r="AE9">
        <f>ABS(100*(M9-M10)/(AVERAGE(M9:M10)))</f>
        <v>0.7362472131487503</v>
      </c>
      <c r="AJ9">
        <f>ABS(100*(O9-O10)/(AVERAGE(O9:O10)))</f>
        <v>200</v>
      </c>
      <c r="AO9">
        <f>ABS(100*(Q9-Q10)/(AVERAGE(Q9:Q10)))</f>
        <v>2.8595458368376812</v>
      </c>
      <c r="AS9">
        <f>AVERAGE(M9:M10)</f>
        <v>9.6434999999999995</v>
      </c>
      <c r="AT9">
        <f>AVERAGE(N9:N10)</f>
        <v>9.7205000000000013</v>
      </c>
      <c r="AU9">
        <f>AVERAGE(O9:O10)</f>
        <v>0.11550000000000001</v>
      </c>
      <c r="AV9">
        <f>AVERAGE(Q9:Q10)</f>
        <v>1.1890000000000001</v>
      </c>
      <c r="AX9" s="1"/>
      <c r="AY9" s="1"/>
      <c r="AZ9" s="1"/>
      <c r="BA9" s="6"/>
      <c r="BB9" s="6"/>
      <c r="BC9" s="7"/>
      <c r="BE9" s="8">
        <f t="shared" si="1"/>
        <v>8.2232035327177844</v>
      </c>
      <c r="BF9" s="8">
        <f t="shared" si="2"/>
        <v>8.8190296911097796</v>
      </c>
      <c r="BG9" s="8">
        <f t="shared" si="4"/>
        <v>0.59582615839199526</v>
      </c>
      <c r="BH9" s="8">
        <f t="shared" si="3"/>
        <v>1.2626919967663703</v>
      </c>
      <c r="BJ9" s="8">
        <f>AVERAGE(BE9:BE10)</f>
        <v>8.2539140907266173</v>
      </c>
      <c r="BK9" s="8">
        <f>AVERAGE(BF9:BF10)</f>
        <v>8.9922991357919049</v>
      </c>
      <c r="BL9" s="8">
        <f>AVERAGE(BG9:BG10)</f>
        <v>0.73838504506528846</v>
      </c>
      <c r="BM9" s="8">
        <f>AVERAGE(BH9:BH10)</f>
        <v>1.2817906224737268</v>
      </c>
    </row>
    <row r="10" spans="1:65">
      <c r="A10">
        <v>9</v>
      </c>
      <c r="B10">
        <v>3</v>
      </c>
      <c r="C10" t="s">
        <v>45</v>
      </c>
      <c r="D10" t="s">
        <v>24</v>
      </c>
      <c r="E10" t="s">
        <v>52</v>
      </c>
      <c r="G10">
        <v>0.3</v>
      </c>
      <c r="H10">
        <v>0.3</v>
      </c>
      <c r="I10">
        <v>2293</v>
      </c>
      <c r="J10">
        <v>5951</v>
      </c>
      <c r="L10">
        <v>7152</v>
      </c>
      <c r="M10">
        <v>9.6790000000000003</v>
      </c>
      <c r="N10">
        <v>9.9090000000000007</v>
      </c>
      <c r="O10">
        <v>0.23100000000000001</v>
      </c>
      <c r="Q10">
        <v>1.206</v>
      </c>
      <c r="R10">
        <v>1</v>
      </c>
      <c r="S10">
        <v>0</v>
      </c>
      <c r="T10">
        <v>0</v>
      </c>
      <c r="V10">
        <v>0</v>
      </c>
      <c r="Y10" s="4">
        <v>43840</v>
      </c>
      <c r="Z10" s="3">
        <v>0.69168981481481484</v>
      </c>
      <c r="AB10">
        <v>1</v>
      </c>
      <c r="AX10" s="1"/>
      <c r="AY10" s="1"/>
      <c r="BE10" s="8">
        <f t="shared" si="1"/>
        <v>8.2846246487354485</v>
      </c>
      <c r="BF10" s="8">
        <f t="shared" si="2"/>
        <v>9.1655685804740301</v>
      </c>
      <c r="BG10" s="8">
        <f t="shared" si="4"/>
        <v>0.88094393173858165</v>
      </c>
      <c r="BH10" s="8">
        <f t="shared" si="3"/>
        <v>1.3008892481810832</v>
      </c>
    </row>
    <row r="11" spans="1:65">
      <c r="A11">
        <v>10</v>
      </c>
      <c r="B11">
        <v>7</v>
      </c>
      <c r="C11" t="s">
        <v>106</v>
      </c>
      <c r="D11" t="s">
        <v>24</v>
      </c>
      <c r="E11" t="s">
        <v>52</v>
      </c>
      <c r="G11">
        <v>0.3</v>
      </c>
      <c r="H11">
        <v>0.3</v>
      </c>
      <c r="I11">
        <v>957</v>
      </c>
      <c r="J11">
        <v>4122</v>
      </c>
      <c r="L11">
        <v>1513</v>
      </c>
      <c r="M11">
        <v>4.056</v>
      </c>
      <c r="N11">
        <v>6.8460000000000001</v>
      </c>
      <c r="O11">
        <v>2.79</v>
      </c>
      <c r="Q11">
        <v>0.26500000000000001</v>
      </c>
      <c r="R11">
        <v>1</v>
      </c>
      <c r="S11">
        <v>0</v>
      </c>
      <c r="T11">
        <v>0</v>
      </c>
      <c r="V11">
        <v>0</v>
      </c>
      <c r="Y11" s="4">
        <v>43840</v>
      </c>
      <c r="Z11" s="3">
        <v>0.70195601851851863</v>
      </c>
      <c r="AB11">
        <v>1</v>
      </c>
      <c r="AE11">
        <f>ABS(100*(M11-M12)/(AVERAGE(M11:M12)))</f>
        <v>0.76139015104997398</v>
      </c>
      <c r="AJ11">
        <f>ABS(100*(O11-O12)/(AVERAGE(O11:O12)))</f>
        <v>0.32206119162640529</v>
      </c>
      <c r="AO11">
        <f>ABS(100*(Q11-Q12)/(AVERAGE(Q11:Q12)))</f>
        <v>4.2389210019267862</v>
      </c>
      <c r="AS11">
        <f>AVERAGE(M11:M12)</f>
        <v>4.0715000000000003</v>
      </c>
      <c r="AT11">
        <f>AVERAGE(N11:N12)</f>
        <v>6.8665000000000003</v>
      </c>
      <c r="AU11">
        <f>AVERAGE(O11:O12)</f>
        <v>2.7945000000000002</v>
      </c>
      <c r="AV11">
        <f>AVERAGE(Q11:Q12)</f>
        <v>0.25950000000000001</v>
      </c>
      <c r="AX11" s="1"/>
      <c r="AY11" s="1"/>
      <c r="AZ11" s="1"/>
      <c r="BA11" s="6"/>
      <c r="BB11" s="6"/>
      <c r="BC11" s="7"/>
      <c r="BE11" s="8">
        <f t="shared" si="1"/>
        <v>3.4576475311120043</v>
      </c>
      <c r="BF11" s="8">
        <f t="shared" si="2"/>
        <v>6.348592453153076</v>
      </c>
      <c r="BG11" s="8">
        <f t="shared" si="4"/>
        <v>2.8909449220410717</v>
      </c>
      <c r="BH11" s="8">
        <f t="shared" si="3"/>
        <v>0.27520210185933708</v>
      </c>
      <c r="BJ11" s="8">
        <f>AVERAGE(BE11:BE12)</f>
        <v>3.4702930549979936</v>
      </c>
      <c r="BK11" s="8">
        <f>AVERAGE(BF11:BF12)</f>
        <v>6.3670745272525027</v>
      </c>
      <c r="BL11" s="8">
        <f>AVERAGE(BG11:BG12)</f>
        <v>2.8967814722545091</v>
      </c>
      <c r="BM11" s="8">
        <f>AVERAGE(BH11:BH12)</f>
        <v>0.26938156831042848</v>
      </c>
    </row>
    <row r="12" spans="1:65">
      <c r="A12">
        <v>11</v>
      </c>
      <c r="B12">
        <v>7</v>
      </c>
      <c r="C12" t="s">
        <v>106</v>
      </c>
      <c r="D12" t="s">
        <v>24</v>
      </c>
      <c r="E12" t="s">
        <v>52</v>
      </c>
      <c r="G12">
        <v>0.3</v>
      </c>
      <c r="H12">
        <v>0.3</v>
      </c>
      <c r="I12">
        <v>964</v>
      </c>
      <c r="J12">
        <v>4146</v>
      </c>
      <c r="L12">
        <v>1449</v>
      </c>
      <c r="M12">
        <v>4.0869999999999997</v>
      </c>
      <c r="N12">
        <v>6.8869999999999996</v>
      </c>
      <c r="O12">
        <v>2.7989999999999999</v>
      </c>
      <c r="Q12">
        <v>0.254</v>
      </c>
      <c r="R12">
        <v>1</v>
      </c>
      <c r="S12">
        <v>0</v>
      </c>
      <c r="T12">
        <v>0</v>
      </c>
      <c r="V12">
        <v>0</v>
      </c>
      <c r="Y12" s="4">
        <v>43840</v>
      </c>
      <c r="Z12" s="3">
        <v>0.70754629629629628</v>
      </c>
      <c r="AB12">
        <v>1</v>
      </c>
      <c r="AX12" s="1"/>
      <c r="AY12" s="1"/>
      <c r="AZ12" s="1"/>
      <c r="BA12" s="6"/>
      <c r="BB12" s="6"/>
      <c r="BC12" s="7"/>
      <c r="BE12" s="8">
        <f t="shared" si="1"/>
        <v>3.4829385788839824</v>
      </c>
      <c r="BF12" s="8">
        <f t="shared" si="2"/>
        <v>6.3855566013519294</v>
      </c>
      <c r="BG12" s="8">
        <f t="shared" si="4"/>
        <v>2.902618022467947</v>
      </c>
      <c r="BH12" s="8">
        <f t="shared" si="3"/>
        <v>0.26356103476151982</v>
      </c>
    </row>
    <row r="13" spans="1:65">
      <c r="A13">
        <v>12</v>
      </c>
      <c r="B13">
        <v>8</v>
      </c>
      <c r="C13" t="s">
        <v>107</v>
      </c>
      <c r="D13" t="s">
        <v>24</v>
      </c>
      <c r="E13" t="s">
        <v>52</v>
      </c>
      <c r="G13">
        <v>0.3</v>
      </c>
      <c r="H13">
        <v>0.3</v>
      </c>
      <c r="I13">
        <v>9</v>
      </c>
      <c r="J13">
        <v>302</v>
      </c>
      <c r="L13">
        <v>56</v>
      </c>
      <c r="M13">
        <v>9.9000000000000005E-2</v>
      </c>
      <c r="N13">
        <v>0.49199999999999999</v>
      </c>
      <c r="O13">
        <v>0.39200000000000002</v>
      </c>
      <c r="Q13">
        <v>1.0999999999999999E-2</v>
      </c>
      <c r="R13">
        <v>1</v>
      </c>
      <c r="S13">
        <v>0</v>
      </c>
      <c r="T13">
        <v>0</v>
      </c>
      <c r="V13">
        <v>0</v>
      </c>
      <c r="Y13" s="4">
        <v>43840</v>
      </c>
      <c r="Z13" s="3">
        <v>0.71751157407407407</v>
      </c>
      <c r="AB13">
        <v>1</v>
      </c>
      <c r="AE13">
        <f>ABS(100*(M13-M14)/(AVERAGE(M13:M14)))</f>
        <v>46.511627906976742</v>
      </c>
      <c r="AJ13">
        <f>ABS(100*(O13-O14)/(AVERAGE(O13:O14)))</f>
        <v>151.91659000306657</v>
      </c>
      <c r="AO13">
        <f>ABS(100*(Q13-Q14)/(AVERAGE(Q13:Q14)))</f>
        <v>183.01158301158301</v>
      </c>
      <c r="AS13">
        <f>AVERAGE(M13:M14)</f>
        <v>0.129</v>
      </c>
      <c r="AT13">
        <f>AVERAGE(N13:N14)</f>
        <v>1.7605</v>
      </c>
      <c r="AU13">
        <f>AVERAGE(O13:O14)</f>
        <v>1.6305000000000001</v>
      </c>
      <c r="AV13">
        <f>AVERAGE(Q13:Q14)</f>
        <v>0.1295</v>
      </c>
      <c r="AX13" s="1"/>
      <c r="AY13" s="1"/>
      <c r="AZ13" s="1"/>
      <c r="BA13" s="6"/>
      <c r="BB13" s="6"/>
      <c r="BC13" s="7"/>
      <c r="BE13" s="8">
        <f t="shared" si="1"/>
        <v>3.2517061421116024E-2</v>
      </c>
      <c r="BF13" s="8">
        <f t="shared" si="2"/>
        <v>0.46513219816890561</v>
      </c>
      <c r="BG13" s="8">
        <f t="shared" si="4"/>
        <v>0.43261513674778956</v>
      </c>
      <c r="BH13" s="8">
        <f t="shared" si="3"/>
        <v>1.0185933710590138E-2</v>
      </c>
      <c r="BJ13" s="8">
        <f>AVERAGE(BE13:BE14)</f>
        <v>5.7808109193095147E-2</v>
      </c>
      <c r="BK13" s="8">
        <f>AVERAGE(BF13:BF14)</f>
        <v>1.6425943355865491</v>
      </c>
      <c r="BL13" s="8">
        <f>AVERAGE(BG13:BG14)</f>
        <v>1.584786226393454</v>
      </c>
      <c r="BM13" s="8">
        <f>AVERAGE(BH13:BH14)</f>
        <v>0.13369037995149555</v>
      </c>
    </row>
    <row r="14" spans="1:65">
      <c r="A14">
        <v>13</v>
      </c>
      <c r="B14">
        <v>8</v>
      </c>
      <c r="C14" t="s">
        <v>107</v>
      </c>
      <c r="D14" t="s">
        <v>24</v>
      </c>
      <c r="E14" t="s">
        <v>52</v>
      </c>
      <c r="G14">
        <v>0.3</v>
      </c>
      <c r="H14">
        <v>0.3</v>
      </c>
      <c r="I14">
        <v>23</v>
      </c>
      <c r="J14">
        <v>1831</v>
      </c>
      <c r="L14">
        <v>1414</v>
      </c>
      <c r="M14">
        <v>0.159</v>
      </c>
      <c r="N14">
        <v>3.0289999999999999</v>
      </c>
      <c r="O14">
        <v>2.8690000000000002</v>
      </c>
      <c r="Q14">
        <v>0.248</v>
      </c>
      <c r="R14">
        <v>1</v>
      </c>
      <c r="S14">
        <v>0</v>
      </c>
      <c r="T14">
        <v>0</v>
      </c>
      <c r="V14">
        <v>0</v>
      </c>
      <c r="Y14" s="4">
        <v>43840</v>
      </c>
      <c r="Z14" s="3">
        <v>0.72287037037037039</v>
      </c>
      <c r="AB14">
        <v>1</v>
      </c>
      <c r="AX14" s="1"/>
      <c r="AY14" s="1"/>
      <c r="AZ14" s="1"/>
      <c r="BA14" s="6"/>
      <c r="BB14" s="6"/>
      <c r="BC14" s="7"/>
      <c r="BE14" s="8">
        <f t="shared" si="1"/>
        <v>8.3099156965074278E-2</v>
      </c>
      <c r="BF14" s="8">
        <f t="shared" si="2"/>
        <v>2.8200564730041924</v>
      </c>
      <c r="BG14" s="8">
        <f t="shared" si="4"/>
        <v>2.7369573160391183</v>
      </c>
      <c r="BH14" s="8">
        <f t="shared" si="3"/>
        <v>0.25719482619240097</v>
      </c>
    </row>
    <row r="15" spans="1:65">
      <c r="A15">
        <v>14</v>
      </c>
      <c r="B15">
        <v>9</v>
      </c>
      <c r="C15" t="s">
        <v>108</v>
      </c>
      <c r="D15" t="s">
        <v>24</v>
      </c>
      <c r="E15" t="s">
        <v>52</v>
      </c>
      <c r="G15">
        <v>0.3</v>
      </c>
      <c r="H15">
        <v>0.3</v>
      </c>
      <c r="I15">
        <v>3</v>
      </c>
      <c r="J15">
        <v>352</v>
      </c>
      <c r="L15">
        <v>72</v>
      </c>
      <c r="M15">
        <v>3.5000000000000003E-2</v>
      </c>
      <c r="N15">
        <v>0.57499999999999996</v>
      </c>
      <c r="O15">
        <v>0.54</v>
      </c>
      <c r="Q15">
        <v>1.4E-2</v>
      </c>
      <c r="R15">
        <v>1</v>
      </c>
      <c r="S15">
        <v>0</v>
      </c>
      <c r="T15">
        <v>0</v>
      </c>
      <c r="V15">
        <v>0</v>
      </c>
      <c r="Y15" s="4">
        <v>43840</v>
      </c>
      <c r="Z15" s="3">
        <v>0.7325694444444445</v>
      </c>
      <c r="AB15">
        <v>1</v>
      </c>
      <c r="AE15">
        <f>ABS(100*(M15-M16)/(AVERAGE(M15:M16)))</f>
        <v>94.73684210526315</v>
      </c>
      <c r="AJ15">
        <f>ABS(100*(O15-O16)/(AVERAGE(O15:O16)))</f>
        <v>91.183879093198982</v>
      </c>
      <c r="AO15">
        <f>ABS(100*(Q15-Q16)/(AVERAGE(Q15:Q16)))</f>
        <v>150</v>
      </c>
      <c r="AS15">
        <f>AVERAGE(M15:M16)</f>
        <v>6.6500000000000004E-2</v>
      </c>
      <c r="AT15">
        <f>AVERAGE(N15:N16)</f>
        <v>1.0594999999999999</v>
      </c>
      <c r="AU15">
        <f>AVERAGE(O15:O16)</f>
        <v>0.99250000000000005</v>
      </c>
      <c r="AV15">
        <f>AVERAGE(Q15:Q16)</f>
        <v>5.6000000000000001E-2</v>
      </c>
      <c r="AX15" s="1"/>
      <c r="AY15" s="1"/>
      <c r="AZ15" s="1"/>
      <c r="BA15" s="6"/>
      <c r="BB15" s="6"/>
      <c r="BC15" s="7"/>
      <c r="BE15" s="8">
        <f t="shared" si="1"/>
        <v>1.0839020473705338E-2</v>
      </c>
      <c r="BF15" s="8">
        <f t="shared" si="2"/>
        <v>0.54214084024985021</v>
      </c>
      <c r="BG15" s="8">
        <f t="shared" si="4"/>
        <v>0.53130181977614488</v>
      </c>
      <c r="BH15" s="8">
        <f t="shared" si="3"/>
        <v>1.3096200485044462E-2</v>
      </c>
      <c r="BJ15" s="8">
        <f>AVERAGE(BE15:BE16)</f>
        <v>2.167804094741068E-2</v>
      </c>
      <c r="BK15" s="8">
        <f>AVERAGE(BF15:BF16)</f>
        <v>0.99264139642337623</v>
      </c>
      <c r="BL15" s="8">
        <f>AVERAGE(BG15:BG16)</f>
        <v>0.97096335547596557</v>
      </c>
      <c r="BM15" s="8">
        <f>AVERAGE(BH15:BH16)</f>
        <v>5.6568310428455948E-2</v>
      </c>
    </row>
    <row r="16" spans="1:65">
      <c r="A16">
        <v>15</v>
      </c>
      <c r="B16">
        <v>9</v>
      </c>
      <c r="C16" t="s">
        <v>108</v>
      </c>
      <c r="D16" t="s">
        <v>24</v>
      </c>
      <c r="E16" t="s">
        <v>52</v>
      </c>
      <c r="G16">
        <v>0.3</v>
      </c>
      <c r="H16">
        <v>0.3</v>
      </c>
      <c r="I16">
        <v>9</v>
      </c>
      <c r="J16">
        <v>937</v>
      </c>
      <c r="L16">
        <v>550</v>
      </c>
      <c r="M16">
        <v>9.8000000000000004E-2</v>
      </c>
      <c r="N16">
        <v>1.544</v>
      </c>
      <c r="O16">
        <v>1.4450000000000001</v>
      </c>
      <c r="Q16">
        <v>9.8000000000000004E-2</v>
      </c>
      <c r="R16">
        <v>1</v>
      </c>
      <c r="S16">
        <v>0</v>
      </c>
      <c r="T16">
        <v>0</v>
      </c>
      <c r="V16">
        <v>0</v>
      </c>
      <c r="Y16" s="4">
        <v>43840</v>
      </c>
      <c r="Z16" s="3">
        <v>0.73800925925925931</v>
      </c>
      <c r="AB16">
        <v>1</v>
      </c>
      <c r="AX16" s="1"/>
      <c r="AY16" s="1"/>
      <c r="AZ16" s="1"/>
      <c r="BA16" s="6"/>
      <c r="BB16" s="6"/>
      <c r="BC16" s="7"/>
      <c r="BE16" s="8">
        <f t="shared" si="1"/>
        <v>3.2517061421116024E-2</v>
      </c>
      <c r="BF16" s="8">
        <f t="shared" si="2"/>
        <v>1.4431419525969023</v>
      </c>
      <c r="BG16" s="8">
        <f t="shared" si="4"/>
        <v>1.4106248911757862</v>
      </c>
      <c r="BH16" s="8">
        <f t="shared" si="3"/>
        <v>0.10004042037186743</v>
      </c>
    </row>
    <row r="17" spans="1:65">
      <c r="A17">
        <v>16</v>
      </c>
      <c r="B17">
        <v>10</v>
      </c>
      <c r="C17" t="s">
        <v>109</v>
      </c>
      <c r="D17" t="s">
        <v>24</v>
      </c>
      <c r="E17" t="s">
        <v>52</v>
      </c>
      <c r="G17">
        <v>0.3</v>
      </c>
      <c r="H17">
        <v>0.3</v>
      </c>
      <c r="I17">
        <v>7</v>
      </c>
      <c r="J17">
        <v>261</v>
      </c>
      <c r="L17">
        <v>48</v>
      </c>
      <c r="M17">
        <v>9.1999999999999998E-2</v>
      </c>
      <c r="N17">
        <v>0.42499999999999999</v>
      </c>
      <c r="O17">
        <v>0.33300000000000002</v>
      </c>
      <c r="Q17">
        <v>8.9999999999999993E-3</v>
      </c>
      <c r="R17">
        <v>1</v>
      </c>
      <c r="S17">
        <v>0</v>
      </c>
      <c r="T17">
        <v>0</v>
      </c>
      <c r="V17">
        <v>0</v>
      </c>
      <c r="Y17" s="4">
        <v>43840</v>
      </c>
      <c r="Z17" s="3">
        <v>0.74761574074074078</v>
      </c>
      <c r="AB17">
        <v>1</v>
      </c>
      <c r="AE17">
        <f>ABS(100*(M17-M18)/(AVERAGE(M17:M18)))</f>
        <v>46.666666666666664</v>
      </c>
      <c r="AJ17">
        <f>ABS(100*(O17-O18)/(AVERAGE(O17:O18)))</f>
        <v>130.44386422976501</v>
      </c>
      <c r="AO17">
        <f>ABS(100*(Q17-Q18)/(AVERAGE(Q17:Q18)))</f>
        <v>189.97214484679662</v>
      </c>
      <c r="AS17">
        <f>AVERAGE(M17:M18)</f>
        <v>0.12</v>
      </c>
      <c r="AT17">
        <f>AVERAGE(N17:N18)</f>
        <v>1.0774999999999999</v>
      </c>
      <c r="AU17">
        <f>AVERAGE(O17:O18)</f>
        <v>0.95750000000000002</v>
      </c>
      <c r="AV17">
        <f>AVERAGE(Q17:Q18)</f>
        <v>0.17949999999999999</v>
      </c>
      <c r="AX17" s="1"/>
      <c r="AY17" s="1"/>
      <c r="AZ17" s="1"/>
      <c r="BA17" s="6"/>
      <c r="BB17" s="6"/>
      <c r="BC17" s="7"/>
      <c r="BE17" s="8">
        <f t="shared" si="1"/>
        <v>2.5291047771979124E-2</v>
      </c>
      <c r="BF17" s="8">
        <f t="shared" si="2"/>
        <v>0.40198511166253104</v>
      </c>
      <c r="BG17" s="8">
        <f t="shared" si="4"/>
        <v>0.37669406389055193</v>
      </c>
      <c r="BH17" s="8">
        <f t="shared" si="3"/>
        <v>8.7308003233629757E-3</v>
      </c>
      <c r="BJ17" s="8">
        <f>AVERAGE(BE17:BE18)</f>
        <v>5.0582095543958247E-2</v>
      </c>
      <c r="BK17" s="8">
        <f>AVERAGE(BF17:BF18)</f>
        <v>1.0088132112603747</v>
      </c>
      <c r="BL17" s="8">
        <f>AVERAGE(BG17:BG18)</f>
        <v>0.9582311157164165</v>
      </c>
      <c r="BM17" s="8">
        <f>AVERAGE(BH17:BH18)</f>
        <v>0.18652991107518191</v>
      </c>
    </row>
    <row r="18" spans="1:65">
      <c r="A18">
        <v>17</v>
      </c>
      <c r="B18">
        <v>10</v>
      </c>
      <c r="C18" t="s">
        <v>109</v>
      </c>
      <c r="D18" t="s">
        <v>24</v>
      </c>
      <c r="E18" t="s">
        <v>52</v>
      </c>
      <c r="G18">
        <v>0.3</v>
      </c>
      <c r="H18">
        <v>0.3</v>
      </c>
      <c r="I18">
        <v>21</v>
      </c>
      <c r="J18">
        <v>1049</v>
      </c>
      <c r="L18">
        <v>2003</v>
      </c>
      <c r="M18">
        <v>0.14799999999999999</v>
      </c>
      <c r="N18">
        <v>1.73</v>
      </c>
      <c r="O18">
        <v>1.5820000000000001</v>
      </c>
      <c r="Q18">
        <v>0.35</v>
      </c>
      <c r="R18">
        <v>1</v>
      </c>
      <c r="S18">
        <v>0</v>
      </c>
      <c r="T18">
        <v>0</v>
      </c>
      <c r="V18">
        <v>0</v>
      </c>
      <c r="Y18" s="4">
        <v>43840</v>
      </c>
      <c r="Z18" s="3">
        <v>0.75298611111111102</v>
      </c>
      <c r="AB18">
        <v>1</v>
      </c>
      <c r="BE18" s="8">
        <f t="shared" si="1"/>
        <v>7.5873143315937377E-2</v>
      </c>
      <c r="BF18" s="8">
        <f t="shared" si="2"/>
        <v>1.6156413108582184</v>
      </c>
      <c r="BG18" s="8">
        <f t="shared" si="4"/>
        <v>1.539768167542281</v>
      </c>
      <c r="BH18" s="8">
        <f t="shared" si="3"/>
        <v>0.36432902182700083</v>
      </c>
    </row>
    <row r="19" spans="1:65">
      <c r="A19">
        <v>18</v>
      </c>
      <c r="B19">
        <v>11</v>
      </c>
      <c r="C19" t="s">
        <v>110</v>
      </c>
      <c r="D19" t="s">
        <v>24</v>
      </c>
      <c r="E19" t="s">
        <v>52</v>
      </c>
      <c r="G19">
        <v>0.3</v>
      </c>
      <c r="H19">
        <v>0.3</v>
      </c>
      <c r="I19">
        <v>4</v>
      </c>
      <c r="J19">
        <v>72</v>
      </c>
      <c r="L19">
        <v>60</v>
      </c>
      <c r="M19">
        <v>5.6000000000000001E-2</v>
      </c>
      <c r="N19">
        <v>0.111</v>
      </c>
      <c r="O19">
        <v>5.5E-2</v>
      </c>
      <c r="Q19">
        <v>1.2E-2</v>
      </c>
      <c r="R19">
        <v>1</v>
      </c>
      <c r="S19">
        <v>0</v>
      </c>
      <c r="T19">
        <v>0</v>
      </c>
      <c r="V19">
        <v>0</v>
      </c>
      <c r="Y19" s="4">
        <v>43840</v>
      </c>
      <c r="Z19" s="3">
        <v>0.76265046296296291</v>
      </c>
      <c r="AB19">
        <v>1</v>
      </c>
      <c r="AE19">
        <f>ABS(100*(M19-M20)/(AVERAGE(M19:M20)))</f>
        <v>179.66101694915253</v>
      </c>
      <c r="AJ19">
        <f>ABS(100*(O19-O20)/(AVERAGE(O19:O20)))</f>
        <v>177.86720321931588</v>
      </c>
      <c r="AO19">
        <f>ABS(100*(Q19-Q20)/(AVERAGE(Q19:Q20)))</f>
        <v>169.81132075471695</v>
      </c>
      <c r="AS19">
        <f>AVERAGE(M19:M20)</f>
        <v>2.9500000000000002E-2</v>
      </c>
      <c r="AT19">
        <f>AVERAGE(N19:N20)</f>
        <v>0.52649999999999997</v>
      </c>
      <c r="AU19">
        <f>AVERAGE(O19:O20)</f>
        <v>0.497</v>
      </c>
      <c r="AV19">
        <f>AVERAGE(Q19:Q20)</f>
        <v>7.9500000000000001E-2</v>
      </c>
      <c r="BE19" s="8">
        <f t="shared" si="1"/>
        <v>1.4452027298273785E-2</v>
      </c>
      <c r="BF19" s="8">
        <f t="shared" si="2"/>
        <v>0.11089244459656027</v>
      </c>
      <c r="BG19" s="8">
        <f t="shared" si="4"/>
        <v>9.6440417298286479E-2</v>
      </c>
      <c r="BH19" s="8">
        <f t="shared" si="3"/>
        <v>1.0913500404203719E-2</v>
      </c>
      <c r="BJ19" s="8">
        <f>AVERAGE(BE19:BE20)</f>
        <v>7.2260136491368926E-3</v>
      </c>
      <c r="BK19" s="8">
        <f>AVERAGE(BF19:BF20)</f>
        <v>0.49747582784290234</v>
      </c>
      <c r="BL19" s="8">
        <f>AVERAGE(BG19:BG20)</f>
        <v>0.49024981419376545</v>
      </c>
      <c r="BM19" s="8">
        <f>AVERAGE(BH19:BH20)</f>
        <v>8.1123686337914322E-2</v>
      </c>
    </row>
    <row r="20" spans="1:65">
      <c r="A20">
        <v>19</v>
      </c>
      <c r="B20">
        <v>11</v>
      </c>
      <c r="C20" t="s">
        <v>110</v>
      </c>
      <c r="D20" t="s">
        <v>24</v>
      </c>
      <c r="E20" t="s">
        <v>52</v>
      </c>
      <c r="G20">
        <v>0.3</v>
      </c>
      <c r="H20">
        <v>0.3</v>
      </c>
      <c r="I20">
        <v>0</v>
      </c>
      <c r="J20">
        <v>574</v>
      </c>
      <c r="L20">
        <v>832</v>
      </c>
      <c r="M20">
        <v>3.0000000000000001E-3</v>
      </c>
      <c r="N20">
        <v>0.94199999999999995</v>
      </c>
      <c r="O20">
        <v>0.93899999999999995</v>
      </c>
      <c r="Q20">
        <v>0.14699999999999999</v>
      </c>
      <c r="R20">
        <v>1</v>
      </c>
      <c r="S20">
        <v>0</v>
      </c>
      <c r="T20">
        <v>0</v>
      </c>
      <c r="V20">
        <v>0</v>
      </c>
      <c r="Y20" s="4">
        <v>43840</v>
      </c>
      <c r="Z20" s="3">
        <v>0.76798611111111104</v>
      </c>
      <c r="AB20">
        <v>1</v>
      </c>
      <c r="BE20" s="8">
        <f t="shared" si="1"/>
        <v>0</v>
      </c>
      <c r="BF20" s="8">
        <f t="shared" si="2"/>
        <v>0.88405921108924446</v>
      </c>
      <c r="BG20" s="8">
        <f t="shared" si="4"/>
        <v>0.88405921108924446</v>
      </c>
      <c r="BH20" s="8">
        <f t="shared" si="3"/>
        <v>0.15133387227162493</v>
      </c>
    </row>
    <row r="21" spans="1:65">
      <c r="A21">
        <v>20</v>
      </c>
      <c r="B21">
        <v>12</v>
      </c>
      <c r="C21" t="s">
        <v>111</v>
      </c>
      <c r="D21" t="s">
        <v>24</v>
      </c>
      <c r="E21" t="s">
        <v>52</v>
      </c>
      <c r="G21">
        <v>0.3</v>
      </c>
      <c r="H21">
        <v>0.3</v>
      </c>
      <c r="I21">
        <v>3</v>
      </c>
      <c r="J21">
        <v>189</v>
      </c>
      <c r="L21">
        <v>3</v>
      </c>
      <c r="M21">
        <v>4.7E-2</v>
      </c>
      <c r="N21">
        <v>0.30399999999999999</v>
      </c>
      <c r="O21">
        <v>0.25800000000000001</v>
      </c>
      <c r="Q21">
        <v>1E-3</v>
      </c>
      <c r="R21">
        <v>1</v>
      </c>
      <c r="S21">
        <v>0</v>
      </c>
      <c r="T21">
        <v>0</v>
      </c>
      <c r="V21">
        <v>0</v>
      </c>
      <c r="Y21" s="4">
        <v>43840</v>
      </c>
      <c r="Z21" s="3">
        <v>0.77751157407407412</v>
      </c>
      <c r="AB21">
        <v>1</v>
      </c>
      <c r="AE21">
        <f>ABS(100*(M21-M22)/(AVERAGE(M21:M22)))</f>
        <v>87.425149700598809</v>
      </c>
      <c r="AJ21">
        <f>ABS(100*(O21-O22)/(AVERAGE(O21:O22)))</f>
        <v>169.10179640718562</v>
      </c>
      <c r="AO21">
        <f>ABS(100*(Q21-Q22)/(AVERAGE(Q21:Q22)))</f>
        <v>197.1631205673759</v>
      </c>
      <c r="AS21">
        <f>AVERAGE(M21:M22)</f>
        <v>8.3499999999999991E-2</v>
      </c>
      <c r="AT21">
        <f>AVERAGE(N21:N22)</f>
        <v>1.7529999999999999</v>
      </c>
      <c r="AU21">
        <f>AVERAGE(O21:O22)</f>
        <v>1.67</v>
      </c>
      <c r="AV21">
        <f>AVERAGE(Q21:Q22)</f>
        <v>7.0500000000000007E-2</v>
      </c>
      <c r="BE21" s="8">
        <f t="shared" si="1"/>
        <v>1.0839020473705338E-2</v>
      </c>
      <c r="BF21" s="8">
        <f t="shared" si="2"/>
        <v>0.2910926670659707</v>
      </c>
      <c r="BG21" s="8">
        <f t="shared" si="4"/>
        <v>0.28025364659226537</v>
      </c>
      <c r="BH21" s="8">
        <f t="shared" si="3"/>
        <v>5.4567502021018598E-4</v>
      </c>
      <c r="BJ21" s="8">
        <f>AVERAGE(BE21:BE22)</f>
        <v>3.0710558008831792E-2</v>
      </c>
      <c r="BK21" s="8">
        <f>AVERAGE(BF21:BF22)</f>
        <v>1.635663557799264</v>
      </c>
      <c r="BL21" s="8">
        <f>AVERAGE(BG21:BG22)</f>
        <v>1.6049529997904322</v>
      </c>
      <c r="BM21" s="8">
        <f>AVERAGE(BH21:BH22)</f>
        <v>7.2392886014551336E-2</v>
      </c>
    </row>
    <row r="22" spans="1:65">
      <c r="A22">
        <v>21</v>
      </c>
      <c r="B22">
        <v>12</v>
      </c>
      <c r="C22" t="s">
        <v>111</v>
      </c>
      <c r="D22" t="s">
        <v>24</v>
      </c>
      <c r="E22" t="s">
        <v>52</v>
      </c>
      <c r="G22">
        <v>0.3</v>
      </c>
      <c r="H22">
        <v>0.3</v>
      </c>
      <c r="I22">
        <v>14</v>
      </c>
      <c r="J22">
        <v>1935</v>
      </c>
      <c r="L22">
        <v>793</v>
      </c>
      <c r="M22">
        <v>0.12</v>
      </c>
      <c r="N22">
        <v>3.202</v>
      </c>
      <c r="O22">
        <v>3.0819999999999999</v>
      </c>
      <c r="Q22">
        <v>0.14000000000000001</v>
      </c>
      <c r="R22">
        <v>1</v>
      </c>
      <c r="S22">
        <v>0</v>
      </c>
      <c r="T22">
        <v>0</v>
      </c>
      <c r="V22">
        <v>0</v>
      </c>
      <c r="Y22" s="4">
        <v>43840</v>
      </c>
      <c r="Z22" s="3">
        <v>0.78299768518518509</v>
      </c>
      <c r="AB22">
        <v>1</v>
      </c>
      <c r="BE22" s="8">
        <f t="shared" si="1"/>
        <v>5.0582095543958247E-2</v>
      </c>
      <c r="BF22" s="8">
        <f t="shared" si="2"/>
        <v>2.9802344485325571</v>
      </c>
      <c r="BG22" s="8">
        <f t="shared" si="4"/>
        <v>2.9296523529885987</v>
      </c>
      <c r="BH22" s="8">
        <f t="shared" si="3"/>
        <v>0.14424009700889248</v>
      </c>
    </row>
    <row r="23" spans="1:65">
      <c r="A23">
        <v>22</v>
      </c>
      <c r="B23">
        <v>13</v>
      </c>
      <c r="C23" t="s">
        <v>112</v>
      </c>
      <c r="D23" t="s">
        <v>24</v>
      </c>
      <c r="E23" t="s">
        <v>52</v>
      </c>
      <c r="G23">
        <v>0.3</v>
      </c>
      <c r="H23">
        <v>0.3</v>
      </c>
      <c r="I23">
        <v>3</v>
      </c>
      <c r="J23">
        <v>183</v>
      </c>
      <c r="L23">
        <v>58</v>
      </c>
      <c r="M23">
        <v>3.5999999999999997E-2</v>
      </c>
      <c r="N23">
        <v>0.29499999999999998</v>
      </c>
      <c r="O23">
        <v>0.25900000000000001</v>
      </c>
      <c r="Q23">
        <v>1.0999999999999999E-2</v>
      </c>
      <c r="R23">
        <v>1</v>
      </c>
      <c r="S23">
        <v>0</v>
      </c>
      <c r="T23">
        <v>0</v>
      </c>
      <c r="V23">
        <v>0</v>
      </c>
      <c r="Y23" s="4">
        <v>43840</v>
      </c>
      <c r="Z23" s="3">
        <v>0.79266203703703697</v>
      </c>
      <c r="AB23">
        <v>1</v>
      </c>
      <c r="AE23">
        <f>ABS(100*(M23-M24)/(AVERAGE(M23:M24)))</f>
        <v>142.85714285714286</v>
      </c>
      <c r="AJ23">
        <f>ABS(100*(O23-O24)/(AVERAGE(O23:O24)))</f>
        <v>105.47445255474452</v>
      </c>
      <c r="AO23">
        <f>ABS(100*(Q23-Q24)/(AVERAGE(Q23:Q24)))</f>
        <v>155.10204081632654</v>
      </c>
      <c r="AS23">
        <f>AVERAGE(M23:M24)</f>
        <v>2.0999999999999998E-2</v>
      </c>
      <c r="AT23">
        <f>AVERAGE(N23:N24)</f>
        <v>0.56899999999999995</v>
      </c>
      <c r="AU23">
        <f>AVERAGE(O23:O24)</f>
        <v>0.54800000000000004</v>
      </c>
      <c r="AV23">
        <f>AVERAGE(Q23:Q24)</f>
        <v>4.8999999999999995E-2</v>
      </c>
      <c r="BE23" s="8">
        <f t="shared" si="1"/>
        <v>1.0839020473705338E-2</v>
      </c>
      <c r="BF23" s="8">
        <f t="shared" si="2"/>
        <v>0.28185163001625735</v>
      </c>
      <c r="BG23" s="8">
        <f t="shared" si="4"/>
        <v>0.27101260954255202</v>
      </c>
      <c r="BH23" s="8">
        <f t="shared" si="3"/>
        <v>1.0549717057396928E-2</v>
      </c>
      <c r="BJ23" s="8">
        <f>AVERAGE(BE23:BE24)</f>
        <v>5.4195102368526692E-3</v>
      </c>
      <c r="BK23" s="8">
        <f>AVERAGE(BF23:BF24)</f>
        <v>0.53675023530418409</v>
      </c>
      <c r="BL23" s="8">
        <f>AVERAGE(BG23:BG24)</f>
        <v>0.53133072506733137</v>
      </c>
      <c r="BM23" s="8">
        <f>AVERAGE(BH23:BH24)</f>
        <v>4.9747372675828613E-2</v>
      </c>
    </row>
    <row r="24" spans="1:65">
      <c r="A24">
        <v>23</v>
      </c>
      <c r="B24">
        <v>13</v>
      </c>
      <c r="C24" t="s">
        <v>112</v>
      </c>
      <c r="D24" t="s">
        <v>24</v>
      </c>
      <c r="E24" t="s">
        <v>52</v>
      </c>
      <c r="G24">
        <v>0.3</v>
      </c>
      <c r="H24">
        <v>0.3</v>
      </c>
      <c r="I24">
        <v>0</v>
      </c>
      <c r="J24">
        <v>514</v>
      </c>
      <c r="L24">
        <v>489</v>
      </c>
      <c r="M24">
        <v>6.0000000000000001E-3</v>
      </c>
      <c r="N24">
        <v>0.84299999999999997</v>
      </c>
      <c r="O24">
        <v>0.83699999999999997</v>
      </c>
      <c r="Q24">
        <v>8.6999999999999994E-2</v>
      </c>
      <c r="R24">
        <v>1</v>
      </c>
      <c r="S24">
        <v>0</v>
      </c>
      <c r="T24">
        <v>0</v>
      </c>
      <c r="V24">
        <v>0</v>
      </c>
      <c r="Y24" s="4">
        <v>43840</v>
      </c>
      <c r="Z24" s="3">
        <v>0.79805555555555552</v>
      </c>
      <c r="AB24">
        <v>1</v>
      </c>
      <c r="BE24" s="8">
        <f t="shared" si="1"/>
        <v>0</v>
      </c>
      <c r="BF24" s="8">
        <f t="shared" si="2"/>
        <v>0.79164884059211083</v>
      </c>
      <c r="BG24" s="8">
        <f t="shared" si="4"/>
        <v>0.79164884059211083</v>
      </c>
      <c r="BH24" s="8">
        <f t="shared" si="3"/>
        <v>8.8945028294260306E-2</v>
      </c>
    </row>
    <row r="25" spans="1:65">
      <c r="A25">
        <v>24</v>
      </c>
      <c r="B25">
        <v>14</v>
      </c>
      <c r="C25" t="s">
        <v>113</v>
      </c>
      <c r="D25" t="s">
        <v>24</v>
      </c>
      <c r="E25" t="s">
        <v>52</v>
      </c>
      <c r="G25">
        <v>0.3</v>
      </c>
      <c r="H25">
        <v>0.3</v>
      </c>
      <c r="I25">
        <v>10</v>
      </c>
      <c r="J25">
        <v>157</v>
      </c>
      <c r="L25">
        <v>56</v>
      </c>
      <c r="M25">
        <v>0.10299999999999999</v>
      </c>
      <c r="N25">
        <v>0.251</v>
      </c>
      <c r="O25">
        <v>0.14799999999999999</v>
      </c>
      <c r="Q25">
        <v>1.0999999999999999E-2</v>
      </c>
      <c r="R25">
        <v>1</v>
      </c>
      <c r="S25">
        <v>0</v>
      </c>
      <c r="T25">
        <v>0</v>
      </c>
      <c r="V25">
        <v>0</v>
      </c>
      <c r="Y25" s="4">
        <v>43840</v>
      </c>
      <c r="Z25" s="3">
        <v>0.80756944444444445</v>
      </c>
      <c r="AB25">
        <v>1</v>
      </c>
      <c r="AE25">
        <f>ABS(100*(M25-M26)/(AVERAGE(M25:M26)))</f>
        <v>8.0808080808080742</v>
      </c>
      <c r="AJ25">
        <f>ABS(100*(O25-O26)/(AVERAGE(O25:O26)))</f>
        <v>161.25654450261783</v>
      </c>
      <c r="AO25">
        <f>ABS(100*(Q25-Q26)/(AVERAGE(Q25:Q26)))</f>
        <v>163.63636363636365</v>
      </c>
      <c r="AS25">
        <f>AVERAGE(M25:M26)</f>
        <v>9.9000000000000005E-2</v>
      </c>
      <c r="AT25">
        <f>AVERAGE(N25:N26)</f>
        <v>0.86299999999999999</v>
      </c>
      <c r="AU25">
        <f>AVERAGE(O25:O26)</f>
        <v>0.7639999999999999</v>
      </c>
      <c r="AV25">
        <f>AVERAGE(Q25:Q26)</f>
        <v>6.0499999999999998E-2</v>
      </c>
      <c r="BE25" s="8">
        <f t="shared" si="1"/>
        <v>3.613006824568446E-2</v>
      </c>
      <c r="BF25" s="8">
        <f t="shared" si="2"/>
        <v>0.24180713613416613</v>
      </c>
      <c r="BG25" s="8">
        <f t="shared" si="4"/>
        <v>0.20567706788848167</v>
      </c>
      <c r="BH25" s="8">
        <f t="shared" si="3"/>
        <v>1.0185933710590138E-2</v>
      </c>
      <c r="BJ25" s="8">
        <f>AVERAGE(BE25:BE26)</f>
        <v>3.2517061421116017E-2</v>
      </c>
      <c r="BK25" s="8">
        <f>AVERAGE(BF25:BF26)</f>
        <v>0.81013091469153753</v>
      </c>
      <c r="BL25" s="8">
        <f>AVERAGE(BG25:BG26)</f>
        <v>0.77761385327042154</v>
      </c>
      <c r="BM25" s="8">
        <f>AVERAGE(BH25:BH26)</f>
        <v>6.157033144704932E-2</v>
      </c>
    </row>
    <row r="26" spans="1:65">
      <c r="A26">
        <v>25</v>
      </c>
      <c r="B26">
        <v>14</v>
      </c>
      <c r="C26" t="s">
        <v>113</v>
      </c>
      <c r="D26" t="s">
        <v>24</v>
      </c>
      <c r="E26" t="s">
        <v>52</v>
      </c>
      <c r="G26">
        <v>0.3</v>
      </c>
      <c r="H26">
        <v>0.3</v>
      </c>
      <c r="I26">
        <v>8</v>
      </c>
      <c r="J26">
        <v>895</v>
      </c>
      <c r="L26">
        <v>621</v>
      </c>
      <c r="M26">
        <v>9.5000000000000001E-2</v>
      </c>
      <c r="N26">
        <v>1.4750000000000001</v>
      </c>
      <c r="O26">
        <v>1.38</v>
      </c>
      <c r="Q26">
        <v>0.11</v>
      </c>
      <c r="R26">
        <v>1</v>
      </c>
      <c r="S26">
        <v>0</v>
      </c>
      <c r="T26">
        <v>0</v>
      </c>
      <c r="V26">
        <v>0</v>
      </c>
      <c r="Y26" s="4">
        <v>43840</v>
      </c>
      <c r="Z26" s="3">
        <v>0.81293981481481481</v>
      </c>
      <c r="AB26">
        <v>1</v>
      </c>
      <c r="BE26" s="8">
        <f t="shared" si="1"/>
        <v>2.890405459654757E-2</v>
      </c>
      <c r="BF26" s="8">
        <f t="shared" si="2"/>
        <v>1.378454693248909</v>
      </c>
      <c r="BG26" s="8">
        <f t="shared" si="4"/>
        <v>1.3495506386523615</v>
      </c>
      <c r="BH26" s="8">
        <f t="shared" si="3"/>
        <v>0.1129547291835085</v>
      </c>
    </row>
    <row r="27" spans="1:65">
      <c r="A27">
        <v>26</v>
      </c>
      <c r="B27">
        <v>15</v>
      </c>
      <c r="C27" t="s">
        <v>114</v>
      </c>
      <c r="D27" t="s">
        <v>24</v>
      </c>
      <c r="E27" t="s">
        <v>52</v>
      </c>
      <c r="G27">
        <v>0.3</v>
      </c>
      <c r="H27">
        <v>0.3</v>
      </c>
      <c r="I27">
        <v>5</v>
      </c>
      <c r="J27">
        <v>38</v>
      </c>
      <c r="L27">
        <v>81</v>
      </c>
      <c r="M27">
        <v>6.9000000000000006E-2</v>
      </c>
      <c r="N27">
        <v>5.6000000000000001E-2</v>
      </c>
      <c r="O27">
        <v>0</v>
      </c>
      <c r="Q27">
        <v>1.6E-2</v>
      </c>
      <c r="R27">
        <v>1</v>
      </c>
      <c r="S27">
        <v>0</v>
      </c>
      <c r="T27">
        <v>0</v>
      </c>
      <c r="V27">
        <v>0</v>
      </c>
      <c r="Y27" s="4">
        <v>43840</v>
      </c>
      <c r="Z27" s="3">
        <v>0.82236111111111121</v>
      </c>
      <c r="AB27">
        <v>1</v>
      </c>
      <c r="AE27">
        <f>ABS(100*(M27-M28)/(AVERAGE(M27:M28)))</f>
        <v>44.247787610619483</v>
      </c>
      <c r="AJ27">
        <f>ABS(100*(O27-O28)/(AVERAGE(O27:O28)))</f>
        <v>200.00000000000003</v>
      </c>
      <c r="AO27">
        <f>ABS(100*(Q27-Q28)/(AVERAGE(Q27:Q28)))</f>
        <v>117.94871794871794</v>
      </c>
      <c r="AS27">
        <f>AVERAGE(M27:M28)</f>
        <v>5.6500000000000002E-2</v>
      </c>
      <c r="AT27">
        <f>AVERAGE(N27:N28)</f>
        <v>0.75850000000000006</v>
      </c>
      <c r="AU27">
        <f>AVERAGE(O27:O28)</f>
        <v>0.70850000000000002</v>
      </c>
      <c r="AV27">
        <f>AVERAGE(Q27:Q28)</f>
        <v>3.9E-2</v>
      </c>
      <c r="BE27" s="8">
        <f t="shared" si="1"/>
        <v>1.806503412284223E-2</v>
      </c>
      <c r="BF27" s="8">
        <f t="shared" si="2"/>
        <v>5.8526567981517917E-2</v>
      </c>
      <c r="BG27" s="8">
        <f t="shared" si="4"/>
        <v>4.0461533858675687E-2</v>
      </c>
      <c r="BH27" s="8">
        <f t="shared" si="3"/>
        <v>1.4733225545675022E-2</v>
      </c>
      <c r="BJ27" s="8">
        <f>AVERAGE(BE27:BE28)</f>
        <v>1.4452027298273783E-2</v>
      </c>
      <c r="BK27" s="8">
        <f>AVERAGE(BF27:BF28)</f>
        <v>0.71232993924873778</v>
      </c>
      <c r="BL27" s="8">
        <f>AVERAGE(BG27:BG28)</f>
        <v>0.697877911950464</v>
      </c>
      <c r="BM27" s="8">
        <f>AVERAGE(BH27:BH28)</f>
        <v>3.85610347615198E-2</v>
      </c>
    </row>
    <row r="28" spans="1:65">
      <c r="A28">
        <v>27</v>
      </c>
      <c r="B28">
        <v>15</v>
      </c>
      <c r="C28" t="s">
        <v>114</v>
      </c>
      <c r="D28" t="s">
        <v>24</v>
      </c>
      <c r="E28" t="s">
        <v>52</v>
      </c>
      <c r="G28">
        <v>0.3</v>
      </c>
      <c r="H28">
        <v>0.3</v>
      </c>
      <c r="I28">
        <v>3</v>
      </c>
      <c r="J28">
        <v>887</v>
      </c>
      <c r="L28">
        <v>343</v>
      </c>
      <c r="M28">
        <v>4.3999999999999997E-2</v>
      </c>
      <c r="N28">
        <v>1.4610000000000001</v>
      </c>
      <c r="O28">
        <v>1.417</v>
      </c>
      <c r="Q28">
        <v>6.2E-2</v>
      </c>
      <c r="R28">
        <v>1</v>
      </c>
      <c r="S28">
        <v>0</v>
      </c>
      <c r="T28">
        <v>0</v>
      </c>
      <c r="V28">
        <v>0</v>
      </c>
      <c r="Y28" s="4">
        <v>43840</v>
      </c>
      <c r="Z28" s="3">
        <v>0.8278240740740741</v>
      </c>
      <c r="AB28">
        <v>1</v>
      </c>
      <c r="BE28" s="8">
        <f t="shared" si="1"/>
        <v>1.0839020473705338E-2</v>
      </c>
      <c r="BF28" s="8">
        <f t="shared" si="2"/>
        <v>1.3661333105159577</v>
      </c>
      <c r="BG28" s="8">
        <f t="shared" si="4"/>
        <v>1.3552942900422522</v>
      </c>
      <c r="BH28" s="8">
        <f t="shared" si="3"/>
        <v>6.2388843977364584E-2</v>
      </c>
    </row>
    <row r="29" spans="1:65">
      <c r="A29">
        <v>28</v>
      </c>
      <c r="B29">
        <v>16</v>
      </c>
      <c r="C29" t="s">
        <v>115</v>
      </c>
      <c r="D29" t="s">
        <v>24</v>
      </c>
      <c r="E29" t="s">
        <v>52</v>
      </c>
      <c r="G29">
        <v>0.3</v>
      </c>
      <c r="H29">
        <v>0.3</v>
      </c>
      <c r="I29">
        <v>1</v>
      </c>
      <c r="J29">
        <v>310</v>
      </c>
      <c r="L29">
        <v>89</v>
      </c>
      <c r="M29">
        <v>8.9999999999999993E-3</v>
      </c>
      <c r="N29">
        <v>0.505</v>
      </c>
      <c r="O29">
        <v>0.496</v>
      </c>
      <c r="Q29">
        <v>1.7000000000000001E-2</v>
      </c>
      <c r="R29">
        <v>1</v>
      </c>
      <c r="S29">
        <v>0</v>
      </c>
      <c r="T29">
        <v>0</v>
      </c>
      <c r="V29">
        <v>0</v>
      </c>
      <c r="Y29" s="4">
        <v>43840</v>
      </c>
      <c r="Z29" s="3">
        <v>0.83937499999999998</v>
      </c>
      <c r="AB29">
        <v>1</v>
      </c>
      <c r="AE29">
        <f>ABS(100*(M29-M30)/(AVERAGE(M29:M30)))</f>
        <v>172.93233082706766</v>
      </c>
      <c r="AJ29">
        <f>ABS(100*(O29-O30)/(AVERAGE(O29:O30)))</f>
        <v>158.24037044832667</v>
      </c>
      <c r="AO29">
        <f>ABS(100*(Q29-Q30)/(AVERAGE(Q29:Q30)))</f>
        <v>163.24324324324326</v>
      </c>
      <c r="AS29">
        <f>AVERAGE(M29:M30)</f>
        <v>6.6500000000000004E-2</v>
      </c>
      <c r="AT29">
        <f>AVERAGE(N29:N30)</f>
        <v>2.4424999999999999</v>
      </c>
      <c r="AU29">
        <f>AVERAGE(O29:O30)</f>
        <v>2.3754999999999997</v>
      </c>
      <c r="AV29">
        <f>AVERAGE(Q29:Q30)</f>
        <v>9.2499999999999999E-2</v>
      </c>
      <c r="BE29" s="8">
        <f t="shared" si="1"/>
        <v>3.6130068245684463E-3</v>
      </c>
      <c r="BF29" s="8">
        <f t="shared" si="2"/>
        <v>0.4774535809018568</v>
      </c>
      <c r="BG29" s="8">
        <f t="shared" si="4"/>
        <v>0.47384057407728836</v>
      </c>
      <c r="BH29" s="8">
        <f t="shared" si="3"/>
        <v>1.6188358932902183E-2</v>
      </c>
      <c r="BJ29" s="8">
        <f>AVERAGE(BE29:BE30)</f>
        <v>2.890405459654757E-2</v>
      </c>
      <c r="BK29" s="8">
        <f>AVERAGE(BF29:BF30)</f>
        <v>2.2740652006502953</v>
      </c>
      <c r="BL29" s="8">
        <f>AVERAGE(BG29:BG30)</f>
        <v>2.2451611460537473</v>
      </c>
      <c r="BM29" s="8">
        <f>AVERAGE(BH29:BH30)</f>
        <v>9.4856507679870666E-2</v>
      </c>
    </row>
    <row r="30" spans="1:65">
      <c r="A30">
        <v>29</v>
      </c>
      <c r="B30">
        <v>16</v>
      </c>
      <c r="C30" t="s">
        <v>115</v>
      </c>
      <c r="D30" t="s">
        <v>24</v>
      </c>
      <c r="E30" t="s">
        <v>52</v>
      </c>
      <c r="G30">
        <v>0.3</v>
      </c>
      <c r="H30">
        <v>0.3</v>
      </c>
      <c r="I30">
        <v>15</v>
      </c>
      <c r="J30">
        <v>2643</v>
      </c>
      <c r="L30">
        <v>954</v>
      </c>
      <c r="M30">
        <v>0.124</v>
      </c>
      <c r="N30">
        <v>4.38</v>
      </c>
      <c r="O30">
        <v>4.2549999999999999</v>
      </c>
      <c r="Q30">
        <v>0.16800000000000001</v>
      </c>
      <c r="R30">
        <v>1</v>
      </c>
      <c r="S30">
        <v>0</v>
      </c>
      <c r="T30">
        <v>0</v>
      </c>
      <c r="V30">
        <v>0</v>
      </c>
      <c r="Y30" s="4">
        <v>43840</v>
      </c>
      <c r="Z30" s="3">
        <v>0.84491898148148159</v>
      </c>
      <c r="AB30">
        <v>1</v>
      </c>
      <c r="BE30" s="8">
        <f t="shared" si="1"/>
        <v>5.4195102368526697E-2</v>
      </c>
      <c r="BF30" s="8">
        <f t="shared" si="2"/>
        <v>4.0706768203987336</v>
      </c>
      <c r="BG30" s="8">
        <f t="shared" si="4"/>
        <v>4.0164817180302066</v>
      </c>
      <c r="BH30" s="8">
        <f t="shared" si="3"/>
        <v>0.17352465642683915</v>
      </c>
    </row>
    <row r="31" spans="1:65">
      <c r="A31">
        <v>30</v>
      </c>
      <c r="B31">
        <v>17</v>
      </c>
      <c r="C31" t="s">
        <v>116</v>
      </c>
      <c r="D31" t="s">
        <v>24</v>
      </c>
      <c r="E31" t="s">
        <v>52</v>
      </c>
      <c r="G31">
        <v>0.3</v>
      </c>
      <c r="H31">
        <v>0.3</v>
      </c>
      <c r="I31">
        <v>17</v>
      </c>
      <c r="J31">
        <v>208</v>
      </c>
      <c r="L31">
        <v>38</v>
      </c>
      <c r="M31">
        <v>0.13100000000000001</v>
      </c>
      <c r="N31">
        <v>0.33600000000000002</v>
      </c>
      <c r="O31">
        <v>0.20499999999999999</v>
      </c>
      <c r="Q31">
        <v>7.0000000000000001E-3</v>
      </c>
      <c r="R31">
        <v>1</v>
      </c>
      <c r="S31">
        <v>0</v>
      </c>
      <c r="T31">
        <v>0</v>
      </c>
      <c r="V31">
        <v>0</v>
      </c>
      <c r="Y31" s="4">
        <v>43840</v>
      </c>
      <c r="Z31" s="3">
        <v>0.85447916666666668</v>
      </c>
      <c r="AB31">
        <v>1</v>
      </c>
      <c r="AE31">
        <f>ABS(100*(M31-M32)/(AVERAGE(M31:M32)))</f>
        <v>30.837004405286347</v>
      </c>
      <c r="AJ31">
        <f>ABS(100*(O31-O32)/(AVERAGE(O31:O32)))</f>
        <v>147.23294723294723</v>
      </c>
      <c r="AO31">
        <f>ABS(100*(Q31-Q32)/(AVERAGE(Q31:Q32)))</f>
        <v>154.83870967741936</v>
      </c>
      <c r="AS31">
        <f>AVERAGE(M31:M32)</f>
        <v>0.1135</v>
      </c>
      <c r="AT31">
        <f>AVERAGE(N31:N32)</f>
        <v>0.89050000000000007</v>
      </c>
      <c r="AU31">
        <f>AVERAGE(O31:O32)</f>
        <v>0.77700000000000002</v>
      </c>
      <c r="AV31">
        <f>AVERAGE(Q31:Q32)</f>
        <v>3.1E-2</v>
      </c>
      <c r="BE31" s="8">
        <f t="shared" si="1"/>
        <v>6.1421116017663605E-2</v>
      </c>
      <c r="BF31" s="8">
        <f t="shared" si="2"/>
        <v>0.3203559510567297</v>
      </c>
      <c r="BG31" s="8">
        <f t="shared" si="4"/>
        <v>0.25893483503906611</v>
      </c>
      <c r="BH31" s="8">
        <f t="shared" si="3"/>
        <v>6.911883589329022E-3</v>
      </c>
      <c r="BJ31" s="8">
        <f>AVERAGE(BE31:BE32)</f>
        <v>4.5162585307105589E-2</v>
      </c>
      <c r="BK31" s="8">
        <f>AVERAGE(BF31:BF32)</f>
        <v>0.83554376657824925</v>
      </c>
      <c r="BL31" s="8">
        <f>AVERAGE(BG31:BG32)</f>
        <v>0.79038118127114365</v>
      </c>
      <c r="BM31" s="8">
        <f>AVERAGE(BH31:BH32)</f>
        <v>3.1467259498787391E-2</v>
      </c>
    </row>
    <row r="32" spans="1:65">
      <c r="A32">
        <v>31</v>
      </c>
      <c r="B32">
        <v>17</v>
      </c>
      <c r="C32" t="s">
        <v>116</v>
      </c>
      <c r="D32" t="s">
        <v>24</v>
      </c>
      <c r="E32" t="s">
        <v>52</v>
      </c>
      <c r="G32">
        <v>0.3</v>
      </c>
      <c r="H32">
        <v>0.3</v>
      </c>
      <c r="I32">
        <v>8</v>
      </c>
      <c r="J32">
        <v>877</v>
      </c>
      <c r="L32">
        <v>308</v>
      </c>
      <c r="M32">
        <v>9.6000000000000002E-2</v>
      </c>
      <c r="N32">
        <v>1.4450000000000001</v>
      </c>
      <c r="O32">
        <v>1.349</v>
      </c>
      <c r="Q32">
        <v>5.5E-2</v>
      </c>
      <c r="R32">
        <v>1</v>
      </c>
      <c r="S32">
        <v>0</v>
      </c>
      <c r="T32">
        <v>0</v>
      </c>
      <c r="V32">
        <v>0</v>
      </c>
      <c r="Y32" s="4">
        <v>43840</v>
      </c>
      <c r="Z32" s="3">
        <v>0.85987268518518523</v>
      </c>
      <c r="AB32">
        <v>1</v>
      </c>
      <c r="BE32" s="8">
        <f t="shared" si="1"/>
        <v>2.890405459654757E-2</v>
      </c>
      <c r="BF32" s="8">
        <f t="shared" si="2"/>
        <v>1.3507315820997687</v>
      </c>
      <c r="BG32" s="8">
        <f t="shared" si="4"/>
        <v>1.3218275275032212</v>
      </c>
      <c r="BH32" s="8">
        <f t="shared" si="3"/>
        <v>5.6022635408245758E-2</v>
      </c>
    </row>
    <row r="33" spans="1:65">
      <c r="A33">
        <v>32</v>
      </c>
      <c r="B33">
        <v>18</v>
      </c>
      <c r="C33" t="s">
        <v>117</v>
      </c>
      <c r="D33" t="s">
        <v>24</v>
      </c>
      <c r="E33" t="s">
        <v>52</v>
      </c>
      <c r="G33">
        <v>0.3</v>
      </c>
      <c r="H33">
        <v>0.3</v>
      </c>
      <c r="I33">
        <v>1712</v>
      </c>
      <c r="J33">
        <v>8034</v>
      </c>
      <c r="L33">
        <v>3261</v>
      </c>
      <c r="M33">
        <v>7.23</v>
      </c>
      <c r="N33">
        <v>13.414</v>
      </c>
      <c r="O33">
        <v>6.1840000000000002</v>
      </c>
      <c r="Q33">
        <v>0.56399999999999995</v>
      </c>
      <c r="R33">
        <v>1</v>
      </c>
      <c r="S33">
        <v>0</v>
      </c>
      <c r="T33">
        <v>0</v>
      </c>
      <c r="V33">
        <v>0</v>
      </c>
      <c r="Y33" s="4">
        <v>43840</v>
      </c>
      <c r="Z33" s="3">
        <v>0.87084490740740739</v>
      </c>
      <c r="AB33">
        <v>1</v>
      </c>
      <c r="AE33">
        <f>ABS(100*(M33-M34)/(AVERAGE(M33:M34)))</f>
        <v>2.5210084033613529</v>
      </c>
      <c r="AG33">
        <f>100*((AVERAGE(M33:M34)*50)-(AVERAGE(M31:M32)*50))/(1000*0.15)</f>
        <v>234.21666666666667</v>
      </c>
      <c r="AJ33">
        <f>ABS(100*(O33-O34)/(AVERAGE(O33:O34)))</f>
        <v>6.3415016049479416</v>
      </c>
      <c r="AL33">
        <f>100*((AVERAGE(O33:O34)*50)-(AVERAGE(O31:O32)*50))/(1000*0.15)</f>
        <v>186.98333333333332</v>
      </c>
      <c r="AO33">
        <f>ABS(100*(Q33-Q34)/(AVERAGE(Q33:Q34)))</f>
        <v>4.1666666666666705</v>
      </c>
      <c r="AQ33">
        <f>100*((AVERAGE(Q33:Q34)*50)-(AVERAGE(Q31:Q32)*50))/(100*0.15)</f>
        <v>181.66666666666663</v>
      </c>
      <c r="AS33">
        <f>AVERAGE(M33:M34)</f>
        <v>7.1400000000000006</v>
      </c>
      <c r="AT33">
        <f>AVERAGE(N33:N34)</f>
        <v>13.526499999999999</v>
      </c>
      <c r="AU33">
        <f>AVERAGE(O33:O34)</f>
        <v>6.3864999999999998</v>
      </c>
      <c r="AV33">
        <f>AVERAGE(Q33:Q34)</f>
        <v>0.57599999999999996</v>
      </c>
      <c r="BE33" s="8">
        <f t="shared" si="1"/>
        <v>6.1854676836611802</v>
      </c>
      <c r="BF33" s="8">
        <f t="shared" si="2"/>
        <v>12.373748609566183</v>
      </c>
      <c r="BG33" s="8">
        <f t="shared" si="4"/>
        <v>6.1882809259050031</v>
      </c>
      <c r="BH33" s="8">
        <f t="shared" si="3"/>
        <v>0.59314874696847208</v>
      </c>
      <c r="BJ33" s="8">
        <f>AVERAGE(BE33:BE34)</f>
        <v>6.1077880369329591</v>
      </c>
      <c r="BK33" s="8">
        <f>AVERAGE(BF33:BF34)</f>
        <v>12.476170103533839</v>
      </c>
      <c r="BL33" s="8">
        <f>AVERAGE(BG33:BG34)</f>
        <v>6.3683820666008817</v>
      </c>
      <c r="BM33" s="8">
        <f>AVERAGE(BH33:BH34)</f>
        <v>0.60615400161681476</v>
      </c>
    </row>
    <row r="34" spans="1:65">
      <c r="A34">
        <v>33</v>
      </c>
      <c r="B34">
        <v>18</v>
      </c>
      <c r="C34" t="s">
        <v>117</v>
      </c>
      <c r="D34" t="s">
        <v>24</v>
      </c>
      <c r="E34" t="s">
        <v>52</v>
      </c>
      <c r="G34">
        <v>0.3</v>
      </c>
      <c r="H34">
        <v>0.3</v>
      </c>
      <c r="I34">
        <v>1669</v>
      </c>
      <c r="J34">
        <v>8167</v>
      </c>
      <c r="L34">
        <v>3404</v>
      </c>
      <c r="M34">
        <v>7.05</v>
      </c>
      <c r="N34">
        <v>13.638999999999999</v>
      </c>
      <c r="O34">
        <v>6.5890000000000004</v>
      </c>
      <c r="Q34">
        <v>0.58799999999999997</v>
      </c>
      <c r="R34">
        <v>1</v>
      </c>
      <c r="S34">
        <v>0</v>
      </c>
      <c r="T34">
        <v>0</v>
      </c>
      <c r="V34">
        <v>0</v>
      </c>
      <c r="Y34" s="4">
        <v>43840</v>
      </c>
      <c r="Z34" s="3">
        <v>0.87677083333333339</v>
      </c>
      <c r="AB34">
        <v>1</v>
      </c>
      <c r="BE34" s="8">
        <f t="shared" si="1"/>
        <v>6.0301083902047372</v>
      </c>
      <c r="BF34" s="8">
        <f t="shared" si="2"/>
        <v>12.578591597501497</v>
      </c>
      <c r="BG34" s="8">
        <f t="shared" si="4"/>
        <v>6.5484832072967594</v>
      </c>
      <c r="BH34" s="8">
        <f t="shared" si="3"/>
        <v>0.61915925626515755</v>
      </c>
    </row>
    <row r="35" spans="1:65">
      <c r="A35">
        <v>34</v>
      </c>
      <c r="B35">
        <v>19</v>
      </c>
      <c r="C35" t="s">
        <v>118</v>
      </c>
      <c r="D35" t="s">
        <v>24</v>
      </c>
      <c r="E35" t="s">
        <v>52</v>
      </c>
      <c r="G35">
        <v>0.3</v>
      </c>
      <c r="H35">
        <v>0.3</v>
      </c>
      <c r="I35">
        <v>63</v>
      </c>
      <c r="J35">
        <v>478</v>
      </c>
      <c r="L35">
        <v>6</v>
      </c>
      <c r="M35">
        <v>0.32300000000000001</v>
      </c>
      <c r="N35">
        <v>0.78300000000000003</v>
      </c>
      <c r="O35">
        <v>0.46</v>
      </c>
      <c r="Q35">
        <v>1E-3</v>
      </c>
      <c r="R35">
        <v>1</v>
      </c>
      <c r="S35">
        <v>0</v>
      </c>
      <c r="T35">
        <v>0</v>
      </c>
      <c r="V35">
        <v>0</v>
      </c>
      <c r="Y35" s="4">
        <v>43840</v>
      </c>
      <c r="Z35" s="3">
        <v>0.88649305555555558</v>
      </c>
      <c r="AB35">
        <v>1</v>
      </c>
      <c r="AE35">
        <f>ABS(100*(M35-M36)/(AVERAGE(M35:M36)))</f>
        <v>7.3836276083467158</v>
      </c>
      <c r="AF35">
        <f>ABS(100*((AVERAGE(M35:M36)-AVERAGE(M19:M20))/(AVERAGE(M19:M20,M35:M36))))</f>
        <v>165.3958944281525</v>
      </c>
      <c r="AJ35">
        <f>ABS(100*(O35-O36)/(AVERAGE(O35:O36)))</f>
        <v>153.88471177944862</v>
      </c>
      <c r="AK35">
        <f>ABS(100*((AVERAGE(O35:O36)-AVERAGE(O19:O20))/(AVERAGE(O19:O20,O35:O36))))</f>
        <v>120.22471910112358</v>
      </c>
      <c r="AO35">
        <f>ABS(100*(Q35-Q36)/(AVERAGE(Q35:Q36)))</f>
        <v>197.5</v>
      </c>
      <c r="AP35">
        <f>ABS(100*((AVERAGE(Q35:Q36)-AVERAGE(Q19:Q20))/(AVERAGE(Q19:Q20,Q35:Q36))))</f>
        <v>0.62695924764890343</v>
      </c>
      <c r="AS35">
        <f>AVERAGE(M35:M36)</f>
        <v>0.3115</v>
      </c>
      <c r="AT35">
        <f>AVERAGE(N35:N36)</f>
        <v>2.3065000000000002</v>
      </c>
      <c r="AU35">
        <f>AVERAGE(O35:O36)</f>
        <v>1.9949999999999999</v>
      </c>
      <c r="AV35">
        <f>AVERAGE(Q35:Q36)</f>
        <v>0.08</v>
      </c>
      <c r="BE35" s="8">
        <f t="shared" si="1"/>
        <v>0.22761942994781215</v>
      </c>
      <c r="BF35" s="8">
        <f t="shared" si="2"/>
        <v>0.73620261829383071</v>
      </c>
      <c r="BG35" s="8">
        <f t="shared" si="4"/>
        <v>0.50858318834601857</v>
      </c>
      <c r="BH35" s="8">
        <f t="shared" si="3"/>
        <v>1.091350040420372E-3</v>
      </c>
      <c r="BJ35" s="8">
        <f>AVERAGE(BE35:BE36)</f>
        <v>0.21678040947410682</v>
      </c>
      <c r="BK35" s="8">
        <f>AVERAGE(BF35:BF36)</f>
        <v>2.1493112004791648</v>
      </c>
      <c r="BL35" s="8">
        <f>AVERAGE(BG35:BG36)</f>
        <v>1.932530791005058</v>
      </c>
      <c r="BM35" s="8">
        <f>AVERAGE(BH35:BH36)</f>
        <v>8.2215036378334688E-2</v>
      </c>
    </row>
    <row r="36" spans="1:65">
      <c r="A36">
        <v>35</v>
      </c>
      <c r="B36">
        <v>19</v>
      </c>
      <c r="C36" t="s">
        <v>118</v>
      </c>
      <c r="D36" t="s">
        <v>24</v>
      </c>
      <c r="E36" t="s">
        <v>52</v>
      </c>
      <c r="G36">
        <v>0.3</v>
      </c>
      <c r="H36">
        <v>0.3</v>
      </c>
      <c r="I36">
        <v>57</v>
      </c>
      <c r="J36">
        <v>2313</v>
      </c>
      <c r="L36">
        <v>898</v>
      </c>
      <c r="M36">
        <v>0.3</v>
      </c>
      <c r="N36">
        <v>3.83</v>
      </c>
      <c r="O36">
        <v>3.53</v>
      </c>
      <c r="Q36">
        <v>0.159</v>
      </c>
      <c r="R36">
        <v>1</v>
      </c>
      <c r="S36">
        <v>0</v>
      </c>
      <c r="T36">
        <v>0</v>
      </c>
      <c r="V36">
        <v>0</v>
      </c>
      <c r="Y36" s="4">
        <v>43840</v>
      </c>
      <c r="Z36" s="3">
        <v>0.89193287037037028</v>
      </c>
      <c r="AB36">
        <v>1</v>
      </c>
      <c r="BE36" s="8">
        <f t="shared" si="1"/>
        <v>0.20594138900040149</v>
      </c>
      <c r="BF36" s="8">
        <f t="shared" si="2"/>
        <v>3.5624197826644988</v>
      </c>
      <c r="BG36" s="8">
        <f t="shared" si="4"/>
        <v>3.3564783936640974</v>
      </c>
      <c r="BH36" s="8">
        <f t="shared" si="3"/>
        <v>0.163338722716249</v>
      </c>
    </row>
    <row r="37" spans="1:65">
      <c r="A37">
        <v>36</v>
      </c>
      <c r="B37">
        <v>1</v>
      </c>
      <c r="D37" t="s">
        <v>47</v>
      </c>
      <c r="Y37" s="4">
        <v>43840</v>
      </c>
      <c r="Z37" s="3">
        <v>0.89651620370370377</v>
      </c>
      <c r="BE37" s="8" t="e">
        <f t="shared" si="1"/>
        <v>#DIV/0!</v>
      </c>
      <c r="BF37" s="8" t="e">
        <f t="shared" si="2"/>
        <v>#DIV/0!</v>
      </c>
      <c r="BG37" s="8" t="e">
        <f t="shared" si="4"/>
        <v>#DIV/0!</v>
      </c>
      <c r="BH37" s="8" t="e">
        <f t="shared" si="3"/>
        <v>#DIV/0!</v>
      </c>
    </row>
    <row r="38" spans="1:65">
      <c r="A38">
        <v>37</v>
      </c>
      <c r="B38">
        <v>2</v>
      </c>
      <c r="C38" t="s">
        <v>44</v>
      </c>
      <c r="D38" t="s">
        <v>24</v>
      </c>
      <c r="E38" t="s">
        <v>52</v>
      </c>
      <c r="G38">
        <v>0.3</v>
      </c>
      <c r="H38">
        <v>0.3</v>
      </c>
      <c r="I38">
        <v>15</v>
      </c>
      <c r="J38">
        <v>266</v>
      </c>
      <c r="L38">
        <v>62</v>
      </c>
      <c r="M38">
        <v>0.122</v>
      </c>
      <c r="N38">
        <v>0.432</v>
      </c>
      <c r="O38">
        <v>0.31</v>
      </c>
      <c r="Q38">
        <v>1.2E-2</v>
      </c>
      <c r="R38">
        <v>1</v>
      </c>
      <c r="S38">
        <v>0</v>
      </c>
      <c r="T38">
        <v>0</v>
      </c>
      <c r="V38">
        <v>0</v>
      </c>
      <c r="Y38" s="4">
        <v>43840</v>
      </c>
      <c r="Z38" s="3">
        <v>0.90640046296296306</v>
      </c>
      <c r="AB38">
        <v>1</v>
      </c>
      <c r="AE38">
        <f>ABS(100*(M38-M39)/(AVERAGE(M38:M39)))</f>
        <v>42.580645161290327</v>
      </c>
      <c r="AJ38">
        <f>ABS(100*(O38-O39)/(AVERAGE(O38:O39)))</f>
        <v>125.45931758530183</v>
      </c>
      <c r="AO38">
        <f>ABS(100*(Q38-Q39)/(AVERAGE(Q38:Q39)))</f>
        <v>142.85714285714286</v>
      </c>
      <c r="AR38" s="2"/>
      <c r="AS38">
        <f>AVERAGE(M38:M39)</f>
        <v>0.155</v>
      </c>
      <c r="AT38">
        <f>AVERAGE(N38:N39)</f>
        <v>0.34550000000000003</v>
      </c>
      <c r="AU38">
        <f>AVERAGE(O38:O39)</f>
        <v>0.1905</v>
      </c>
      <c r="AV38">
        <f>AVERAGE(Q38:Q39)</f>
        <v>7.0000000000000001E-3</v>
      </c>
      <c r="BE38" s="8">
        <f t="shared" si="1"/>
        <v>5.4195102368526697E-2</v>
      </c>
      <c r="BF38" s="8">
        <f t="shared" si="2"/>
        <v>0.40968597587062544</v>
      </c>
      <c r="BG38" s="8">
        <f t="shared" si="4"/>
        <v>0.35549087350209874</v>
      </c>
      <c r="BH38" s="8">
        <f t="shared" si="3"/>
        <v>1.127728375101051E-2</v>
      </c>
      <c r="BJ38" s="8">
        <f>AVERAGE(BE38:BE39)</f>
        <v>8.1292653552790042E-2</v>
      </c>
      <c r="BK38" s="8">
        <f>AVERAGE(BF38:BF39)</f>
        <v>0.32882690168563355</v>
      </c>
      <c r="BL38" s="8">
        <f>AVERAGE(BG38:BG39)</f>
        <v>0.24753424813284353</v>
      </c>
      <c r="BM38" s="8">
        <f>AVERAGE(BH38:BH39)</f>
        <v>6.6390460792239286E-3</v>
      </c>
    </row>
    <row r="39" spans="1:65">
      <c r="A39">
        <v>38</v>
      </c>
      <c r="B39">
        <v>2</v>
      </c>
      <c r="C39" t="s">
        <v>44</v>
      </c>
      <c r="D39" t="s">
        <v>24</v>
      </c>
      <c r="E39" t="s">
        <v>52</v>
      </c>
      <c r="G39">
        <v>0.3</v>
      </c>
      <c r="H39">
        <v>0.3</v>
      </c>
      <c r="I39">
        <v>30</v>
      </c>
      <c r="J39">
        <v>161</v>
      </c>
      <c r="L39">
        <v>11</v>
      </c>
      <c r="M39">
        <v>0.188</v>
      </c>
      <c r="N39">
        <v>0.25900000000000001</v>
      </c>
      <c r="O39">
        <v>7.0999999999999994E-2</v>
      </c>
      <c r="Q39">
        <v>2E-3</v>
      </c>
      <c r="R39">
        <v>1</v>
      </c>
      <c r="S39">
        <v>0</v>
      </c>
      <c r="T39">
        <v>0</v>
      </c>
      <c r="V39">
        <v>0</v>
      </c>
      <c r="Y39" s="4">
        <v>43840</v>
      </c>
      <c r="Z39" s="3">
        <v>0.91178240740740746</v>
      </c>
      <c r="AB39">
        <v>1</v>
      </c>
      <c r="BE39" s="8">
        <f t="shared" ref="BE39:BE70" si="5">0.001*((I39/$BA$2)*1000)/G39</f>
        <v>0.10839020473705339</v>
      </c>
      <c r="BF39" s="8">
        <f t="shared" ref="BF39:BF70" si="6">0.001*((J39/$BB$2)*1000)/H39</f>
        <v>0.24796782750064172</v>
      </c>
      <c r="BG39" s="8">
        <f t="shared" si="4"/>
        <v>0.13957762276358832</v>
      </c>
      <c r="BH39" s="8">
        <f t="shared" ref="BH39:BH70" si="7">0.001*((L39/$BC$2)*1000)/H39</f>
        <v>2.0008084074373484E-3</v>
      </c>
    </row>
    <row r="40" spans="1:65">
      <c r="A40">
        <v>39</v>
      </c>
      <c r="B40">
        <v>5</v>
      </c>
      <c r="C40" t="s">
        <v>105</v>
      </c>
      <c r="D40" t="s">
        <v>24</v>
      </c>
      <c r="E40" t="s">
        <v>52</v>
      </c>
      <c r="G40">
        <v>0.3</v>
      </c>
      <c r="H40">
        <v>0.3</v>
      </c>
      <c r="I40">
        <v>821</v>
      </c>
      <c r="J40">
        <v>3895</v>
      </c>
      <c r="L40">
        <v>1630</v>
      </c>
      <c r="M40">
        <v>3.488</v>
      </c>
      <c r="N40">
        <v>6.4669999999999996</v>
      </c>
      <c r="O40">
        <v>2.9790000000000001</v>
      </c>
      <c r="Q40">
        <v>0.28499999999999998</v>
      </c>
      <c r="R40">
        <v>1</v>
      </c>
      <c r="S40">
        <v>0</v>
      </c>
      <c r="T40">
        <v>0</v>
      </c>
      <c r="V40">
        <v>0</v>
      </c>
      <c r="Y40" s="4">
        <v>43840</v>
      </c>
      <c r="Z40" s="3">
        <v>0.92214120370370367</v>
      </c>
      <c r="AB40">
        <v>1</v>
      </c>
      <c r="AD40">
        <f>ABS(100*(AVERAGE(M40:M41)-3.24)/3.24)</f>
        <v>9.9999999999999947</v>
      </c>
      <c r="AE40">
        <f>ABS(100*(M40-M41)/(AVERAGE(M40:M41)))</f>
        <v>4.2648709315376019</v>
      </c>
      <c r="AI40">
        <f>ABS(100*(AVERAGE(O40:O41)-4.3)/4.3)</f>
        <v>28.372093023255808</v>
      </c>
      <c r="AJ40">
        <f>ABS(100*(O40-O41)/(AVERAGE(O40:O41)))</f>
        <v>6.5584415584415572</v>
      </c>
      <c r="AN40">
        <f>ABS(100*(AVERAGE(Q40:Q41)-0.3)/0.3)</f>
        <v>2.0000000000000018</v>
      </c>
      <c r="AO40">
        <f>ABS(100*(Q40-Q41)/(AVERAGE(Q40:Q41)))</f>
        <v>6.1224489795918426</v>
      </c>
      <c r="AS40">
        <f>AVERAGE(M40:M41)</f>
        <v>3.5640000000000001</v>
      </c>
      <c r="AT40">
        <f>AVERAGE(N40:N41)</f>
        <v>6.6440000000000001</v>
      </c>
      <c r="AU40">
        <f>AVERAGE(O40:O41)</f>
        <v>3.08</v>
      </c>
      <c r="AV40">
        <f>AVERAGE(Q40:Q41)</f>
        <v>0.29399999999999998</v>
      </c>
      <c r="AX40" s="1">
        <v>3</v>
      </c>
      <c r="AY40" s="1">
        <v>6</v>
      </c>
      <c r="AZ40" s="1">
        <v>0.3</v>
      </c>
      <c r="BA40" s="6">
        <f>I40/(G40*AX40)</f>
        <v>912.22222222222229</v>
      </c>
      <c r="BB40" s="6">
        <f>J40/(H40*AY40)</f>
        <v>2163.8888888888891</v>
      </c>
      <c r="BC40" s="7">
        <f>L40/(H40*AZ40)</f>
        <v>18111.111111111113</v>
      </c>
      <c r="BE40" s="8">
        <f t="shared" si="5"/>
        <v>2.9662786029706947</v>
      </c>
      <c r="BF40" s="8">
        <f t="shared" si="6"/>
        <v>5.9989732181055873</v>
      </c>
      <c r="BG40" s="8">
        <f t="shared" si="4"/>
        <v>3.0326946151348926</v>
      </c>
      <c r="BH40" s="8">
        <f t="shared" si="7"/>
        <v>0.29648342764753438</v>
      </c>
      <c r="BJ40" s="8">
        <f>AVERAGE(BE40:BE41)</f>
        <v>3.0313127258129269</v>
      </c>
      <c r="BK40" s="8">
        <f>AVERAGE(BF40:BF41)</f>
        <v>6.1622315393171894</v>
      </c>
      <c r="BL40" s="8">
        <f>AVERAGE(BG40:BG41)</f>
        <v>3.1309188135042625</v>
      </c>
      <c r="BM40" s="8">
        <f>AVERAGE(BH40:BH41)</f>
        <v>0.30575990299110756</v>
      </c>
    </row>
    <row r="41" spans="1:65">
      <c r="A41">
        <v>40</v>
      </c>
      <c r="B41">
        <v>5</v>
      </c>
      <c r="C41" t="s">
        <v>105</v>
      </c>
      <c r="D41" t="s">
        <v>24</v>
      </c>
      <c r="E41" t="s">
        <v>52</v>
      </c>
      <c r="G41">
        <v>0.3</v>
      </c>
      <c r="H41">
        <v>0.3</v>
      </c>
      <c r="I41">
        <v>857</v>
      </c>
      <c r="J41">
        <v>4107</v>
      </c>
      <c r="L41">
        <v>1732</v>
      </c>
      <c r="M41">
        <v>3.64</v>
      </c>
      <c r="N41">
        <v>6.8209999999999997</v>
      </c>
      <c r="O41">
        <v>3.181</v>
      </c>
      <c r="Q41">
        <v>0.30299999999999999</v>
      </c>
      <c r="R41">
        <v>1</v>
      </c>
      <c r="S41">
        <v>0</v>
      </c>
      <c r="T41">
        <v>0</v>
      </c>
      <c r="V41">
        <v>0</v>
      </c>
      <c r="Y41" s="4">
        <v>43840</v>
      </c>
      <c r="Z41" s="3">
        <v>0.92763888888888879</v>
      </c>
      <c r="AB41">
        <v>1</v>
      </c>
      <c r="AX41" s="1">
        <v>3</v>
      </c>
      <c r="AY41" s="1">
        <v>6</v>
      </c>
      <c r="AZ41" s="1">
        <v>0.3</v>
      </c>
      <c r="BA41" s="6">
        <f>I41/(G41*AX41)</f>
        <v>952.22222222222229</v>
      </c>
      <c r="BB41" s="6">
        <f>J41/(H41*AY41)</f>
        <v>2281.666666666667</v>
      </c>
      <c r="BC41" s="7">
        <f>L41/(H41*AZ41)</f>
        <v>19244.444444444445</v>
      </c>
      <c r="BE41" s="8">
        <f t="shared" si="5"/>
        <v>3.0963468486551586</v>
      </c>
      <c r="BF41" s="8">
        <f t="shared" si="6"/>
        <v>6.3254898605287915</v>
      </c>
      <c r="BG41" s="8">
        <f t="shared" si="4"/>
        <v>3.2291430118736328</v>
      </c>
      <c r="BH41" s="8">
        <f t="shared" si="7"/>
        <v>0.31503637833468068</v>
      </c>
    </row>
    <row r="42" spans="1:65">
      <c r="A42">
        <v>41</v>
      </c>
      <c r="B42">
        <v>3</v>
      </c>
      <c r="C42" t="s">
        <v>45</v>
      </c>
      <c r="D42" t="s">
        <v>24</v>
      </c>
      <c r="E42" t="s">
        <v>52</v>
      </c>
      <c r="G42">
        <v>0.3</v>
      </c>
      <c r="H42">
        <v>0.3</v>
      </c>
      <c r="I42">
        <v>180</v>
      </c>
      <c r="J42">
        <v>5617</v>
      </c>
      <c r="L42">
        <v>5839</v>
      </c>
      <c r="M42">
        <v>0.81</v>
      </c>
      <c r="N42">
        <v>9.3490000000000002</v>
      </c>
      <c r="O42">
        <v>8.5389999999999997</v>
      </c>
      <c r="Q42">
        <v>0.99299999999999999</v>
      </c>
      <c r="R42">
        <v>1</v>
      </c>
      <c r="S42">
        <v>0</v>
      </c>
      <c r="T42">
        <v>0</v>
      </c>
      <c r="V42">
        <v>0</v>
      </c>
      <c r="Y42" s="4">
        <v>43840</v>
      </c>
      <c r="Z42" s="3">
        <v>0.93799768518518523</v>
      </c>
      <c r="AB42">
        <v>1</v>
      </c>
      <c r="AE42">
        <f>ABS(100*(M42-M43)/(AVERAGE(M42:M43)))</f>
        <v>160.75581395348834</v>
      </c>
      <c r="AJ42">
        <f>ABS(100*(O42-O43)/(AVERAGE(O42:O43)))</f>
        <v>120.29257314328582</v>
      </c>
      <c r="AO42">
        <f>ABS(100*(Q42-Q43)/(AVERAGE(Q42:Q43)))</f>
        <v>9.6789650215620586</v>
      </c>
      <c r="AS42">
        <f>AVERAGE(M42:M43)</f>
        <v>4.1280000000000001</v>
      </c>
      <c r="AT42">
        <f>AVERAGE(N42:N43)</f>
        <v>9.4600000000000009</v>
      </c>
      <c r="AU42">
        <f>AVERAGE(O42:O43)</f>
        <v>5.3319999999999999</v>
      </c>
      <c r="AV42">
        <f>AVERAGE(Q42:Q43)</f>
        <v>1.0435000000000001</v>
      </c>
      <c r="BE42" s="8">
        <f t="shared" si="5"/>
        <v>0.65034122842232034</v>
      </c>
      <c r="BF42" s="8">
        <f t="shared" si="6"/>
        <v>8.6511508513733197</v>
      </c>
      <c r="BG42" s="8">
        <f t="shared" si="4"/>
        <v>8.0008096229509995</v>
      </c>
      <c r="BH42" s="8">
        <f t="shared" si="7"/>
        <v>1.0620654810024253</v>
      </c>
      <c r="BJ42" s="8">
        <f>AVERAGE(BE42:BE43)</f>
        <v>3.5118426334805299</v>
      </c>
      <c r="BK42" s="8">
        <f>AVERAGE(BF42:BF43)</f>
        <v>8.7528022589201662</v>
      </c>
      <c r="BL42" s="8">
        <f>AVERAGE(BG42:BG43)</f>
        <v>5.2409596254396362</v>
      </c>
      <c r="BM42" s="8">
        <f>AVERAGE(BH42:BH43)</f>
        <v>1.1182700080840744</v>
      </c>
    </row>
    <row r="43" spans="1:65">
      <c r="A43">
        <v>42</v>
      </c>
      <c r="B43">
        <v>3</v>
      </c>
      <c r="C43" t="s">
        <v>45</v>
      </c>
      <c r="D43" t="s">
        <v>24</v>
      </c>
      <c r="E43" t="s">
        <v>52</v>
      </c>
      <c r="G43">
        <v>0.3</v>
      </c>
      <c r="H43">
        <v>0.3</v>
      </c>
      <c r="I43">
        <v>1764</v>
      </c>
      <c r="J43">
        <v>5749</v>
      </c>
      <c r="L43">
        <v>6457</v>
      </c>
      <c r="M43">
        <v>7.4459999999999997</v>
      </c>
      <c r="N43">
        <v>9.5709999999999997</v>
      </c>
      <c r="O43">
        <v>2.125</v>
      </c>
      <c r="Q43">
        <v>1.0940000000000001</v>
      </c>
      <c r="R43">
        <v>1</v>
      </c>
      <c r="S43">
        <v>0</v>
      </c>
      <c r="T43">
        <v>0</v>
      </c>
      <c r="V43">
        <v>0</v>
      </c>
      <c r="Y43" s="4">
        <v>43840</v>
      </c>
      <c r="Z43" s="3">
        <v>0.94357638888888884</v>
      </c>
      <c r="AB43">
        <v>1</v>
      </c>
      <c r="BE43" s="8">
        <f t="shared" si="5"/>
        <v>6.3733440385387397</v>
      </c>
      <c r="BF43" s="8">
        <f t="shared" si="6"/>
        <v>8.8544536664670126</v>
      </c>
      <c r="BG43" s="8">
        <f t="shared" si="4"/>
        <v>2.4811096279282729</v>
      </c>
      <c r="BH43" s="8">
        <f t="shared" si="7"/>
        <v>1.1744745351657235</v>
      </c>
    </row>
    <row r="44" spans="1:65">
      <c r="A44">
        <v>43</v>
      </c>
      <c r="B44">
        <v>20</v>
      </c>
      <c r="C44" t="s">
        <v>119</v>
      </c>
      <c r="D44" t="s">
        <v>24</v>
      </c>
      <c r="E44" t="s">
        <v>52</v>
      </c>
      <c r="G44">
        <v>0.3</v>
      </c>
      <c r="H44">
        <v>0.3</v>
      </c>
      <c r="I44">
        <v>14</v>
      </c>
      <c r="J44">
        <v>291</v>
      </c>
      <c r="L44">
        <v>21</v>
      </c>
      <c r="M44">
        <v>0.121</v>
      </c>
      <c r="N44">
        <v>0.47399999999999998</v>
      </c>
      <c r="O44">
        <v>0.35299999999999998</v>
      </c>
      <c r="Q44">
        <v>4.0000000000000001E-3</v>
      </c>
      <c r="R44">
        <v>1</v>
      </c>
      <c r="S44">
        <v>0</v>
      </c>
      <c r="T44">
        <v>0</v>
      </c>
      <c r="V44">
        <v>0</v>
      </c>
      <c r="Y44" s="4">
        <v>43840</v>
      </c>
      <c r="Z44" s="3">
        <v>0.9534259259259259</v>
      </c>
      <c r="AB44">
        <v>1</v>
      </c>
      <c r="AE44">
        <f>ABS(100*(M44-M45)/(AVERAGE(M44:M45)))</f>
        <v>32.525951557093428</v>
      </c>
      <c r="AJ44">
        <f>ABS(100*(O44-O45)/(AVERAGE(O44:O45)))</f>
        <v>130.85210577864839</v>
      </c>
      <c r="AO44">
        <f>ABS(100*(Q44-Q45)/(AVERAGE(Q44:Q45)))</f>
        <v>188.8111888111888</v>
      </c>
      <c r="AS44">
        <f>AVERAGE(M44:M45)</f>
        <v>0.14450000000000002</v>
      </c>
      <c r="AT44">
        <f>AVERAGE(N44:N45)</f>
        <v>1.1655</v>
      </c>
      <c r="AU44">
        <f>AVERAGE(O44:O45)</f>
        <v>1.0209999999999999</v>
      </c>
      <c r="AV44">
        <f>AVERAGE(Q44:Q45)</f>
        <v>7.1500000000000008E-2</v>
      </c>
      <c r="BE44" s="8">
        <f t="shared" si="5"/>
        <v>5.0582095543958247E-2</v>
      </c>
      <c r="BF44" s="8">
        <f t="shared" si="6"/>
        <v>0.44819029691109774</v>
      </c>
      <c r="BG44" s="8">
        <f t="shared" si="4"/>
        <v>0.39760820136713948</v>
      </c>
      <c r="BH44" s="8">
        <f t="shared" si="7"/>
        <v>3.8197251414713016E-3</v>
      </c>
      <c r="BJ44" s="8">
        <f>AVERAGE(BE44:BE45)</f>
        <v>7.0453633079084699E-2</v>
      </c>
      <c r="BK44" s="8">
        <f>AVERAGE(BF44:BF45)</f>
        <v>1.0904423718661762</v>
      </c>
      <c r="BL44" s="8">
        <f>AVERAGE(BG44:BG45)</f>
        <v>1.0199887387870914</v>
      </c>
      <c r="BM44" s="8">
        <f>AVERAGE(BH44:BH45)</f>
        <v>7.3575181891673405E-2</v>
      </c>
    </row>
    <row r="45" spans="1:65">
      <c r="A45">
        <v>44</v>
      </c>
      <c r="B45">
        <v>20</v>
      </c>
      <c r="C45" t="s">
        <v>119</v>
      </c>
      <c r="D45" t="s">
        <v>24</v>
      </c>
      <c r="E45" t="s">
        <v>52</v>
      </c>
      <c r="G45">
        <v>0.3</v>
      </c>
      <c r="H45">
        <v>0.3</v>
      </c>
      <c r="I45">
        <v>25</v>
      </c>
      <c r="J45">
        <v>1125</v>
      </c>
      <c r="L45">
        <v>788</v>
      </c>
      <c r="M45">
        <v>0.16800000000000001</v>
      </c>
      <c r="N45">
        <v>1.857</v>
      </c>
      <c r="O45">
        <v>1.6890000000000001</v>
      </c>
      <c r="Q45">
        <v>0.13900000000000001</v>
      </c>
      <c r="R45">
        <v>1</v>
      </c>
      <c r="S45">
        <v>0</v>
      </c>
      <c r="T45">
        <v>0</v>
      </c>
      <c r="V45">
        <v>0</v>
      </c>
      <c r="Y45" s="4">
        <v>43840</v>
      </c>
      <c r="Z45" s="3">
        <v>0.95881944444444445</v>
      </c>
      <c r="AB45">
        <v>1</v>
      </c>
      <c r="BE45" s="8">
        <f t="shared" si="5"/>
        <v>9.0325170614211164E-2</v>
      </c>
      <c r="BF45" s="8">
        <f t="shared" si="6"/>
        <v>1.7326944468212546</v>
      </c>
      <c r="BG45" s="8">
        <f t="shared" si="4"/>
        <v>1.6423692762070434</v>
      </c>
      <c r="BH45" s="8">
        <f t="shared" si="7"/>
        <v>0.14333063864187551</v>
      </c>
    </row>
    <row r="46" spans="1:65">
      <c r="A46">
        <v>45</v>
      </c>
      <c r="B46">
        <v>21</v>
      </c>
      <c r="C46" t="s">
        <v>120</v>
      </c>
      <c r="D46" t="s">
        <v>24</v>
      </c>
      <c r="E46" t="s">
        <v>52</v>
      </c>
      <c r="G46">
        <v>0.3</v>
      </c>
      <c r="H46">
        <v>0.3</v>
      </c>
      <c r="I46">
        <v>15</v>
      </c>
      <c r="J46">
        <v>211</v>
      </c>
      <c r="L46">
        <v>31</v>
      </c>
      <c r="M46">
        <v>0.123</v>
      </c>
      <c r="N46">
        <v>0.34200000000000003</v>
      </c>
      <c r="O46">
        <v>0.219</v>
      </c>
      <c r="Q46">
        <v>6.0000000000000001E-3</v>
      </c>
      <c r="R46">
        <v>1</v>
      </c>
      <c r="S46">
        <v>0</v>
      </c>
      <c r="T46">
        <v>0</v>
      </c>
      <c r="V46">
        <v>0</v>
      </c>
      <c r="Y46" s="4">
        <v>43840</v>
      </c>
      <c r="Z46" s="3">
        <v>0.96839120370370368</v>
      </c>
      <c r="AB46">
        <v>1</v>
      </c>
      <c r="AE46">
        <f>ABS(100*(M46-M47)/(AVERAGE(M46:M47)))</f>
        <v>18.450184501845015</v>
      </c>
      <c r="AJ46">
        <f>ABS(100*(O46-O47)/(AVERAGE(O46:O47)))</f>
        <v>153.32978156632922</v>
      </c>
      <c r="AO46">
        <f>ABS(100*(Q46-Q47)/(AVERAGE(Q46:Q47)))</f>
        <v>172.72727272727269</v>
      </c>
      <c r="AS46">
        <f>AVERAGE(M46:M47)</f>
        <v>0.13550000000000001</v>
      </c>
      <c r="AT46">
        <f>AVERAGE(N46:N47)</f>
        <v>1.0740000000000001</v>
      </c>
      <c r="AU46">
        <f>AVERAGE(O46:O47)</f>
        <v>0.9385</v>
      </c>
      <c r="AV46">
        <f>AVERAGE(Q46:Q47)</f>
        <v>4.4000000000000004E-2</v>
      </c>
      <c r="BE46" s="8">
        <f t="shared" si="5"/>
        <v>5.4195102368526697E-2</v>
      </c>
      <c r="BF46" s="8">
        <f t="shared" si="6"/>
        <v>0.32497646958158632</v>
      </c>
      <c r="BG46" s="8">
        <f t="shared" si="4"/>
        <v>0.27078136721305962</v>
      </c>
      <c r="BH46" s="8">
        <f t="shared" si="7"/>
        <v>5.6386418755052549E-3</v>
      </c>
      <c r="BJ46" s="8">
        <f>AVERAGE(BE46:BE47)</f>
        <v>6.5034122842232034E-2</v>
      </c>
      <c r="BK46" s="8">
        <f>AVERAGE(BF46:BF47)</f>
        <v>1.0057328655771369</v>
      </c>
      <c r="BL46" s="8">
        <f>AVERAGE(BG46:BG47)</f>
        <v>0.94069874273490495</v>
      </c>
      <c r="BM46" s="8">
        <f>AVERAGE(BH46:BH47)</f>
        <v>4.4836297493936937E-2</v>
      </c>
    </row>
    <row r="47" spans="1:65">
      <c r="A47">
        <v>46</v>
      </c>
      <c r="B47">
        <v>21</v>
      </c>
      <c r="C47" t="s">
        <v>120</v>
      </c>
      <c r="D47" t="s">
        <v>24</v>
      </c>
      <c r="E47" t="s">
        <v>52</v>
      </c>
      <c r="G47">
        <v>0.3</v>
      </c>
      <c r="H47">
        <v>0.3</v>
      </c>
      <c r="I47">
        <v>21</v>
      </c>
      <c r="J47">
        <v>1095</v>
      </c>
      <c r="L47">
        <v>462</v>
      </c>
      <c r="M47">
        <v>0.14799999999999999</v>
      </c>
      <c r="N47">
        <v>1.806</v>
      </c>
      <c r="O47">
        <v>1.6579999999999999</v>
      </c>
      <c r="Q47">
        <v>8.2000000000000003E-2</v>
      </c>
      <c r="R47">
        <v>1</v>
      </c>
      <c r="S47">
        <v>0</v>
      </c>
      <c r="T47">
        <v>0</v>
      </c>
      <c r="V47">
        <v>0</v>
      </c>
      <c r="Y47" s="4">
        <v>43840</v>
      </c>
      <c r="Z47" s="3">
        <v>0.97376157407407404</v>
      </c>
      <c r="AB47">
        <v>1</v>
      </c>
      <c r="BE47" s="8">
        <f t="shared" si="5"/>
        <v>7.5873143315937377E-2</v>
      </c>
      <c r="BF47" s="8">
        <f t="shared" si="6"/>
        <v>1.6864892615726876</v>
      </c>
      <c r="BG47" s="8">
        <f t="shared" si="4"/>
        <v>1.6106161182567502</v>
      </c>
      <c r="BH47" s="8">
        <f t="shared" si="7"/>
        <v>8.4033953112368623E-2</v>
      </c>
    </row>
    <row r="48" spans="1:65">
      <c r="A48">
        <v>47</v>
      </c>
      <c r="B48">
        <v>22</v>
      </c>
      <c r="C48" t="s">
        <v>121</v>
      </c>
      <c r="D48" t="s">
        <v>24</v>
      </c>
      <c r="E48" t="s">
        <v>52</v>
      </c>
      <c r="G48">
        <v>0.3</v>
      </c>
      <c r="H48">
        <v>0.3</v>
      </c>
      <c r="I48">
        <v>18</v>
      </c>
      <c r="J48">
        <v>123</v>
      </c>
      <c r="L48">
        <v>111</v>
      </c>
      <c r="M48">
        <v>0.13800000000000001</v>
      </c>
      <c r="N48">
        <v>0.19500000000000001</v>
      </c>
      <c r="O48">
        <v>5.8000000000000003E-2</v>
      </c>
      <c r="Q48">
        <v>2.1000000000000001E-2</v>
      </c>
      <c r="R48">
        <v>1</v>
      </c>
      <c r="S48">
        <v>0</v>
      </c>
      <c r="T48">
        <v>0</v>
      </c>
      <c r="V48">
        <v>0</v>
      </c>
      <c r="Y48" s="4">
        <v>43840</v>
      </c>
      <c r="Z48" s="3">
        <v>0.98325231481481479</v>
      </c>
      <c r="AB48">
        <v>1</v>
      </c>
      <c r="AE48">
        <f>ABS(100*(M48-M49)/(AVERAGE(M48:M49)))</f>
        <v>9.8859315589353702</v>
      </c>
      <c r="AJ48">
        <f>ABS(100*(O48-O49)/(AVERAGE(O48:O49)))</f>
        <v>178.77401646843549</v>
      </c>
      <c r="AO48">
        <f>ABS(100*(Q48-Q49)/(AVERAGE(Q48:Q49)))</f>
        <v>124.32432432432431</v>
      </c>
      <c r="AS48">
        <f>AVERAGE(M48:M49)</f>
        <v>0.13150000000000001</v>
      </c>
      <c r="AT48">
        <f>AVERAGE(N48:N49)</f>
        <v>0.67749999999999999</v>
      </c>
      <c r="AU48">
        <f>AVERAGE(O48:O49)</f>
        <v>0.54649999999999999</v>
      </c>
      <c r="AV48">
        <f>AVERAGE(Q48:Q49)</f>
        <v>5.5500000000000001E-2</v>
      </c>
      <c r="BE48" s="8">
        <f t="shared" si="5"/>
        <v>6.5034122842232048E-2</v>
      </c>
      <c r="BF48" s="8">
        <f t="shared" si="6"/>
        <v>0.1894412595191238</v>
      </c>
      <c r="BG48" s="8">
        <f t="shared" si="4"/>
        <v>0.12440713667689175</v>
      </c>
      <c r="BH48" s="8">
        <f t="shared" si="7"/>
        <v>2.0189975747776881E-2</v>
      </c>
      <c r="BJ48" s="8">
        <f>AVERAGE(BE48:BE49)</f>
        <v>5.9614612605379369E-2</v>
      </c>
      <c r="BK48" s="8">
        <f>AVERAGE(BF48:BF49)</f>
        <v>0.63763155643022151</v>
      </c>
      <c r="BL48" s="8">
        <f>AVERAGE(BG48:BG49)</f>
        <v>0.57801694382484214</v>
      </c>
      <c r="BM48" s="8">
        <f>AVERAGE(BH48:BH49)</f>
        <v>5.620452708164915E-2</v>
      </c>
    </row>
    <row r="49" spans="1:65">
      <c r="A49">
        <v>48</v>
      </c>
      <c r="B49">
        <v>22</v>
      </c>
      <c r="C49" t="s">
        <v>121</v>
      </c>
      <c r="D49" t="s">
        <v>24</v>
      </c>
      <c r="E49" t="s">
        <v>52</v>
      </c>
      <c r="G49">
        <v>0.3</v>
      </c>
      <c r="H49">
        <v>0.3</v>
      </c>
      <c r="I49">
        <v>15</v>
      </c>
      <c r="J49">
        <v>705</v>
      </c>
      <c r="L49">
        <v>507</v>
      </c>
      <c r="M49">
        <v>0.125</v>
      </c>
      <c r="N49">
        <v>1.1599999999999999</v>
      </c>
      <c r="O49">
        <v>1.0349999999999999</v>
      </c>
      <c r="Q49">
        <v>0.09</v>
      </c>
      <c r="R49">
        <v>1</v>
      </c>
      <c r="S49">
        <v>0</v>
      </c>
      <c r="T49">
        <v>0</v>
      </c>
      <c r="V49">
        <v>0</v>
      </c>
      <c r="Y49" s="4">
        <v>43840</v>
      </c>
      <c r="Z49" s="3">
        <v>0.98859953703703696</v>
      </c>
      <c r="AB49">
        <v>1</v>
      </c>
      <c r="BE49" s="8">
        <f t="shared" si="5"/>
        <v>5.4195102368526697E-2</v>
      </c>
      <c r="BF49" s="8">
        <f t="shared" si="6"/>
        <v>1.0858218533413193</v>
      </c>
      <c r="BG49" s="8">
        <f t="shared" si="4"/>
        <v>1.0316267509727925</v>
      </c>
      <c r="BH49" s="8">
        <f t="shared" si="7"/>
        <v>9.2219078415521419E-2</v>
      </c>
    </row>
    <row r="50" spans="1:65">
      <c r="A50">
        <v>49</v>
      </c>
      <c r="B50">
        <v>23</v>
      </c>
      <c r="C50" t="s">
        <v>122</v>
      </c>
      <c r="D50" t="s">
        <v>24</v>
      </c>
      <c r="E50" t="s">
        <v>52</v>
      </c>
      <c r="G50">
        <v>0.3</v>
      </c>
      <c r="H50">
        <v>0.3</v>
      </c>
      <c r="I50">
        <v>0</v>
      </c>
      <c r="J50">
        <v>46</v>
      </c>
      <c r="L50">
        <v>76</v>
      </c>
      <c r="M50">
        <v>0</v>
      </c>
      <c r="N50">
        <v>6.8000000000000005E-2</v>
      </c>
      <c r="O50">
        <v>6.8000000000000005E-2</v>
      </c>
      <c r="Q50">
        <v>1.4999999999999999E-2</v>
      </c>
      <c r="R50">
        <v>1</v>
      </c>
      <c r="S50">
        <v>0</v>
      </c>
      <c r="T50">
        <v>0</v>
      </c>
      <c r="V50">
        <v>0</v>
      </c>
      <c r="Y50" s="4">
        <v>43840</v>
      </c>
      <c r="Z50" s="3">
        <v>0.99824074074074076</v>
      </c>
      <c r="AB50">
        <v>1</v>
      </c>
      <c r="AE50" t="e">
        <f>ABS(100*(M50-M51)/(AVERAGE(M50:M51)))</f>
        <v>#DIV/0!</v>
      </c>
      <c r="AJ50">
        <f>ABS(100*(O50-O51)/(AVERAGE(O50:O51)))</f>
        <v>169.43820224719104</v>
      </c>
      <c r="AO50">
        <f>ABS(100*(Q50-Q51)/(AVERAGE(Q50:Q51)))</f>
        <v>131.81818181818181</v>
      </c>
      <c r="AS50">
        <f>AVERAGE(M50:M51)</f>
        <v>0</v>
      </c>
      <c r="AT50">
        <f>AVERAGE(N50:N51)</f>
        <v>0.44499999999999995</v>
      </c>
      <c r="AU50">
        <f>AVERAGE(O50:O51)</f>
        <v>0.44499999999999995</v>
      </c>
      <c r="AV50">
        <f>AVERAGE(Q50:Q51)</f>
        <v>4.3999999999999997E-2</v>
      </c>
      <c r="BE50" s="8">
        <f t="shared" si="5"/>
        <v>0</v>
      </c>
      <c r="BF50" s="8">
        <f t="shared" si="6"/>
        <v>7.084795071446906E-2</v>
      </c>
      <c r="BG50" s="8">
        <f t="shared" si="4"/>
        <v>7.084795071446906E-2</v>
      </c>
      <c r="BH50" s="8">
        <f t="shared" si="7"/>
        <v>1.3823767178658044E-2</v>
      </c>
      <c r="BJ50" s="8">
        <f>AVERAGE(BE50:BE51)</f>
        <v>0</v>
      </c>
      <c r="BK50" s="8">
        <f>AVERAGE(BF50:BF51)</f>
        <v>0.42123727218276708</v>
      </c>
      <c r="BL50" s="8">
        <f>AVERAGE(BG50:BG51)</f>
        <v>0.42123727218276708</v>
      </c>
      <c r="BM50" s="8">
        <f>AVERAGE(BH50:BH51)</f>
        <v>4.4017784963621666E-2</v>
      </c>
    </row>
    <row r="51" spans="1:65">
      <c r="A51">
        <v>50</v>
      </c>
      <c r="B51">
        <v>23</v>
      </c>
      <c r="C51" t="s">
        <v>122</v>
      </c>
      <c r="D51" t="s">
        <v>24</v>
      </c>
      <c r="E51" t="s">
        <v>52</v>
      </c>
      <c r="G51">
        <v>0.3</v>
      </c>
      <c r="H51">
        <v>0.3</v>
      </c>
      <c r="I51">
        <v>0</v>
      </c>
      <c r="J51">
        <v>501</v>
      </c>
      <c r="L51">
        <v>408</v>
      </c>
      <c r="M51">
        <v>0</v>
      </c>
      <c r="N51">
        <v>0.82199999999999995</v>
      </c>
      <c r="O51">
        <v>0.82199999999999995</v>
      </c>
      <c r="Q51">
        <v>7.2999999999999995E-2</v>
      </c>
      <c r="R51">
        <v>1</v>
      </c>
      <c r="S51">
        <v>0</v>
      </c>
      <c r="T51">
        <v>0</v>
      </c>
      <c r="V51">
        <v>0</v>
      </c>
      <c r="Y51" s="4">
        <v>43841</v>
      </c>
      <c r="Z51" s="3">
        <v>3.6342592592592594E-3</v>
      </c>
      <c r="AB51">
        <v>1</v>
      </c>
      <c r="BE51" s="8">
        <f t="shared" si="5"/>
        <v>0</v>
      </c>
      <c r="BF51" s="8">
        <f t="shared" si="6"/>
        <v>0.77162659365106512</v>
      </c>
      <c r="BG51" s="8">
        <f t="shared" si="4"/>
        <v>0.77162659365106512</v>
      </c>
      <c r="BH51" s="8">
        <f t="shared" si="7"/>
        <v>7.4211802748585284E-2</v>
      </c>
    </row>
    <row r="52" spans="1:65">
      <c r="A52">
        <v>51</v>
      </c>
      <c r="B52">
        <v>24</v>
      </c>
      <c r="C52" t="s">
        <v>123</v>
      </c>
      <c r="D52" t="s">
        <v>24</v>
      </c>
      <c r="E52" t="s">
        <v>52</v>
      </c>
      <c r="G52">
        <v>0.3</v>
      </c>
      <c r="H52">
        <v>0.3</v>
      </c>
      <c r="I52">
        <v>0</v>
      </c>
      <c r="J52">
        <v>204</v>
      </c>
      <c r="L52">
        <v>76</v>
      </c>
      <c r="M52">
        <v>0</v>
      </c>
      <c r="N52">
        <v>0.33</v>
      </c>
      <c r="O52">
        <v>0.33</v>
      </c>
      <c r="Q52">
        <v>1.4999999999999999E-2</v>
      </c>
      <c r="R52">
        <v>1</v>
      </c>
      <c r="S52">
        <v>0</v>
      </c>
      <c r="T52">
        <v>0</v>
      </c>
      <c r="V52">
        <v>0</v>
      </c>
      <c r="Y52" s="4">
        <v>43841</v>
      </c>
      <c r="Z52" s="3">
        <v>1.3194444444444444E-2</v>
      </c>
      <c r="AB52">
        <v>1</v>
      </c>
      <c r="AE52">
        <f>ABS(100*(M52-M53)/(AVERAGE(M52:M53)))</f>
        <v>200.00000000000003</v>
      </c>
      <c r="AJ52">
        <f>ABS(100*(O52-O53)/(AVERAGE(O52:O53)))</f>
        <v>101.56599552572705</v>
      </c>
      <c r="AO52">
        <f>ABS(100*(Q52-Q53)/(AVERAGE(Q52:Q53)))</f>
        <v>122.07792207792208</v>
      </c>
      <c r="AS52">
        <f>AVERAGE(M52:M53)</f>
        <v>1.2999999999999999E-2</v>
      </c>
      <c r="AT52">
        <f>AVERAGE(N52:N53)</f>
        <v>0.6835</v>
      </c>
      <c r="AU52">
        <f>AVERAGE(O52:O53)</f>
        <v>0.67049999999999998</v>
      </c>
      <c r="AV52">
        <f>AVERAGE(Q52:Q53)</f>
        <v>3.85E-2</v>
      </c>
      <c r="BE52" s="8">
        <f t="shared" si="5"/>
        <v>0</v>
      </c>
      <c r="BF52" s="8">
        <f t="shared" si="6"/>
        <v>0.31419525969025414</v>
      </c>
      <c r="BG52" s="8">
        <f t="shared" si="4"/>
        <v>0.31419525969025414</v>
      </c>
      <c r="BH52" s="8">
        <f t="shared" si="7"/>
        <v>1.3823767178658044E-2</v>
      </c>
      <c r="BJ52" s="8">
        <f>AVERAGE(BE52:BE53)</f>
        <v>3.6130068245684463E-3</v>
      </c>
      <c r="BK52" s="8">
        <f>AVERAGE(BF52:BF53)</f>
        <v>0.64302216137588764</v>
      </c>
      <c r="BL52" s="8">
        <f>AVERAGE(BG52:BG53)</f>
        <v>0.63940915455131919</v>
      </c>
      <c r="BM52" s="8">
        <f>AVERAGE(BH52:BH53)</f>
        <v>3.847008892481811E-2</v>
      </c>
    </row>
    <row r="53" spans="1:65">
      <c r="A53">
        <v>52</v>
      </c>
      <c r="B53">
        <v>24</v>
      </c>
      <c r="C53" t="s">
        <v>123</v>
      </c>
      <c r="D53" t="s">
        <v>24</v>
      </c>
      <c r="E53" t="s">
        <v>52</v>
      </c>
      <c r="G53">
        <v>0.3</v>
      </c>
      <c r="H53">
        <v>0.3</v>
      </c>
      <c r="I53">
        <v>2</v>
      </c>
      <c r="J53">
        <v>631</v>
      </c>
      <c r="L53">
        <v>347</v>
      </c>
      <c r="M53">
        <v>2.5999999999999999E-2</v>
      </c>
      <c r="N53">
        <v>1.0369999999999999</v>
      </c>
      <c r="O53">
        <v>1.0109999999999999</v>
      </c>
      <c r="Q53">
        <v>6.2E-2</v>
      </c>
      <c r="R53">
        <v>1</v>
      </c>
      <c r="S53">
        <v>0</v>
      </c>
      <c r="T53">
        <v>0</v>
      </c>
      <c r="V53">
        <v>0</v>
      </c>
      <c r="Y53" s="4">
        <v>43841</v>
      </c>
      <c r="Z53" s="3">
        <v>1.8564814814814815E-2</v>
      </c>
      <c r="AB53">
        <v>1</v>
      </c>
      <c r="BE53" s="8">
        <f t="shared" si="5"/>
        <v>7.2260136491368926E-3</v>
      </c>
      <c r="BF53" s="8">
        <f t="shared" si="6"/>
        <v>0.97184906306152119</v>
      </c>
      <c r="BG53" s="8">
        <f t="shared" si="4"/>
        <v>0.9646230494123843</v>
      </c>
      <c r="BH53" s="8">
        <f t="shared" si="7"/>
        <v>6.3116410670978174E-2</v>
      </c>
    </row>
    <row r="54" spans="1:65">
      <c r="A54">
        <v>53</v>
      </c>
      <c r="B54">
        <v>25</v>
      </c>
      <c r="C54" t="s">
        <v>124</v>
      </c>
      <c r="D54" t="s">
        <v>24</v>
      </c>
      <c r="E54" t="s">
        <v>52</v>
      </c>
      <c r="G54">
        <v>0.3</v>
      </c>
      <c r="H54">
        <v>0.3</v>
      </c>
      <c r="I54">
        <v>0</v>
      </c>
      <c r="J54">
        <v>123</v>
      </c>
      <c r="L54">
        <v>98</v>
      </c>
      <c r="M54">
        <v>0</v>
      </c>
      <c r="N54">
        <v>0.19500000000000001</v>
      </c>
      <c r="O54">
        <v>0.19500000000000001</v>
      </c>
      <c r="Q54">
        <v>1.9E-2</v>
      </c>
      <c r="R54">
        <v>1</v>
      </c>
      <c r="S54">
        <v>0</v>
      </c>
      <c r="T54">
        <v>0</v>
      </c>
      <c r="V54">
        <v>0</v>
      </c>
      <c r="Y54" s="4">
        <v>43841</v>
      </c>
      <c r="Z54" s="3">
        <v>2.8032407407407409E-2</v>
      </c>
      <c r="AB54">
        <v>1</v>
      </c>
      <c r="AE54" t="e">
        <f>ABS(100*(M54-M55)/(AVERAGE(M54:M55)))</f>
        <v>#DIV/0!</v>
      </c>
      <c r="AJ54">
        <f>ABS(100*(O54-O55)/(AVERAGE(O54:O55)))</f>
        <v>107.58293838862558</v>
      </c>
      <c r="AO54">
        <f>ABS(100*(Q54-Q55)/(AVERAGE(Q54:Q55)))</f>
        <v>71.186440677966104</v>
      </c>
      <c r="AS54">
        <f>AVERAGE(M54:M55)</f>
        <v>0</v>
      </c>
      <c r="AT54">
        <f>AVERAGE(N54:N55)</f>
        <v>0.42200000000000004</v>
      </c>
      <c r="AU54">
        <f>AVERAGE(O54:O55)</f>
        <v>0.42200000000000004</v>
      </c>
      <c r="AV54">
        <f>AVERAGE(Q54:Q55)</f>
        <v>2.9499999999999998E-2</v>
      </c>
      <c r="BE54" s="8">
        <f t="shared" si="5"/>
        <v>0</v>
      </c>
      <c r="BF54" s="8">
        <f t="shared" si="6"/>
        <v>0.1894412595191238</v>
      </c>
      <c r="BG54" s="8">
        <f t="shared" si="4"/>
        <v>0.1894412595191238</v>
      </c>
      <c r="BH54" s="8">
        <f t="shared" si="7"/>
        <v>1.7825383993532742E-2</v>
      </c>
      <c r="BJ54" s="8">
        <f>AVERAGE(BE54:BE55)</f>
        <v>0</v>
      </c>
      <c r="BK54" s="8">
        <f>AVERAGE(BF54:BF55)</f>
        <v>0.40044493882091209</v>
      </c>
      <c r="BL54" s="8">
        <f>AVERAGE(BG54:BG55)</f>
        <v>0.40044493882091209</v>
      </c>
      <c r="BM54" s="8">
        <f>AVERAGE(BH54:BH55)</f>
        <v>2.9193613581244948E-2</v>
      </c>
    </row>
    <row r="55" spans="1:65">
      <c r="A55">
        <v>54</v>
      </c>
      <c r="B55">
        <v>25</v>
      </c>
      <c r="C55" t="s">
        <v>124</v>
      </c>
      <c r="D55" t="s">
        <v>24</v>
      </c>
      <c r="E55" t="s">
        <v>52</v>
      </c>
      <c r="G55">
        <v>0.3</v>
      </c>
      <c r="H55">
        <v>0.3</v>
      </c>
      <c r="I55">
        <v>0</v>
      </c>
      <c r="J55">
        <v>397</v>
      </c>
      <c r="L55">
        <v>223</v>
      </c>
      <c r="M55">
        <v>0</v>
      </c>
      <c r="N55">
        <v>0.64900000000000002</v>
      </c>
      <c r="O55">
        <v>0.64900000000000002</v>
      </c>
      <c r="Q55">
        <v>0.04</v>
      </c>
      <c r="R55">
        <v>1</v>
      </c>
      <c r="S55">
        <v>0</v>
      </c>
      <c r="T55">
        <v>0</v>
      </c>
      <c r="V55">
        <v>0</v>
      </c>
      <c r="Y55" s="4">
        <v>43841</v>
      </c>
      <c r="Z55" s="3">
        <v>3.3368055555555554E-2</v>
      </c>
      <c r="AB55">
        <v>1</v>
      </c>
      <c r="BE55" s="8">
        <f t="shared" si="5"/>
        <v>0</v>
      </c>
      <c r="BF55" s="8">
        <f t="shared" si="6"/>
        <v>0.61144861812270035</v>
      </c>
      <c r="BG55" s="8">
        <f t="shared" si="4"/>
        <v>0.61144861812270035</v>
      </c>
      <c r="BH55" s="8">
        <f t="shared" si="7"/>
        <v>4.0561843168957154E-2</v>
      </c>
    </row>
    <row r="56" spans="1:65">
      <c r="A56">
        <v>55</v>
      </c>
      <c r="B56">
        <v>26</v>
      </c>
      <c r="C56" t="s">
        <v>125</v>
      </c>
      <c r="D56" t="s">
        <v>24</v>
      </c>
      <c r="E56" t="s">
        <v>52</v>
      </c>
      <c r="G56">
        <v>0.3</v>
      </c>
      <c r="H56">
        <v>0.3</v>
      </c>
      <c r="I56">
        <v>0</v>
      </c>
      <c r="J56">
        <v>22</v>
      </c>
      <c r="L56">
        <v>76</v>
      </c>
      <c r="M56">
        <v>0</v>
      </c>
      <c r="N56">
        <v>2.9000000000000001E-2</v>
      </c>
      <c r="O56">
        <v>2.9000000000000001E-2</v>
      </c>
      <c r="Q56">
        <v>1.4999999999999999E-2</v>
      </c>
      <c r="R56">
        <v>1</v>
      </c>
      <c r="S56">
        <v>0</v>
      </c>
      <c r="T56">
        <v>0</v>
      </c>
      <c r="V56">
        <v>0</v>
      </c>
      <c r="X56" t="s">
        <v>126</v>
      </c>
      <c r="Y56" s="4">
        <v>43841</v>
      </c>
      <c r="Z56" s="3">
        <v>4.2777777777777776E-2</v>
      </c>
      <c r="AB56">
        <v>1</v>
      </c>
      <c r="AE56">
        <f>ABS(100*(M56-M57)/(AVERAGE(M56:M57)))</f>
        <v>200</v>
      </c>
      <c r="AJ56">
        <f>ABS(100*(O56-O57)/(AVERAGE(O56:O57)))</f>
        <v>157.97101449275362</v>
      </c>
      <c r="AO56">
        <f>ABS(100*(Q56-Q57)/(AVERAGE(Q56:Q57)))</f>
        <v>107.69230769230771</v>
      </c>
      <c r="AS56">
        <f>AVERAGE(M56:M57)</f>
        <v>0.2495</v>
      </c>
      <c r="AT56">
        <f>AVERAGE(N56:N57)</f>
        <v>0.38700000000000001</v>
      </c>
      <c r="AU56">
        <f>AVERAGE(O56:O57)</f>
        <v>0.13800000000000001</v>
      </c>
      <c r="AV56">
        <f>AVERAGE(Q56:Q57)</f>
        <v>3.2500000000000001E-2</v>
      </c>
      <c r="BE56" s="8">
        <f t="shared" si="5"/>
        <v>0</v>
      </c>
      <c r="BF56" s="8">
        <f t="shared" si="6"/>
        <v>3.3883802515615638E-2</v>
      </c>
      <c r="BG56" s="8">
        <f t="shared" si="4"/>
        <v>3.3883802515615638E-2</v>
      </c>
      <c r="BH56" s="8">
        <f t="shared" si="7"/>
        <v>1.3823767178658044E-2</v>
      </c>
      <c r="BJ56" s="8">
        <f>AVERAGE(BE56:BE57)</f>
        <v>0.18968285828984344</v>
      </c>
      <c r="BK56" s="8">
        <f>AVERAGE(BF56:BF57)</f>
        <v>0.36733122272610591</v>
      </c>
      <c r="BL56" s="8">
        <f>AVERAGE(BG56:BG57)</f>
        <v>0.17764836443626247</v>
      </c>
      <c r="BM56" s="8">
        <f>AVERAGE(BH56:BH57)</f>
        <v>3.210388035569927E-2</v>
      </c>
    </row>
    <row r="57" spans="1:65">
      <c r="A57">
        <v>56</v>
      </c>
      <c r="B57">
        <v>26</v>
      </c>
      <c r="C57" t="s">
        <v>125</v>
      </c>
      <c r="D57" t="s">
        <v>24</v>
      </c>
      <c r="E57" t="s">
        <v>52</v>
      </c>
      <c r="G57">
        <v>0.3</v>
      </c>
      <c r="H57">
        <v>0.3</v>
      </c>
      <c r="I57">
        <v>105</v>
      </c>
      <c r="J57">
        <v>455</v>
      </c>
      <c r="L57">
        <v>277</v>
      </c>
      <c r="M57">
        <v>0.499</v>
      </c>
      <c r="N57">
        <v>0.745</v>
      </c>
      <c r="O57">
        <v>0.247</v>
      </c>
      <c r="Q57">
        <v>0.05</v>
      </c>
      <c r="R57">
        <v>1</v>
      </c>
      <c r="S57">
        <v>0</v>
      </c>
      <c r="T57">
        <v>0</v>
      </c>
      <c r="V57">
        <v>0</v>
      </c>
      <c r="Y57" s="4">
        <v>43841</v>
      </c>
      <c r="Z57" s="3">
        <v>4.8182870370370369E-2</v>
      </c>
      <c r="AB57">
        <v>1</v>
      </c>
      <c r="BE57" s="8">
        <f t="shared" si="5"/>
        <v>0.37936571657968687</v>
      </c>
      <c r="BF57" s="8">
        <f t="shared" si="6"/>
        <v>0.7007786429365962</v>
      </c>
      <c r="BG57" s="8">
        <f t="shared" si="4"/>
        <v>0.32141292635690932</v>
      </c>
      <c r="BH57" s="8">
        <f t="shared" si="7"/>
        <v>5.0383993532740499E-2</v>
      </c>
    </row>
    <row r="58" spans="1:65">
      <c r="A58">
        <v>57</v>
      </c>
      <c r="B58">
        <v>27</v>
      </c>
      <c r="C58" t="s">
        <v>127</v>
      </c>
      <c r="D58" t="s">
        <v>24</v>
      </c>
      <c r="E58" t="s">
        <v>52</v>
      </c>
      <c r="G58">
        <v>0.3</v>
      </c>
      <c r="H58">
        <v>0.3</v>
      </c>
      <c r="I58">
        <v>0</v>
      </c>
      <c r="J58">
        <v>25</v>
      </c>
      <c r="L58">
        <v>64</v>
      </c>
      <c r="M58">
        <v>0</v>
      </c>
      <c r="N58">
        <v>3.3000000000000002E-2</v>
      </c>
      <c r="O58">
        <v>3.3000000000000002E-2</v>
      </c>
      <c r="Q58">
        <v>1.2E-2</v>
      </c>
      <c r="R58">
        <v>1</v>
      </c>
      <c r="S58">
        <v>0</v>
      </c>
      <c r="T58">
        <v>0</v>
      </c>
      <c r="V58">
        <v>0</v>
      </c>
      <c r="X58" t="s">
        <v>126</v>
      </c>
      <c r="Y58" s="4">
        <v>43841</v>
      </c>
      <c r="Z58" s="3">
        <v>5.7557870370370377E-2</v>
      </c>
      <c r="AB58">
        <v>1</v>
      </c>
      <c r="AE58">
        <f>ABS(100*(M58-M59)/(AVERAGE(M58:M59)))</f>
        <v>200</v>
      </c>
      <c r="AJ58">
        <f>ABS(100*(O58-O59)/(AVERAGE(O58:O59)))</f>
        <v>177.70270270270268</v>
      </c>
      <c r="AO58">
        <f>ABS(100*(Q58-Q59)/(AVERAGE(Q58:Q59)))</f>
        <v>102.0408163265306</v>
      </c>
      <c r="AS58">
        <f>AVERAGE(M58:M59)</f>
        <v>6.4500000000000002E-2</v>
      </c>
      <c r="AT58">
        <f>AVERAGE(N58:N59)</f>
        <v>0.36049999999999999</v>
      </c>
      <c r="AU58">
        <f>AVERAGE(O58:O59)</f>
        <v>0.29600000000000004</v>
      </c>
      <c r="AV58">
        <f>AVERAGE(Q58:Q59)</f>
        <v>2.4500000000000001E-2</v>
      </c>
      <c r="BE58" s="8">
        <f t="shared" si="5"/>
        <v>0</v>
      </c>
      <c r="BF58" s="8">
        <f t="shared" si="6"/>
        <v>3.8504321040472314E-2</v>
      </c>
      <c r="BG58" s="8">
        <f t="shared" si="4"/>
        <v>3.8504321040472314E-2</v>
      </c>
      <c r="BH58" s="8">
        <f t="shared" si="7"/>
        <v>1.1641067097817299E-2</v>
      </c>
      <c r="BJ58" s="8">
        <f>AVERAGE(BE58:BE59)</f>
        <v>2.890405459654757E-2</v>
      </c>
      <c r="BK58" s="8">
        <f>AVERAGE(BF58:BF59)</f>
        <v>0.34345854368101303</v>
      </c>
      <c r="BL58" s="8">
        <f>AVERAGE(BG58:BG59)</f>
        <v>0.31455448908446548</v>
      </c>
      <c r="BM58" s="8">
        <f>AVERAGE(BH58:BH59)</f>
        <v>2.4191592562651579E-2</v>
      </c>
    </row>
    <row r="59" spans="1:65">
      <c r="A59">
        <v>58</v>
      </c>
      <c r="B59">
        <v>27</v>
      </c>
      <c r="C59" t="s">
        <v>127</v>
      </c>
      <c r="D59" t="s">
        <v>24</v>
      </c>
      <c r="E59" t="s">
        <v>52</v>
      </c>
      <c r="G59">
        <v>0.3</v>
      </c>
      <c r="H59">
        <v>0.3</v>
      </c>
      <c r="I59">
        <v>16</v>
      </c>
      <c r="J59">
        <v>421</v>
      </c>
      <c r="L59">
        <v>202</v>
      </c>
      <c r="M59">
        <v>0.129</v>
      </c>
      <c r="N59">
        <v>0.68799999999999994</v>
      </c>
      <c r="O59">
        <v>0.55900000000000005</v>
      </c>
      <c r="Q59">
        <v>3.6999999999999998E-2</v>
      </c>
      <c r="R59">
        <v>1</v>
      </c>
      <c r="S59">
        <v>0</v>
      </c>
      <c r="T59">
        <v>0</v>
      </c>
      <c r="V59">
        <v>0</v>
      </c>
      <c r="Y59" s="4">
        <v>43841</v>
      </c>
      <c r="Z59" s="3">
        <v>6.2916666666666662E-2</v>
      </c>
      <c r="AB59">
        <v>1</v>
      </c>
      <c r="BE59" s="8">
        <f t="shared" si="5"/>
        <v>5.780810919309514E-2</v>
      </c>
      <c r="BF59" s="8">
        <f t="shared" si="6"/>
        <v>0.64841276632155376</v>
      </c>
      <c r="BG59" s="8">
        <f t="shared" si="4"/>
        <v>0.59060465712845867</v>
      </c>
      <c r="BH59" s="8">
        <f t="shared" si="7"/>
        <v>3.6742118027485858E-2</v>
      </c>
    </row>
    <row r="60" spans="1:65">
      <c r="A60">
        <v>59</v>
      </c>
      <c r="B60">
        <v>28</v>
      </c>
      <c r="C60" t="s">
        <v>128</v>
      </c>
      <c r="D60" t="s">
        <v>24</v>
      </c>
      <c r="E60" t="s">
        <v>52</v>
      </c>
      <c r="G60">
        <v>0.3</v>
      </c>
      <c r="H60">
        <v>0.3</v>
      </c>
      <c r="I60">
        <v>5</v>
      </c>
      <c r="J60">
        <v>209</v>
      </c>
      <c r="L60">
        <v>114</v>
      </c>
      <c r="M60">
        <v>7.3999999999999996E-2</v>
      </c>
      <c r="N60">
        <v>0.33700000000000002</v>
      </c>
      <c r="O60">
        <v>0.26300000000000001</v>
      </c>
      <c r="Q60">
        <v>2.1000000000000001E-2</v>
      </c>
      <c r="R60">
        <v>1</v>
      </c>
      <c r="S60">
        <v>0</v>
      </c>
      <c r="T60">
        <v>0</v>
      </c>
      <c r="V60">
        <v>0</v>
      </c>
      <c r="Y60" s="4">
        <v>43841</v>
      </c>
      <c r="Z60" s="3">
        <v>7.3078703703703715E-2</v>
      </c>
      <c r="AB60">
        <v>1</v>
      </c>
      <c r="AE60">
        <f>ABS(100*(M60-M61)/(AVERAGE(M60:M61)))</f>
        <v>200</v>
      </c>
      <c r="AJ60">
        <f>ABS(100*(O60-O61)/(AVERAGE(O60:O61)))</f>
        <v>142.48223072717329</v>
      </c>
      <c r="AO60">
        <f>ABS(100*(Q60-Q61)/(AVERAGE(Q60:Q61)))</f>
        <v>115.99999999999999</v>
      </c>
      <c r="AS60">
        <f>AVERAGE(M60:M61)</f>
        <v>3.6999999999999998E-2</v>
      </c>
      <c r="AT60">
        <f>AVERAGE(N60:N61)</f>
        <v>0.95150000000000001</v>
      </c>
      <c r="AU60">
        <f>AVERAGE(O60:O61)</f>
        <v>0.91450000000000009</v>
      </c>
      <c r="AV60">
        <f>AVERAGE(Q60:Q61)</f>
        <v>0.05</v>
      </c>
      <c r="BE60" s="8">
        <f t="shared" si="5"/>
        <v>1.806503412284223E-2</v>
      </c>
      <c r="BF60" s="8">
        <f t="shared" si="6"/>
        <v>0.3218961238983486</v>
      </c>
      <c r="BG60" s="8">
        <f t="shared" si="4"/>
        <v>0.30383108977550638</v>
      </c>
      <c r="BH60" s="8">
        <f t="shared" si="7"/>
        <v>2.0735650767987064E-2</v>
      </c>
      <c r="BJ60" s="8">
        <f>AVERAGE(BE60:BE61)</f>
        <v>9.032517061421115E-3</v>
      </c>
      <c r="BK60" s="8">
        <f>AVERAGE(BF60:BF61)</f>
        <v>0.89253016171814836</v>
      </c>
      <c r="BL60" s="8">
        <f>AVERAGE(BG60:BG61)</f>
        <v>0.8834976446567272</v>
      </c>
      <c r="BM60" s="8">
        <f>AVERAGE(BH60:BH61)</f>
        <v>5.0656831042845588E-2</v>
      </c>
    </row>
    <row r="61" spans="1:65">
      <c r="A61">
        <v>60</v>
      </c>
      <c r="B61">
        <v>28</v>
      </c>
      <c r="C61" t="s">
        <v>128</v>
      </c>
      <c r="D61" t="s">
        <v>24</v>
      </c>
      <c r="E61" t="s">
        <v>52</v>
      </c>
      <c r="G61">
        <v>0.3</v>
      </c>
      <c r="H61">
        <v>0.3</v>
      </c>
      <c r="I61">
        <v>0</v>
      </c>
      <c r="J61">
        <v>950</v>
      </c>
      <c r="L61">
        <v>443</v>
      </c>
      <c r="M61">
        <v>0</v>
      </c>
      <c r="N61">
        <v>1.5660000000000001</v>
      </c>
      <c r="O61">
        <v>1.5660000000000001</v>
      </c>
      <c r="Q61">
        <v>7.9000000000000001E-2</v>
      </c>
      <c r="R61">
        <v>1</v>
      </c>
      <c r="S61">
        <v>0</v>
      </c>
      <c r="T61">
        <v>0</v>
      </c>
      <c r="V61">
        <v>0</v>
      </c>
      <c r="Y61" s="4">
        <v>43841</v>
      </c>
      <c r="Z61" s="3">
        <v>7.8437500000000007E-2</v>
      </c>
      <c r="AB61">
        <v>1</v>
      </c>
      <c r="BE61" s="8">
        <f t="shared" si="5"/>
        <v>0</v>
      </c>
      <c r="BF61" s="8">
        <f t="shared" si="6"/>
        <v>1.4631641995379481</v>
      </c>
      <c r="BG61" s="8">
        <f t="shared" si="4"/>
        <v>1.4631641995379481</v>
      </c>
      <c r="BH61" s="8">
        <f t="shared" si="7"/>
        <v>8.0578011317704118E-2</v>
      </c>
    </row>
    <row r="62" spans="1:65">
      <c r="A62">
        <v>61</v>
      </c>
      <c r="B62">
        <v>29</v>
      </c>
      <c r="C62" t="s">
        <v>129</v>
      </c>
      <c r="D62" t="s">
        <v>24</v>
      </c>
      <c r="E62" t="s">
        <v>52</v>
      </c>
      <c r="G62">
        <v>0.3</v>
      </c>
      <c r="H62">
        <v>0.3</v>
      </c>
      <c r="I62">
        <v>14</v>
      </c>
      <c r="J62">
        <v>149</v>
      </c>
      <c r="L62">
        <v>88</v>
      </c>
      <c r="M62">
        <v>0.11799999999999999</v>
      </c>
      <c r="N62">
        <v>0.23799999999999999</v>
      </c>
      <c r="O62">
        <v>0.12</v>
      </c>
      <c r="Q62">
        <v>1.7000000000000001E-2</v>
      </c>
      <c r="R62">
        <v>1</v>
      </c>
      <c r="S62">
        <v>0</v>
      </c>
      <c r="T62">
        <v>0</v>
      </c>
      <c r="V62">
        <v>0</v>
      </c>
      <c r="Y62" s="4">
        <v>43841</v>
      </c>
      <c r="Z62" s="3">
        <v>8.7986111111111112E-2</v>
      </c>
      <c r="AB62">
        <v>1</v>
      </c>
      <c r="AE62">
        <f>ABS(100*(M62-M63)/(AVERAGE(M62:M63)))</f>
        <v>21.212121212121211</v>
      </c>
      <c r="AJ62">
        <f>ABS(100*(O62-O63)/(AVERAGE(O62:O63)))</f>
        <v>157.25734639358859</v>
      </c>
      <c r="AO62">
        <f>ABS(100*(Q62-Q63)/(AVERAGE(Q62:Q63)))</f>
        <v>101.44927536231882</v>
      </c>
      <c r="AS62">
        <f>AVERAGE(M62:M63)</f>
        <v>0.13200000000000001</v>
      </c>
      <c r="AT62">
        <f>AVERAGE(N62:N63)</f>
        <v>0.69350000000000001</v>
      </c>
      <c r="AU62">
        <f>AVERAGE(O62:O63)</f>
        <v>0.56149999999999989</v>
      </c>
      <c r="AV62">
        <f>AVERAGE(Q62:Q63)</f>
        <v>3.4500000000000003E-2</v>
      </c>
      <c r="BE62" s="8">
        <f t="shared" si="5"/>
        <v>5.0582095543958247E-2</v>
      </c>
      <c r="BF62" s="8">
        <f t="shared" si="6"/>
        <v>0.22948575340121499</v>
      </c>
      <c r="BG62" s="8">
        <f t="shared" si="4"/>
        <v>0.17890365785725676</v>
      </c>
      <c r="BH62" s="8">
        <f t="shared" si="7"/>
        <v>1.6006467259498787E-2</v>
      </c>
      <c r="BJ62" s="8">
        <f>AVERAGE(BE62:BE63)</f>
        <v>6.1421116017663584E-2</v>
      </c>
      <c r="BK62" s="8">
        <f>AVERAGE(BF62:BF63)</f>
        <v>0.65303328484641054</v>
      </c>
      <c r="BL62" s="8">
        <f>AVERAGE(BG62:BG63)</f>
        <v>0.59161216882874701</v>
      </c>
      <c r="BM62" s="8">
        <f>AVERAGE(BH62:BH63)</f>
        <v>3.419563459983832E-2</v>
      </c>
    </row>
    <row r="63" spans="1:65">
      <c r="A63">
        <v>62</v>
      </c>
      <c r="B63">
        <v>29</v>
      </c>
      <c r="C63" t="s">
        <v>129</v>
      </c>
      <c r="D63" t="s">
        <v>24</v>
      </c>
      <c r="E63" t="s">
        <v>52</v>
      </c>
      <c r="G63">
        <v>0.3</v>
      </c>
      <c r="H63">
        <v>0.3</v>
      </c>
      <c r="I63">
        <v>20</v>
      </c>
      <c r="J63">
        <v>699</v>
      </c>
      <c r="L63">
        <v>288</v>
      </c>
      <c r="M63">
        <v>0.14599999999999999</v>
      </c>
      <c r="N63">
        <v>1.149</v>
      </c>
      <c r="O63">
        <v>1.0029999999999999</v>
      </c>
      <c r="Q63">
        <v>5.1999999999999998E-2</v>
      </c>
      <c r="R63">
        <v>1</v>
      </c>
      <c r="S63">
        <v>0</v>
      </c>
      <c r="T63">
        <v>0</v>
      </c>
      <c r="V63">
        <v>0</v>
      </c>
      <c r="Y63" s="4">
        <v>43841</v>
      </c>
      <c r="Z63" s="3">
        <v>9.3391203703703699E-2</v>
      </c>
      <c r="AB63">
        <v>1</v>
      </c>
      <c r="BE63" s="8">
        <f t="shared" si="5"/>
        <v>7.226013649136892E-2</v>
      </c>
      <c r="BF63" s="8">
        <f t="shared" si="6"/>
        <v>1.0765808162916062</v>
      </c>
      <c r="BG63" s="8">
        <f t="shared" si="4"/>
        <v>1.0043206798002373</v>
      </c>
      <c r="BH63" s="8">
        <f t="shared" si="7"/>
        <v>5.2384801940177847E-2</v>
      </c>
    </row>
    <row r="64" spans="1:65">
      <c r="A64">
        <v>63</v>
      </c>
      <c r="B64">
        <v>30</v>
      </c>
      <c r="C64" t="s">
        <v>130</v>
      </c>
      <c r="D64" t="s">
        <v>24</v>
      </c>
      <c r="E64" t="s">
        <v>52</v>
      </c>
      <c r="G64">
        <v>0.3</v>
      </c>
      <c r="H64">
        <v>0.3</v>
      </c>
      <c r="I64">
        <v>0</v>
      </c>
      <c r="J64">
        <v>60</v>
      </c>
      <c r="L64">
        <v>112</v>
      </c>
      <c r="M64">
        <v>0</v>
      </c>
      <c r="N64">
        <v>9.0999999999999998E-2</v>
      </c>
      <c r="O64">
        <v>9.0999999999999998E-2</v>
      </c>
      <c r="Q64">
        <v>2.1000000000000001E-2</v>
      </c>
      <c r="R64">
        <v>1</v>
      </c>
      <c r="S64">
        <v>0</v>
      </c>
      <c r="T64">
        <v>0</v>
      </c>
      <c r="V64">
        <v>0</v>
      </c>
      <c r="Y64" s="4">
        <v>43841</v>
      </c>
      <c r="Z64" s="3">
        <v>0.10276620370370371</v>
      </c>
      <c r="AB64">
        <v>1</v>
      </c>
      <c r="AE64">
        <f>ABS(100*(M64-M65)/(AVERAGE(M64:M65)))</f>
        <v>200</v>
      </c>
      <c r="AJ64">
        <f>ABS(100*(O64-O65)/(AVERAGE(O64:O65)))</f>
        <v>159.60044395116537</v>
      </c>
      <c r="AO64">
        <f>ABS(100*(Q64-Q65)/(AVERAGE(Q64:Q65)))</f>
        <v>52.631578947368411</v>
      </c>
      <c r="AS64">
        <f>AVERAGE(M64:M65)</f>
        <v>5.6500000000000002E-2</v>
      </c>
      <c r="AT64">
        <f>AVERAGE(N64:N65)</f>
        <v>0.50750000000000006</v>
      </c>
      <c r="AU64">
        <f>AVERAGE(O64:O65)</f>
        <v>0.45050000000000001</v>
      </c>
      <c r="AV64">
        <f>AVERAGE(Q64:Q65)</f>
        <v>2.8499999999999998E-2</v>
      </c>
      <c r="BE64" s="8">
        <f t="shared" si="5"/>
        <v>0</v>
      </c>
      <c r="BF64" s="8">
        <f t="shared" si="6"/>
        <v>9.2410370497133562E-2</v>
      </c>
      <c r="BG64" s="8">
        <f t="shared" si="4"/>
        <v>9.2410370497133562E-2</v>
      </c>
      <c r="BH64" s="8">
        <f t="shared" si="7"/>
        <v>2.0371867421180277E-2</v>
      </c>
      <c r="BJ64" s="8">
        <f>AVERAGE(BE64:BE65)</f>
        <v>2.1678040947410677E-2</v>
      </c>
      <c r="BK64" s="8">
        <f>AVERAGE(BF64:BF65)</f>
        <v>0.47976384016428503</v>
      </c>
      <c r="BL64" s="8">
        <f>AVERAGE(BG64:BG65)</f>
        <v>0.45808579921687437</v>
      </c>
      <c r="BM64" s="8">
        <f>AVERAGE(BH64:BH65)</f>
        <v>2.8102263540824575E-2</v>
      </c>
    </row>
    <row r="65" spans="1:65">
      <c r="A65">
        <v>64</v>
      </c>
      <c r="B65">
        <v>30</v>
      </c>
      <c r="C65" t="s">
        <v>130</v>
      </c>
      <c r="D65" t="s">
        <v>24</v>
      </c>
      <c r="E65" t="s">
        <v>52</v>
      </c>
      <c r="G65">
        <v>0.3</v>
      </c>
      <c r="H65">
        <v>0.3</v>
      </c>
      <c r="I65">
        <v>12</v>
      </c>
      <c r="J65">
        <v>563</v>
      </c>
      <c r="L65">
        <v>197</v>
      </c>
      <c r="M65">
        <v>0.113</v>
      </c>
      <c r="N65">
        <v>0.92400000000000004</v>
      </c>
      <c r="O65">
        <v>0.81</v>
      </c>
      <c r="Q65">
        <v>3.5999999999999997E-2</v>
      </c>
      <c r="R65">
        <v>1</v>
      </c>
      <c r="S65">
        <v>0</v>
      </c>
      <c r="T65">
        <v>0</v>
      </c>
      <c r="V65">
        <v>0</v>
      </c>
      <c r="Y65" s="4">
        <v>43841</v>
      </c>
      <c r="Z65" s="3">
        <v>0.10815972222222221</v>
      </c>
      <c r="AB65">
        <v>1</v>
      </c>
      <c r="BE65" s="8">
        <f t="shared" si="5"/>
        <v>4.3356081894821354E-2</v>
      </c>
      <c r="BF65" s="8">
        <f t="shared" si="6"/>
        <v>0.86711730983143653</v>
      </c>
      <c r="BG65" s="8">
        <f t="shared" si="4"/>
        <v>0.82376122793661521</v>
      </c>
      <c r="BH65" s="8">
        <f t="shared" si="7"/>
        <v>3.5832659660468877E-2</v>
      </c>
    </row>
    <row r="66" spans="1:65">
      <c r="A66">
        <v>65</v>
      </c>
      <c r="B66">
        <v>31</v>
      </c>
      <c r="C66" t="s">
        <v>131</v>
      </c>
      <c r="D66" t="s">
        <v>24</v>
      </c>
      <c r="E66" t="s">
        <v>52</v>
      </c>
      <c r="G66">
        <v>0.3</v>
      </c>
      <c r="H66">
        <v>0.3</v>
      </c>
      <c r="I66">
        <v>1828</v>
      </c>
      <c r="J66">
        <v>8533</v>
      </c>
      <c r="L66">
        <v>3238</v>
      </c>
      <c r="M66">
        <v>7.718</v>
      </c>
      <c r="N66">
        <v>14.255000000000001</v>
      </c>
      <c r="O66">
        <v>6.5380000000000003</v>
      </c>
      <c r="Q66">
        <v>0.56000000000000005</v>
      </c>
      <c r="R66">
        <v>1</v>
      </c>
      <c r="S66">
        <v>0</v>
      </c>
      <c r="T66">
        <v>0</v>
      </c>
      <c r="V66">
        <v>0</v>
      </c>
      <c r="Y66" s="4">
        <v>43841</v>
      </c>
      <c r="Z66" s="3">
        <v>0.11921296296296297</v>
      </c>
      <c r="AB66">
        <v>1</v>
      </c>
      <c r="AE66">
        <f>ABS(100*(M66-M67)/(AVERAGE(M66:M67)))</f>
        <v>0.49357059358358563</v>
      </c>
      <c r="AG66">
        <f>100*((AVERAGE(M66:M67)*50)-(AVERAGE(M64:M65)*50))/(1000*0.15)</f>
        <v>254.75</v>
      </c>
      <c r="AJ66">
        <f>ABS(100*(O66-O67)/(AVERAGE(O66:O67)))</f>
        <v>3.4423149192033087</v>
      </c>
      <c r="AL66">
        <f>100*((AVERAGE(O66:O67)*50)-(AVERAGE(O64:O65)*50))/(1000*0.15)</f>
        <v>206.73333333333335</v>
      </c>
      <c r="AO66">
        <f>ABS(100*(Q66-Q67)/(AVERAGE(Q66:Q67)))</f>
        <v>3.5087719298245448</v>
      </c>
      <c r="AQ66">
        <f>100*((AVERAGE(Q66:Q67)*50)-(AVERAGE(Q64:Q65)*50))/(100*0.15)</f>
        <v>180.50000000000003</v>
      </c>
      <c r="AS66">
        <f>AVERAGE(M66:M67)</f>
        <v>7.6989999999999998</v>
      </c>
      <c r="AT66">
        <f>AVERAGE(N66:N67)</f>
        <v>14.350999999999999</v>
      </c>
      <c r="AU66">
        <f>AVERAGE(O66:O67)</f>
        <v>6.6524999999999999</v>
      </c>
      <c r="AV66">
        <f>AVERAGE(Q66:Q67)</f>
        <v>0.57000000000000006</v>
      </c>
      <c r="BE66" s="8">
        <f t="shared" si="5"/>
        <v>6.60457647531112</v>
      </c>
      <c r="BF66" s="8">
        <f t="shared" si="6"/>
        <v>13.14229485753401</v>
      </c>
      <c r="BG66" s="8">
        <f t="shared" si="4"/>
        <v>6.5377183822228897</v>
      </c>
      <c r="BH66" s="8">
        <f t="shared" si="7"/>
        <v>0.588965238480194</v>
      </c>
      <c r="BJ66" s="8">
        <f>AVERAGE(BE66:BE67)</f>
        <v>6.5883179446005631</v>
      </c>
      <c r="BK66" s="8">
        <f>AVERAGE(BF66:BF67)</f>
        <v>13.229314623085479</v>
      </c>
      <c r="BL66" s="8">
        <f>AVERAGE(BG66:BG67)</f>
        <v>6.6409966784849157</v>
      </c>
      <c r="BM66" s="8">
        <f>AVERAGE(BH66:BH67)</f>
        <v>0.59969684721099437</v>
      </c>
    </row>
    <row r="67" spans="1:65">
      <c r="A67">
        <v>66</v>
      </c>
      <c r="B67">
        <v>31</v>
      </c>
      <c r="C67" t="s">
        <v>131</v>
      </c>
      <c r="D67" t="s">
        <v>24</v>
      </c>
      <c r="E67" t="s">
        <v>52</v>
      </c>
      <c r="G67">
        <v>0.3</v>
      </c>
      <c r="H67">
        <v>0.3</v>
      </c>
      <c r="I67">
        <v>1819</v>
      </c>
      <c r="J67">
        <v>8646</v>
      </c>
      <c r="L67">
        <v>3356</v>
      </c>
      <c r="M67">
        <v>7.68</v>
      </c>
      <c r="N67">
        <v>14.446999999999999</v>
      </c>
      <c r="O67">
        <v>6.7670000000000003</v>
      </c>
      <c r="Q67">
        <v>0.57999999999999996</v>
      </c>
      <c r="R67">
        <v>1</v>
      </c>
      <c r="S67">
        <v>0</v>
      </c>
      <c r="T67">
        <v>0</v>
      </c>
      <c r="V67">
        <v>0</v>
      </c>
      <c r="Y67" s="4">
        <v>43841</v>
      </c>
      <c r="Z67" s="3">
        <v>0.12524305555555557</v>
      </c>
      <c r="AB67">
        <v>1</v>
      </c>
      <c r="BE67" s="8">
        <f t="shared" si="5"/>
        <v>6.5720594138900053</v>
      </c>
      <c r="BF67" s="8">
        <f t="shared" si="6"/>
        <v>13.316334388636946</v>
      </c>
      <c r="BG67" s="8">
        <f t="shared" si="4"/>
        <v>6.7442749747469408</v>
      </c>
      <c r="BH67" s="8">
        <f t="shared" si="7"/>
        <v>0.61042845594179473</v>
      </c>
    </row>
    <row r="68" spans="1:65">
      <c r="A68">
        <v>67</v>
      </c>
      <c r="B68">
        <v>32</v>
      </c>
      <c r="C68" t="s">
        <v>132</v>
      </c>
      <c r="D68" t="s">
        <v>24</v>
      </c>
      <c r="E68" t="s">
        <v>52</v>
      </c>
      <c r="G68">
        <v>0.3</v>
      </c>
      <c r="H68">
        <v>0.3</v>
      </c>
      <c r="I68">
        <v>64</v>
      </c>
      <c r="J68">
        <v>310</v>
      </c>
      <c r="L68">
        <v>34</v>
      </c>
      <c r="M68">
        <v>0.32800000000000001</v>
      </c>
      <c r="N68">
        <v>0.50600000000000001</v>
      </c>
      <c r="O68">
        <v>0.17799999999999999</v>
      </c>
      <c r="Q68">
        <v>7.0000000000000001E-3</v>
      </c>
      <c r="R68">
        <v>1</v>
      </c>
      <c r="S68">
        <v>0</v>
      </c>
      <c r="T68">
        <v>0</v>
      </c>
      <c r="V68">
        <v>0</v>
      </c>
      <c r="Y68" s="4">
        <v>43841</v>
      </c>
      <c r="Z68" s="3">
        <v>0.13519675925925925</v>
      </c>
      <c r="AB68">
        <v>1</v>
      </c>
      <c r="AE68">
        <f>ABS(100*(M68-M69)/(AVERAGE(M68:M69)))</f>
        <v>2.1116138763197605</v>
      </c>
      <c r="AF68">
        <f>ABS(100*((AVERAGE(M68:M69)-AVERAGE(M52:M53))/(AVERAGE(M52:M53,M68:M69))))</f>
        <v>184.90566037735846</v>
      </c>
      <c r="AJ68">
        <f>ABS(100*(O68-O69)/(AVERAGE(O68:O69)))</f>
        <v>172.77246653919693</v>
      </c>
      <c r="AK68">
        <f>ABS(100*((AVERAGE(O68:O69)-AVERAGE(O52:O53))/(AVERAGE(O52:O53,O68:O69))))</f>
        <v>64.408493427704755</v>
      </c>
      <c r="AO68">
        <f>ABS(100*(Q68-Q69)/(AVERAGE(Q68:Q69)))</f>
        <v>179.71014492753622</v>
      </c>
      <c r="AP68">
        <f>ABS(100*((AVERAGE(Q68:Q69)-AVERAGE(Q52:Q53))/(AVERAGE(Q52:Q53,Q68:Q69))))</f>
        <v>56.744186046511636</v>
      </c>
      <c r="AS68">
        <f>AVERAGE(M68:M69)</f>
        <v>0.33150000000000002</v>
      </c>
      <c r="AT68">
        <f>AVERAGE(N68:N69)</f>
        <v>1.6389999999999998</v>
      </c>
      <c r="AU68">
        <f>AVERAGE(O68:O69)</f>
        <v>1.3074999999999999</v>
      </c>
      <c r="AV68">
        <f>AVERAGE(Q68:Q69)</f>
        <v>6.9000000000000006E-2</v>
      </c>
      <c r="BE68" s="8">
        <f t="shared" si="5"/>
        <v>0.23123243677238056</v>
      </c>
      <c r="BF68" s="8">
        <f t="shared" si="6"/>
        <v>0.4774535809018568</v>
      </c>
      <c r="BG68" s="8">
        <f t="shared" si="4"/>
        <v>0.24622114412947624</v>
      </c>
      <c r="BH68" s="8">
        <f t="shared" si="7"/>
        <v>6.1843168957154407E-3</v>
      </c>
      <c r="BJ68" s="8">
        <f>AVERAGE(BE68:BE69)</f>
        <v>0.23484544359694901</v>
      </c>
      <c r="BK68" s="8">
        <f>AVERAGE(BF68:BF69)</f>
        <v>1.53016171814837</v>
      </c>
      <c r="BL68" s="8">
        <f>AVERAGE(BG68:BG69)</f>
        <v>1.2953162745514208</v>
      </c>
      <c r="BM68" s="8">
        <f>AVERAGE(BH68:BH69)</f>
        <v>7.0301131770412292E-2</v>
      </c>
    </row>
    <row r="69" spans="1:65">
      <c r="A69">
        <v>68</v>
      </c>
      <c r="B69">
        <v>32</v>
      </c>
      <c r="C69" t="s">
        <v>132</v>
      </c>
      <c r="D69" t="s">
        <v>24</v>
      </c>
      <c r="E69" t="s">
        <v>52</v>
      </c>
      <c r="G69">
        <v>0.3</v>
      </c>
      <c r="H69">
        <v>0.3</v>
      </c>
      <c r="I69">
        <v>66</v>
      </c>
      <c r="J69">
        <v>1677</v>
      </c>
      <c r="L69">
        <v>739</v>
      </c>
      <c r="M69">
        <v>0.33500000000000002</v>
      </c>
      <c r="N69">
        <v>2.7719999999999998</v>
      </c>
      <c r="O69">
        <v>2.4369999999999998</v>
      </c>
      <c r="Q69">
        <v>0.13100000000000001</v>
      </c>
      <c r="R69">
        <v>1</v>
      </c>
      <c r="S69">
        <v>0</v>
      </c>
      <c r="T69">
        <v>0</v>
      </c>
      <c r="V69">
        <v>0</v>
      </c>
      <c r="Y69" s="4">
        <v>43841</v>
      </c>
      <c r="Z69" s="3">
        <v>0.14064814814814816</v>
      </c>
      <c r="AB69">
        <v>1</v>
      </c>
      <c r="BE69" s="8">
        <f t="shared" si="5"/>
        <v>0.23845845042151745</v>
      </c>
      <c r="BF69" s="8">
        <f t="shared" si="6"/>
        <v>2.582869855394883</v>
      </c>
      <c r="BG69" s="8">
        <f t="shared" si="4"/>
        <v>2.3444114049733655</v>
      </c>
      <c r="BH69" s="8">
        <f t="shared" si="7"/>
        <v>0.13441794664510914</v>
      </c>
    </row>
    <row r="70" spans="1:65">
      <c r="A70">
        <v>69</v>
      </c>
      <c r="B70">
        <v>1</v>
      </c>
      <c r="D70" t="s">
        <v>47</v>
      </c>
      <c r="Y70" s="4">
        <v>43841</v>
      </c>
      <c r="Z70" s="3">
        <v>0.14516203703703703</v>
      </c>
      <c r="AB70">
        <v>1</v>
      </c>
      <c r="BE70" s="8" t="e">
        <f t="shared" si="5"/>
        <v>#DIV/0!</v>
      </c>
      <c r="BF70" s="8" t="e">
        <f t="shared" si="6"/>
        <v>#DIV/0!</v>
      </c>
      <c r="BG70" s="8" t="e">
        <f t="shared" si="4"/>
        <v>#DIV/0!</v>
      </c>
      <c r="BH70" s="8" t="e">
        <f t="shared" si="7"/>
        <v>#DIV/0!</v>
      </c>
    </row>
    <row r="71" spans="1:65">
      <c r="A71">
        <v>70</v>
      </c>
      <c r="B71">
        <v>2</v>
      </c>
      <c r="C71" t="s">
        <v>44</v>
      </c>
      <c r="D71" t="s">
        <v>24</v>
      </c>
      <c r="E71" t="s">
        <v>52</v>
      </c>
      <c r="G71">
        <v>0.3</v>
      </c>
      <c r="H71">
        <v>0.3</v>
      </c>
      <c r="I71">
        <v>3</v>
      </c>
      <c r="J71">
        <v>50</v>
      </c>
      <c r="L71">
        <v>90</v>
      </c>
      <c r="M71">
        <v>3.9E-2</v>
      </c>
      <c r="N71">
        <v>7.4999999999999997E-2</v>
      </c>
      <c r="O71">
        <v>3.5999999999999997E-2</v>
      </c>
      <c r="Q71">
        <v>1.7000000000000001E-2</v>
      </c>
      <c r="R71">
        <v>1</v>
      </c>
      <c r="S71">
        <v>0</v>
      </c>
      <c r="T71">
        <v>0</v>
      </c>
      <c r="V71">
        <v>0</v>
      </c>
      <c r="Y71" s="4">
        <v>43841</v>
      </c>
      <c r="Z71" s="3">
        <v>0.15524305555555554</v>
      </c>
      <c r="AB71">
        <v>1</v>
      </c>
      <c r="AE71">
        <f>ABS(100*(M71-M72)/(AVERAGE(M71:M72)))</f>
        <v>123.52941176470587</v>
      </c>
      <c r="AJ71">
        <f>ABS(100*(O71-O72)/(AVERAGE(O71:O72)))</f>
        <v>187.16577540106951</v>
      </c>
      <c r="AO71">
        <f>ABS(100*(Q71-Q72)/(AVERAGE(Q71:Q72)))</f>
        <v>16.21621621621621</v>
      </c>
      <c r="AS71">
        <f>AVERAGE(M71:M72)</f>
        <v>0.10200000000000001</v>
      </c>
      <c r="AT71">
        <f>AVERAGE(N71:N72)</f>
        <v>0.66299999999999992</v>
      </c>
      <c r="AU71">
        <f>AVERAGE(O71:O72)</f>
        <v>0.56100000000000005</v>
      </c>
      <c r="AV71">
        <f>AVERAGE(Q71:Q72)</f>
        <v>1.8500000000000003E-2</v>
      </c>
      <c r="BE71" s="8">
        <f t="shared" ref="BE71:BE76" si="8">0.001*((I71/$BA$2)*1000)/G71</f>
        <v>1.0839020473705338E-2</v>
      </c>
      <c r="BF71" s="8">
        <f t="shared" ref="BF71:BF76" si="9">0.001*((J71/$BB$2)*1000)/H71</f>
        <v>7.7008642080944628E-2</v>
      </c>
      <c r="BG71" s="8">
        <f t="shared" si="4"/>
        <v>6.6169621607239285E-2</v>
      </c>
      <c r="BH71" s="8">
        <f t="shared" ref="BH71:BH76" si="10">0.001*((L71/$BC$2)*1000)/H71</f>
        <v>1.6370250606305578E-2</v>
      </c>
      <c r="BJ71" s="8">
        <f>AVERAGE(BE71:BE72)</f>
        <v>5.0582095543958254E-2</v>
      </c>
      <c r="BK71" s="8">
        <f>AVERAGE(BF71:BF72)</f>
        <v>0.6237700008556516</v>
      </c>
      <c r="BL71" s="8">
        <f>AVERAGE(BG71:BG72)</f>
        <v>0.57318790531169339</v>
      </c>
      <c r="BM71" s="8">
        <f>AVERAGE(BH71:BH72)</f>
        <v>1.7643492320129347E-2</v>
      </c>
    </row>
    <row r="72" spans="1:65">
      <c r="A72">
        <v>71</v>
      </c>
      <c r="B72">
        <v>2</v>
      </c>
      <c r="C72" t="s">
        <v>44</v>
      </c>
      <c r="D72" t="s">
        <v>24</v>
      </c>
      <c r="E72" t="s">
        <v>52</v>
      </c>
      <c r="G72">
        <v>0.3</v>
      </c>
      <c r="H72">
        <v>0.3</v>
      </c>
      <c r="I72">
        <v>25</v>
      </c>
      <c r="J72">
        <v>760</v>
      </c>
      <c r="L72">
        <v>104</v>
      </c>
      <c r="M72">
        <v>0.16500000000000001</v>
      </c>
      <c r="N72">
        <v>1.2509999999999999</v>
      </c>
      <c r="O72">
        <v>1.0860000000000001</v>
      </c>
      <c r="Q72">
        <v>0.02</v>
      </c>
      <c r="R72">
        <v>1</v>
      </c>
      <c r="S72">
        <v>0</v>
      </c>
      <c r="T72">
        <v>0</v>
      </c>
      <c r="V72">
        <v>0</v>
      </c>
      <c r="Y72" s="4">
        <v>43841</v>
      </c>
      <c r="Z72" s="3">
        <v>0.16071759259259258</v>
      </c>
      <c r="AB72">
        <v>1</v>
      </c>
      <c r="BE72" s="8">
        <f t="shared" si="8"/>
        <v>9.0325170614211164E-2</v>
      </c>
      <c r="BF72" s="8">
        <f t="shared" si="9"/>
        <v>1.1705313596303586</v>
      </c>
      <c r="BG72" s="8">
        <f t="shared" ref="BG72:BG76" si="11">BF72-BE72</f>
        <v>1.0802061890161474</v>
      </c>
      <c r="BH72" s="8">
        <f t="shared" si="10"/>
        <v>1.8916734033953116E-2</v>
      </c>
    </row>
    <row r="73" spans="1:65">
      <c r="A73">
        <v>72</v>
      </c>
      <c r="B73">
        <v>6</v>
      </c>
      <c r="C73" t="s">
        <v>105</v>
      </c>
      <c r="D73" t="s">
        <v>24</v>
      </c>
      <c r="E73" t="s">
        <v>52</v>
      </c>
      <c r="G73">
        <v>0.3</v>
      </c>
      <c r="H73">
        <v>0.3</v>
      </c>
      <c r="I73">
        <v>811</v>
      </c>
      <c r="J73">
        <v>3831</v>
      </c>
      <c r="L73">
        <v>1613</v>
      </c>
      <c r="M73">
        <v>3.4470000000000001</v>
      </c>
      <c r="N73">
        <v>6.36</v>
      </c>
      <c r="O73">
        <v>2.9129999999999998</v>
      </c>
      <c r="Q73">
        <v>0.28299999999999997</v>
      </c>
      <c r="R73">
        <v>1</v>
      </c>
      <c r="S73">
        <v>0</v>
      </c>
      <c r="T73">
        <v>0</v>
      </c>
      <c r="V73">
        <v>0</v>
      </c>
      <c r="Y73" s="4">
        <v>43841</v>
      </c>
      <c r="Z73" s="3">
        <v>0.17105324074074071</v>
      </c>
      <c r="AB73">
        <v>1</v>
      </c>
      <c r="AD73">
        <f>ABS(100*(AVERAGE(M73:M74)-3.24)/3.24)</f>
        <v>9.4598765432098695</v>
      </c>
      <c r="AE73">
        <f>ABS(100*(M73-M74)/(AVERAGE(M73:M74)))</f>
        <v>5.6111659382489734</v>
      </c>
      <c r="AI73">
        <f>ABS(100*(AVERAGE(O73:O74)-4.3)/4.3)</f>
        <v>34.662790697674417</v>
      </c>
      <c r="AJ73">
        <f>ABS(100*(O73-O74)/(AVERAGE(O73:O74)))</f>
        <v>7.3678590496529583</v>
      </c>
      <c r="AN73">
        <f>ABS(100*(AVERAGE(Q73:Q74)-0.3)/0.3)</f>
        <v>4.6666666666666714</v>
      </c>
      <c r="AO73">
        <f>ABS(100*(Q73-Q74)/(AVERAGE(Q73:Q74)))</f>
        <v>2.0979020979021001</v>
      </c>
      <c r="AR73" s="2"/>
      <c r="AS73">
        <f>AVERAGE(M73:M74)</f>
        <v>3.5465</v>
      </c>
      <c r="AT73">
        <f>AVERAGE(N73:N74)</f>
        <v>6.3565000000000005</v>
      </c>
      <c r="AU73">
        <f>AVERAGE(O73:O74)</f>
        <v>2.8094999999999999</v>
      </c>
      <c r="AV73">
        <f>AVERAGE(Q73:Q74)</f>
        <v>0.28599999999999998</v>
      </c>
      <c r="AX73" s="1">
        <v>3</v>
      </c>
      <c r="AY73" s="1">
        <v>6</v>
      </c>
      <c r="AZ73" s="1">
        <v>0.3</v>
      </c>
      <c r="BA73" s="6">
        <f>I73/(G73*AX73)</f>
        <v>901.1111111111112</v>
      </c>
      <c r="BB73" s="6">
        <f>J73/(H73*AY73)</f>
        <v>2128.3333333333335</v>
      </c>
      <c r="BC73" s="7">
        <f>L73/(H73*AZ73)</f>
        <v>17922.222222222223</v>
      </c>
      <c r="BE73" s="8">
        <f t="shared" si="8"/>
        <v>2.93014853472501</v>
      </c>
      <c r="BF73" s="8">
        <f t="shared" si="9"/>
        <v>5.9004021562419773</v>
      </c>
      <c r="BG73" s="8">
        <f t="shared" si="11"/>
        <v>2.9702536215169673</v>
      </c>
      <c r="BH73" s="8">
        <f t="shared" si="10"/>
        <v>0.29339126919967662</v>
      </c>
      <c r="BJ73" s="8">
        <f>AVERAGE(BE73:BE74)</f>
        <v>3.0168606985146527</v>
      </c>
      <c r="BK73" s="8">
        <f>AVERAGE(BF73:BF74)</f>
        <v>5.8973218105587399</v>
      </c>
      <c r="BL73" s="8">
        <f>AVERAGE(BG73:BG74)</f>
        <v>2.8804611120440868</v>
      </c>
      <c r="BM73" s="8">
        <f>AVERAGE(BH73:BH74)</f>
        <v>0.29693815683104285</v>
      </c>
    </row>
    <row r="74" spans="1:65">
      <c r="A74">
        <v>73</v>
      </c>
      <c r="B74">
        <v>6</v>
      </c>
      <c r="C74" t="s">
        <v>105</v>
      </c>
      <c r="D74" t="s">
        <v>24</v>
      </c>
      <c r="E74" t="s">
        <v>52</v>
      </c>
      <c r="G74">
        <v>0.3</v>
      </c>
      <c r="H74">
        <v>0.3</v>
      </c>
      <c r="I74">
        <v>859</v>
      </c>
      <c r="J74">
        <v>3827</v>
      </c>
      <c r="L74">
        <v>1652</v>
      </c>
      <c r="M74">
        <v>3.6459999999999999</v>
      </c>
      <c r="N74">
        <v>6.3529999999999998</v>
      </c>
      <c r="O74">
        <v>2.706</v>
      </c>
      <c r="Q74">
        <v>0.28899999999999998</v>
      </c>
      <c r="R74">
        <v>1</v>
      </c>
      <c r="S74">
        <v>0</v>
      </c>
      <c r="T74">
        <v>0</v>
      </c>
      <c r="V74">
        <v>0</v>
      </c>
      <c r="Y74" s="4">
        <v>43841</v>
      </c>
      <c r="Z74" s="3">
        <v>0.17649305555555558</v>
      </c>
      <c r="AB74">
        <v>1</v>
      </c>
      <c r="AX74" s="1">
        <v>3</v>
      </c>
      <c r="AY74" s="1">
        <v>6</v>
      </c>
      <c r="AZ74" s="1">
        <v>0.3</v>
      </c>
      <c r="BA74" s="6">
        <f>I74/(G74*AX74)</f>
        <v>954.44444444444457</v>
      </c>
      <c r="BB74" s="6">
        <f>J74/(H74*AY74)</f>
        <v>2126.1111111111113</v>
      </c>
      <c r="BC74" s="7">
        <f>L74/(H74*AZ74)</f>
        <v>18355.555555555555</v>
      </c>
      <c r="BE74" s="8">
        <f t="shared" si="8"/>
        <v>3.1035728623042953</v>
      </c>
      <c r="BF74" s="8">
        <f t="shared" si="9"/>
        <v>5.8942414648755017</v>
      </c>
      <c r="BG74" s="8">
        <f t="shared" si="11"/>
        <v>2.7906686025712064</v>
      </c>
      <c r="BH74" s="8">
        <f t="shared" si="10"/>
        <v>0.30048504446240903</v>
      </c>
    </row>
    <row r="75" spans="1:65">
      <c r="A75">
        <v>74</v>
      </c>
      <c r="B75">
        <v>3</v>
      </c>
      <c r="C75" t="s">
        <v>45</v>
      </c>
      <c r="D75" t="s">
        <v>24</v>
      </c>
      <c r="E75" t="s">
        <v>52</v>
      </c>
      <c r="G75">
        <v>0.3</v>
      </c>
      <c r="H75">
        <v>0.3</v>
      </c>
      <c r="I75">
        <v>6</v>
      </c>
      <c r="J75">
        <v>204</v>
      </c>
      <c r="L75">
        <v>108</v>
      </c>
      <c r="M75">
        <v>8.5000000000000006E-2</v>
      </c>
      <c r="N75">
        <v>0.32900000000000001</v>
      </c>
      <c r="O75">
        <v>0.24399999999999999</v>
      </c>
      <c r="Q75">
        <v>0.02</v>
      </c>
      <c r="R75">
        <v>1</v>
      </c>
      <c r="S75">
        <v>0</v>
      </c>
      <c r="T75">
        <v>0</v>
      </c>
      <c r="V75">
        <v>0</v>
      </c>
      <c r="Y75" s="4">
        <v>43841</v>
      </c>
      <c r="Z75" s="3">
        <v>0.18672453703703704</v>
      </c>
      <c r="AB75">
        <v>1</v>
      </c>
      <c r="AE75">
        <f>ABS(100*(M75-M76)/(AVERAGE(M75:M76)))</f>
        <v>74.999999999999986</v>
      </c>
      <c r="AJ75">
        <f>ABS(100*(O75-O76)/(AVERAGE(O75:O76)))</f>
        <v>162.17054263565888</v>
      </c>
      <c r="AO75">
        <f>ABS(100*(Q75-Q76)/(AVERAGE(Q75:Q76)))</f>
        <v>170.0374531835206</v>
      </c>
      <c r="AS75">
        <f>AVERAGE(M75:M76)</f>
        <v>0.13600000000000001</v>
      </c>
      <c r="AT75">
        <f>AVERAGE(N75:N76)</f>
        <v>1.4260000000000002</v>
      </c>
      <c r="AU75">
        <f>AVERAGE(O75:O76)</f>
        <v>1.29</v>
      </c>
      <c r="AV75">
        <f>AVERAGE(Q75:Q76)</f>
        <v>0.13350000000000001</v>
      </c>
      <c r="BE75" s="8">
        <f t="shared" si="8"/>
        <v>2.1678040947410677E-2</v>
      </c>
      <c r="BF75" s="8">
        <f t="shared" si="9"/>
        <v>0.31419525969025414</v>
      </c>
      <c r="BG75" s="8">
        <f t="shared" si="11"/>
        <v>0.29251721874284348</v>
      </c>
      <c r="BH75" s="8">
        <f t="shared" si="10"/>
        <v>1.9644300727566694E-2</v>
      </c>
      <c r="BJ75" s="8">
        <f>AVERAGE(BE75:BE76)</f>
        <v>6.5034122842232034E-2</v>
      </c>
      <c r="BK75" s="8">
        <f>AVERAGE(BF75:BF76)</f>
        <v>1.3330195944211516</v>
      </c>
      <c r="BL75" s="8">
        <f>AVERAGE(BG75:BG76)</f>
        <v>1.2679854715789196</v>
      </c>
      <c r="BM75" s="8">
        <f>AVERAGE(BH75:BH76)</f>
        <v>0.13778294260307195</v>
      </c>
    </row>
    <row r="76" spans="1:65">
      <c r="A76">
        <v>75</v>
      </c>
      <c r="B76">
        <v>3</v>
      </c>
      <c r="C76" t="s">
        <v>45</v>
      </c>
      <c r="D76" t="s">
        <v>24</v>
      </c>
      <c r="E76" t="s">
        <v>52</v>
      </c>
      <c r="G76">
        <v>0.3</v>
      </c>
      <c r="H76">
        <v>0.3</v>
      </c>
      <c r="I76">
        <v>30</v>
      </c>
      <c r="J76">
        <v>1527</v>
      </c>
      <c r="L76">
        <v>1407</v>
      </c>
      <c r="M76">
        <v>0.187</v>
      </c>
      <c r="N76">
        <v>2.5230000000000001</v>
      </c>
      <c r="O76">
        <v>2.3359999999999999</v>
      </c>
      <c r="Q76">
        <v>0.247</v>
      </c>
      <c r="R76">
        <v>1</v>
      </c>
      <c r="S76">
        <v>0</v>
      </c>
      <c r="T76">
        <v>0</v>
      </c>
      <c r="V76">
        <v>0</v>
      </c>
      <c r="Y76" s="4">
        <v>43841</v>
      </c>
      <c r="Z76" s="3">
        <v>0.19209490740740742</v>
      </c>
      <c r="AB76">
        <v>1</v>
      </c>
      <c r="BE76" s="8">
        <f t="shared" si="8"/>
        <v>0.10839020473705339</v>
      </c>
      <c r="BF76" s="8">
        <f t="shared" si="9"/>
        <v>2.3518439291520492</v>
      </c>
      <c r="BG76" s="8">
        <f t="shared" si="11"/>
        <v>2.2434537244149957</v>
      </c>
      <c r="BH76" s="8">
        <f t="shared" si="10"/>
        <v>0.25592158447857721</v>
      </c>
    </row>
    <row r="77" spans="1:65">
      <c r="A77">
        <v>76</v>
      </c>
      <c r="B77">
        <v>1</v>
      </c>
      <c r="D77" t="s">
        <v>47</v>
      </c>
      <c r="Y77" s="4">
        <v>43841</v>
      </c>
      <c r="Z77" s="3">
        <v>0.19650462962962964</v>
      </c>
    </row>
    <row r="78" spans="1:65">
      <c r="A78">
        <v>77</v>
      </c>
      <c r="B78">
        <v>3</v>
      </c>
      <c r="R78">
        <v>1</v>
      </c>
    </row>
    <row r="79" spans="1:65">
      <c r="Z79" s="3"/>
    </row>
    <row r="80" spans="1:65">
      <c r="Z80" s="3"/>
    </row>
    <row r="81" spans="26:26">
      <c r="Z81" s="3"/>
    </row>
    <row r="83" spans="26:26">
      <c r="Z83" s="3"/>
    </row>
    <row r="84" spans="26:26">
      <c r="Z84" s="3"/>
    </row>
    <row r="85" spans="26:26">
      <c r="Z85" s="3"/>
    </row>
    <row r="86" spans="26:26">
      <c r="Z86" s="3"/>
    </row>
    <row r="87" spans="26:26">
      <c r="Z87" s="3"/>
    </row>
    <row r="88" spans="26:26">
      <c r="Z88" s="3"/>
    </row>
    <row r="89" spans="26:26">
      <c r="Z89" s="3"/>
    </row>
    <row r="90" spans="26:26">
      <c r="Z90" s="3"/>
    </row>
    <row r="91" spans="26:26">
      <c r="Z91" s="3"/>
    </row>
    <row r="92" spans="26:26">
      <c r="Z92" s="3"/>
    </row>
    <row r="93" spans="26:26">
      <c r="Z93" s="3"/>
    </row>
    <row r="94" spans="26:26">
      <c r="Z94" s="3"/>
    </row>
    <row r="95" spans="26:26">
      <c r="Z95" s="3"/>
    </row>
    <row r="96" spans="26:26">
      <c r="Z96" s="3"/>
    </row>
    <row r="97" spans="26:26">
      <c r="Z97" s="3"/>
    </row>
    <row r="98" spans="26:26">
      <c r="Z98" s="3"/>
    </row>
    <row r="99" spans="26:26">
      <c r="Z99" s="3"/>
    </row>
    <row r="100" spans="26:26">
      <c r="Z100" s="3"/>
    </row>
    <row r="101" spans="26:26">
      <c r="Z101" s="3"/>
    </row>
    <row r="102" spans="26:26">
      <c r="Z102" s="3"/>
    </row>
    <row r="103" spans="26:26">
      <c r="Z103" s="3"/>
    </row>
    <row r="104" spans="26:26">
      <c r="Z104" s="3"/>
    </row>
    <row r="105" spans="26:26">
      <c r="Z105" s="3"/>
    </row>
    <row r="106" spans="26:26">
      <c r="Z106" s="3"/>
    </row>
    <row r="107" spans="26:26">
      <c r="Z107" s="3"/>
    </row>
    <row r="108" spans="26:26">
      <c r="Z108" s="3"/>
    </row>
    <row r="109" spans="26:26">
      <c r="Z109" s="3"/>
    </row>
    <row r="110" spans="26:26">
      <c r="Z110" s="3"/>
    </row>
    <row r="111" spans="26:26">
      <c r="Z111" s="3"/>
    </row>
    <row r="112" spans="26:26">
      <c r="Z112" s="3"/>
    </row>
    <row r="113" spans="26:26">
      <c r="Z113" s="3"/>
    </row>
    <row r="114" spans="26:26">
      <c r="Z114" s="3"/>
    </row>
    <row r="115" spans="26:26">
      <c r="Z115" s="3"/>
    </row>
    <row r="116" spans="26:26">
      <c r="Z116" s="3"/>
    </row>
    <row r="117" spans="26:26">
      <c r="Z117" s="3"/>
    </row>
    <row r="118" spans="26:26">
      <c r="Z118" s="3"/>
    </row>
    <row r="119" spans="26:26">
      <c r="Z119" s="3"/>
    </row>
    <row r="120" spans="26:26">
      <c r="Z120" s="3"/>
    </row>
    <row r="121" spans="26:26">
      <c r="Z121" s="3"/>
    </row>
    <row r="122" spans="26:26">
      <c r="Z122" s="3"/>
    </row>
    <row r="123" spans="26:26">
      <c r="Z123" s="3"/>
    </row>
    <row r="124" spans="26:26">
      <c r="Z124" s="3"/>
    </row>
    <row r="125" spans="26:26">
      <c r="Z125" s="3"/>
    </row>
    <row r="126" spans="26:26">
      <c r="Z126" s="3"/>
    </row>
    <row r="127" spans="26:26">
      <c r="Z127" s="3"/>
    </row>
    <row r="128" spans="26:26">
      <c r="Z128" s="3"/>
    </row>
    <row r="129" spans="26:26">
      <c r="Z129" s="3"/>
    </row>
    <row r="130" spans="26:26">
      <c r="Z130" s="3"/>
    </row>
    <row r="131" spans="26:26">
      <c r="Z131" s="3"/>
    </row>
    <row r="132" spans="26:26">
      <c r="Z132" s="3"/>
    </row>
    <row r="133" spans="26:26">
      <c r="Z133" s="3"/>
    </row>
    <row r="134" spans="26:26">
      <c r="Z134" s="3"/>
    </row>
    <row r="135" spans="26:26">
      <c r="Z135" s="3"/>
    </row>
    <row r="136" spans="26:26">
      <c r="Z136" s="3"/>
    </row>
    <row r="137" spans="26:26">
      <c r="Z137" s="3"/>
    </row>
    <row r="138" spans="26:26">
      <c r="Z138" s="3"/>
    </row>
    <row r="139" spans="26:26">
      <c r="Z139" s="3"/>
    </row>
    <row r="140" spans="26:26">
      <c r="Z140" s="3"/>
    </row>
    <row r="141" spans="26:26">
      <c r="Z141" s="3"/>
    </row>
    <row r="142" spans="26:26">
      <c r="Z142" s="3"/>
    </row>
    <row r="143" spans="26:26">
      <c r="Z143" s="3"/>
    </row>
    <row r="144" spans="26:26">
      <c r="Z144" s="3"/>
    </row>
    <row r="145" spans="26:44">
      <c r="Z145" s="3"/>
    </row>
    <row r="146" spans="26:44">
      <c r="Z146" s="3"/>
    </row>
    <row r="147" spans="26:44">
      <c r="Z147" s="3"/>
    </row>
    <row r="148" spans="26:44">
      <c r="Z148" s="3"/>
    </row>
    <row r="149" spans="26:44">
      <c r="Z149" s="3"/>
    </row>
    <row r="150" spans="26:44">
      <c r="Z150" s="3"/>
    </row>
    <row r="151" spans="26:44">
      <c r="Z151" s="3"/>
    </row>
    <row r="152" spans="26:44">
      <c r="Z152" s="3"/>
    </row>
    <row r="153" spans="26:44">
      <c r="Z153" s="3"/>
    </row>
    <row r="154" spans="26:44">
      <c r="Z154" s="3"/>
    </row>
    <row r="155" spans="26:44">
      <c r="Z155" s="3"/>
      <c r="AR155" s="2"/>
    </row>
    <row r="156" spans="26:44">
      <c r="Z156" s="3"/>
    </row>
    <row r="157" spans="26:44">
      <c r="Z157" s="3"/>
    </row>
    <row r="158" spans="26:44">
      <c r="Z158" s="3"/>
    </row>
    <row r="159" spans="26:44">
      <c r="Z159" s="3"/>
    </row>
    <row r="160" spans="26:44">
      <c r="Z160" s="3"/>
    </row>
    <row r="161" spans="26:26">
      <c r="Z161" s="3"/>
    </row>
    <row r="162" spans="26:26">
      <c r="Z162" s="3"/>
    </row>
    <row r="163" spans="26:26">
      <c r="Z163" s="3"/>
    </row>
  </sheetData>
  <conditionalFormatting sqref="AE2:AF6 AH2:AH6 AM2:AM6 AM8 AH8 AE8:AF8 AM39 AH39 AE70:AF70 AE77:AF81 AH70 AM70 AM77:AM81 AH77:AK81 AH10:AH37 AM10:AM37 AJ33 AJ34:AK34 AJ70:AK70 AJ10:AK32 AJ39:AK39 AJ8:AK8 AJ2:AK6 AO33 AO34:AP34 AO77:AP81 AO70:AP70 AO10:AP32 AO39:AP39 AO8:AP8 AO2:AP6 AE10:AF37 AJ36:AK37 AJ35 AO36:AP37 AO35">
    <cfRule type="cellIs" dxfId="359" priority="180" operator="greaterThan">
      <formula>20</formula>
    </cfRule>
  </conditionalFormatting>
  <conditionalFormatting sqref="AG2:AG6 AQ2:AQ6 AL2:AL6 AL8 AQ8 AG8 AL39 AQ39 AG70 AG10:AG32 AG77:AG81 AQ10:AQ32 AL10:AL32 AQ70 AL70 AL77:AL81 AQ77:AQ81 AG36:AG37 AL36:AL37 AQ36:AQ37 AG34 AL34 AQ34">
    <cfRule type="cellIs" dxfId="358" priority="179" operator="between">
      <formula>80</formula>
      <formula>120</formula>
    </cfRule>
  </conditionalFormatting>
  <conditionalFormatting sqref="AL82 AQ82">
    <cfRule type="cellIs" dxfId="357" priority="178" operator="between">
      <formula>80</formula>
      <formula>120</formula>
    </cfRule>
  </conditionalFormatting>
  <conditionalFormatting sqref="AM82 AH82:AK82 AE82:AF82 AO82:AP82">
    <cfRule type="cellIs" dxfId="356" priority="177" operator="greaterThan">
      <formula>20</formula>
    </cfRule>
  </conditionalFormatting>
  <conditionalFormatting sqref="AG82">
    <cfRule type="cellIs" dxfId="355" priority="176" operator="between">
      <formula>80</formula>
      <formula>120</formula>
    </cfRule>
  </conditionalFormatting>
  <conditionalFormatting sqref="AL82">
    <cfRule type="cellIs" dxfId="354" priority="175" operator="between">
      <formula>80</formula>
      <formula>120</formula>
    </cfRule>
  </conditionalFormatting>
  <conditionalFormatting sqref="AQ82">
    <cfRule type="cellIs" dxfId="353" priority="174" operator="between">
      <formula>80</formula>
      <formula>120</formula>
    </cfRule>
  </conditionalFormatting>
  <conditionalFormatting sqref="AE78:AF78 AH78:AK78 AM78 AO78:AP78">
    <cfRule type="cellIs" dxfId="352" priority="173" operator="greaterThan">
      <formula>20</formula>
    </cfRule>
  </conditionalFormatting>
  <conditionalFormatting sqref="AG78 AL78 AQ78">
    <cfRule type="cellIs" dxfId="351" priority="172" operator="between">
      <formula>80</formula>
      <formula>120</formula>
    </cfRule>
  </conditionalFormatting>
  <conditionalFormatting sqref="AE80:AF80 AH80:AK80 AM80 AO80:AP80">
    <cfRule type="cellIs" dxfId="350" priority="171" operator="greaterThan">
      <formula>20</formula>
    </cfRule>
  </conditionalFormatting>
  <conditionalFormatting sqref="AG80 AL80 AQ80">
    <cfRule type="cellIs" dxfId="349" priority="170" operator="between">
      <formula>80</formula>
      <formula>120</formula>
    </cfRule>
  </conditionalFormatting>
  <conditionalFormatting sqref="AE84:AF84 AH84:AK84 AM84 AO84:AP84">
    <cfRule type="cellIs" dxfId="348" priority="169" operator="greaterThan">
      <formula>20</formula>
    </cfRule>
  </conditionalFormatting>
  <conditionalFormatting sqref="AG84 AL84 AQ84">
    <cfRule type="cellIs" dxfId="347" priority="168" operator="between">
      <formula>80</formula>
      <formula>120</formula>
    </cfRule>
  </conditionalFormatting>
  <conditionalFormatting sqref="AM161:AP161 AH161:AK161 AE161:AF161 AE86:AF159 AH86:AK159 AM144:AP159 AM86:AM143 AO86:AP143">
    <cfRule type="cellIs" dxfId="346" priority="167" operator="greaterThan">
      <formula>20</formula>
    </cfRule>
  </conditionalFormatting>
  <conditionalFormatting sqref="AG161 AQ161 AL161 AG86:AG159 AL86:AL159 AQ86:AQ159">
    <cfRule type="cellIs" dxfId="345" priority="166" operator="between">
      <formula>80</formula>
      <formula>120</formula>
    </cfRule>
  </conditionalFormatting>
  <conditionalFormatting sqref="AE162:AF162 AH162:AK162 AM162:AP162">
    <cfRule type="cellIs" dxfId="344" priority="165" operator="greaterThan">
      <formula>20</formula>
    </cfRule>
  </conditionalFormatting>
  <conditionalFormatting sqref="AG162 AL162 AQ162">
    <cfRule type="cellIs" dxfId="343" priority="164" operator="between">
      <formula>80</formula>
      <formula>120</formula>
    </cfRule>
  </conditionalFormatting>
  <conditionalFormatting sqref="AE160:AF160 AH160:AK160 AM160:AP160">
    <cfRule type="cellIs" dxfId="342" priority="163" operator="greaterThan">
      <formula>20</formula>
    </cfRule>
  </conditionalFormatting>
  <conditionalFormatting sqref="AG160 AL160 AQ160">
    <cfRule type="cellIs" dxfId="341" priority="162" operator="between">
      <formula>80</formula>
      <formula>120</formula>
    </cfRule>
  </conditionalFormatting>
  <conditionalFormatting sqref="AE79:AF79 AH79:AK79 AM79 AO79:AP79">
    <cfRule type="cellIs" dxfId="340" priority="161" operator="greaterThan">
      <formula>20</formula>
    </cfRule>
  </conditionalFormatting>
  <conditionalFormatting sqref="AG79 AL79 AQ79">
    <cfRule type="cellIs" dxfId="339" priority="160" operator="between">
      <formula>80</formula>
      <formula>120</formula>
    </cfRule>
  </conditionalFormatting>
  <conditionalFormatting sqref="AE81:AF81 AH81:AK81 AM81 AO81:AP81">
    <cfRule type="cellIs" dxfId="338" priority="159" operator="greaterThan">
      <formula>20</formula>
    </cfRule>
  </conditionalFormatting>
  <conditionalFormatting sqref="AG81 AL81 AQ81">
    <cfRule type="cellIs" dxfId="337" priority="158" operator="between">
      <formula>80</formula>
      <formula>120</formula>
    </cfRule>
  </conditionalFormatting>
  <conditionalFormatting sqref="AL83 AQ83">
    <cfRule type="cellIs" dxfId="336" priority="157" operator="between">
      <formula>80</formula>
      <formula>120</formula>
    </cfRule>
  </conditionalFormatting>
  <conditionalFormatting sqref="AM83 AH83:AK83 AE83:AF83 AO83:AP83">
    <cfRule type="cellIs" dxfId="335" priority="156" operator="greaterThan">
      <formula>20</formula>
    </cfRule>
  </conditionalFormatting>
  <conditionalFormatting sqref="AG83">
    <cfRule type="cellIs" dxfId="334" priority="155" operator="between">
      <formula>80</formula>
      <formula>120</formula>
    </cfRule>
  </conditionalFormatting>
  <conditionalFormatting sqref="AL83">
    <cfRule type="cellIs" dxfId="333" priority="154" operator="between">
      <formula>80</formula>
      <formula>120</formula>
    </cfRule>
  </conditionalFormatting>
  <conditionalFormatting sqref="AQ83">
    <cfRule type="cellIs" dxfId="332" priority="153" operator="between">
      <formula>80</formula>
      <formula>120</formula>
    </cfRule>
  </conditionalFormatting>
  <conditionalFormatting sqref="AE82:AF82 AH82:AK82 AM82 AO82:AP82">
    <cfRule type="cellIs" dxfId="331" priority="142" operator="greaterThan">
      <formula>20</formula>
    </cfRule>
  </conditionalFormatting>
  <conditionalFormatting sqref="AG82 AL82 AQ82">
    <cfRule type="cellIs" dxfId="330" priority="141" operator="between">
      <formula>80</formula>
      <formula>120</formula>
    </cfRule>
  </conditionalFormatting>
  <conditionalFormatting sqref="AE79:AF79 AH79:AK79 AM79 AO79:AP79">
    <cfRule type="cellIs" dxfId="329" priority="152" operator="greaterThan">
      <formula>20</formula>
    </cfRule>
  </conditionalFormatting>
  <conditionalFormatting sqref="AG79 AL79 AQ79">
    <cfRule type="cellIs" dxfId="328" priority="151" operator="between">
      <formula>80</formula>
      <formula>120</formula>
    </cfRule>
  </conditionalFormatting>
  <conditionalFormatting sqref="AE81:AF81 AH81:AK81 AM81 AO81:AP81">
    <cfRule type="cellIs" dxfId="327" priority="150" operator="greaterThan">
      <formula>20</formula>
    </cfRule>
  </conditionalFormatting>
  <conditionalFormatting sqref="AG81 AL81 AQ81">
    <cfRule type="cellIs" dxfId="326" priority="149" operator="between">
      <formula>80</formula>
      <formula>120</formula>
    </cfRule>
  </conditionalFormatting>
  <conditionalFormatting sqref="AE85:AF85 AH85:AK85 AM85 AO85:AP85">
    <cfRule type="cellIs" dxfId="325" priority="148" operator="greaterThan">
      <formula>20</formula>
    </cfRule>
  </conditionalFormatting>
  <conditionalFormatting sqref="AG85 AL85 AQ85">
    <cfRule type="cellIs" dxfId="324" priority="147" operator="between">
      <formula>80</formula>
      <formula>120</formula>
    </cfRule>
  </conditionalFormatting>
  <conditionalFormatting sqref="AE78:AF78 AH78:AK78 AM78 AO78:AP78">
    <cfRule type="cellIs" dxfId="323" priority="146" operator="greaterThan">
      <formula>20</formula>
    </cfRule>
  </conditionalFormatting>
  <conditionalFormatting sqref="AG78 AL78 AQ78">
    <cfRule type="cellIs" dxfId="322" priority="145" operator="between">
      <formula>80</formula>
      <formula>120</formula>
    </cfRule>
  </conditionalFormatting>
  <conditionalFormatting sqref="AE80:AF80 AH80:AK80 AM80 AO80:AP80">
    <cfRule type="cellIs" dxfId="321" priority="144" operator="greaterThan">
      <formula>20</formula>
    </cfRule>
  </conditionalFormatting>
  <conditionalFormatting sqref="AG80 AL80 AQ80">
    <cfRule type="cellIs" dxfId="320" priority="143" operator="between">
      <formula>80</formula>
      <formula>120</formula>
    </cfRule>
  </conditionalFormatting>
  <conditionalFormatting sqref="AL83 AQ83">
    <cfRule type="cellIs" dxfId="319" priority="140" operator="between">
      <formula>80</formula>
      <formula>120</formula>
    </cfRule>
  </conditionalFormatting>
  <conditionalFormatting sqref="AM83 AH83:AK83 AE83:AF83 AO83:AP83">
    <cfRule type="cellIs" dxfId="318" priority="139" operator="greaterThan">
      <formula>20</formula>
    </cfRule>
  </conditionalFormatting>
  <conditionalFormatting sqref="AG83">
    <cfRule type="cellIs" dxfId="317" priority="138" operator="between">
      <formula>80</formula>
      <formula>120</formula>
    </cfRule>
  </conditionalFormatting>
  <conditionalFormatting sqref="AL83">
    <cfRule type="cellIs" dxfId="316" priority="137" operator="between">
      <formula>80</formula>
      <formula>120</formula>
    </cfRule>
  </conditionalFormatting>
  <conditionalFormatting sqref="AQ83">
    <cfRule type="cellIs" dxfId="315" priority="136" operator="between">
      <formula>80</formula>
      <formula>120</formula>
    </cfRule>
  </conditionalFormatting>
  <conditionalFormatting sqref="AE78:AF78 AH78:AK78 AM78 AO78:AP78">
    <cfRule type="cellIs" dxfId="314" priority="125" operator="greaterThan">
      <formula>20</formula>
    </cfRule>
  </conditionalFormatting>
  <conditionalFormatting sqref="AG78 AL78 AQ78">
    <cfRule type="cellIs" dxfId="313" priority="124" operator="between">
      <formula>80</formula>
      <formula>120</formula>
    </cfRule>
  </conditionalFormatting>
  <conditionalFormatting sqref="AE79:AF79 AH79:AK79 AM79 AO79:AP79">
    <cfRule type="cellIs" dxfId="312" priority="135" operator="greaterThan">
      <formula>20</formula>
    </cfRule>
  </conditionalFormatting>
  <conditionalFormatting sqref="AG79 AL79 AQ79">
    <cfRule type="cellIs" dxfId="311" priority="134" operator="between">
      <formula>80</formula>
      <formula>120</formula>
    </cfRule>
  </conditionalFormatting>
  <conditionalFormatting sqref="AE81:AF81 AH81:AK81 AM81 AO81:AP81">
    <cfRule type="cellIs" dxfId="310" priority="133" operator="greaterThan">
      <formula>20</formula>
    </cfRule>
  </conditionalFormatting>
  <conditionalFormatting sqref="AG81 AL81 AQ81">
    <cfRule type="cellIs" dxfId="309" priority="132" operator="between">
      <formula>80</formula>
      <formula>120</formula>
    </cfRule>
  </conditionalFormatting>
  <conditionalFormatting sqref="AE78:AF78 AH78:AK78 AM78 AO78:AP78">
    <cfRule type="cellIs" dxfId="308" priority="131" operator="greaterThan">
      <formula>20</formula>
    </cfRule>
  </conditionalFormatting>
  <conditionalFormatting sqref="AG78 AL78 AQ78">
    <cfRule type="cellIs" dxfId="307" priority="130" operator="between">
      <formula>80</formula>
      <formula>120</formula>
    </cfRule>
  </conditionalFormatting>
  <conditionalFormatting sqref="AE80:AF80 AH80:AK80 AM80 AO80:AP80">
    <cfRule type="cellIs" dxfId="306" priority="129" operator="greaterThan">
      <formula>20</formula>
    </cfRule>
  </conditionalFormatting>
  <conditionalFormatting sqref="AG80 AL80 AQ80">
    <cfRule type="cellIs" dxfId="305" priority="128" operator="between">
      <formula>80</formula>
      <formula>120</formula>
    </cfRule>
  </conditionalFormatting>
  <conditionalFormatting sqref="AE82:AF82 AH82:AK82 AM82 AO82:AP82">
    <cfRule type="cellIs" dxfId="304" priority="127" operator="greaterThan">
      <formula>20</formula>
    </cfRule>
  </conditionalFormatting>
  <conditionalFormatting sqref="AG82 AL82 AQ82">
    <cfRule type="cellIs" dxfId="303" priority="126" operator="between">
      <formula>80</formula>
      <formula>120</formula>
    </cfRule>
  </conditionalFormatting>
  <conditionalFormatting sqref="AE80:AF80 AH80:AK80 AM80 AO80:AP80">
    <cfRule type="cellIs" dxfId="302" priority="123" operator="greaterThan">
      <formula>20</formula>
    </cfRule>
  </conditionalFormatting>
  <conditionalFormatting sqref="AG80 AL80 AQ80">
    <cfRule type="cellIs" dxfId="301" priority="122" operator="between">
      <formula>80</formula>
      <formula>120</formula>
    </cfRule>
  </conditionalFormatting>
  <conditionalFormatting sqref="AE82:AF82 AH82:AK82 AM82 AO82:AP82">
    <cfRule type="cellIs" dxfId="300" priority="121" operator="greaterThan">
      <formula>20</formula>
    </cfRule>
  </conditionalFormatting>
  <conditionalFormatting sqref="AG82 AL82 AQ82">
    <cfRule type="cellIs" dxfId="299" priority="120" operator="between">
      <formula>80</formula>
      <formula>120</formula>
    </cfRule>
  </conditionalFormatting>
  <conditionalFormatting sqref="AE79:AF79 AH79:AK79 AM79 AO79:AP79">
    <cfRule type="cellIs" dxfId="298" priority="119" operator="greaterThan">
      <formula>20</formula>
    </cfRule>
  </conditionalFormatting>
  <conditionalFormatting sqref="AG79 AL79 AQ79">
    <cfRule type="cellIs" dxfId="297" priority="118" operator="between">
      <formula>80</formula>
      <formula>120</formula>
    </cfRule>
  </conditionalFormatting>
  <conditionalFormatting sqref="AE81:AF81 AH81:AK81 AM81 AO81:AP81">
    <cfRule type="cellIs" dxfId="296" priority="117" operator="greaterThan">
      <formula>20</formula>
    </cfRule>
  </conditionalFormatting>
  <conditionalFormatting sqref="AG81 AL81 AQ81">
    <cfRule type="cellIs" dxfId="295" priority="116" operator="between">
      <formula>80</formula>
      <formula>120</formula>
    </cfRule>
  </conditionalFormatting>
  <conditionalFormatting sqref="AE83:AF83 AH83:AK83 AM83 AO83:AP83">
    <cfRule type="cellIs" dxfId="294" priority="115" operator="greaterThan">
      <formula>20</formula>
    </cfRule>
  </conditionalFormatting>
  <conditionalFormatting sqref="AG83 AL83 AQ83">
    <cfRule type="cellIs" dxfId="293" priority="114" operator="between">
      <formula>80</formula>
      <formula>120</formula>
    </cfRule>
  </conditionalFormatting>
  <conditionalFormatting sqref="AE9:AF9 AH9 AM9 AJ9:AK9 AO9:AP9">
    <cfRule type="cellIs" dxfId="292" priority="109" operator="greaterThan">
      <formula>20</formula>
    </cfRule>
  </conditionalFormatting>
  <conditionalFormatting sqref="AG9 AQ9 AL9">
    <cfRule type="cellIs" dxfId="291" priority="108" operator="between">
      <formula>80</formula>
      <formula>120</formula>
    </cfRule>
  </conditionalFormatting>
  <conditionalFormatting sqref="AM77 AH77:AK77 AE77:AF77 AO77:AP77">
    <cfRule type="cellIs" dxfId="290" priority="113" operator="greaterThan">
      <formula>20</formula>
    </cfRule>
  </conditionalFormatting>
  <conditionalFormatting sqref="AL77 AQ77 AG77">
    <cfRule type="cellIs" dxfId="289" priority="112" operator="between">
      <formula>80</formula>
      <formula>120</formula>
    </cfRule>
  </conditionalFormatting>
  <conditionalFormatting sqref="AM7 AH7 AE7:AF7 AJ7:AK7 AO7:AP7">
    <cfRule type="cellIs" dxfId="288" priority="111" operator="greaterThan">
      <formula>20</formula>
    </cfRule>
  </conditionalFormatting>
  <conditionalFormatting sqref="AL7 AQ7 AG7">
    <cfRule type="cellIs" dxfId="287" priority="110" operator="between">
      <formula>80</formula>
      <formula>120</formula>
    </cfRule>
  </conditionalFormatting>
  <conditionalFormatting sqref="AL83 AQ83">
    <cfRule type="cellIs" dxfId="286" priority="107" operator="between">
      <formula>80</formula>
      <formula>120</formula>
    </cfRule>
  </conditionalFormatting>
  <conditionalFormatting sqref="AM83 AH83:AK83 AE83:AF83 AO83:AP83">
    <cfRule type="cellIs" dxfId="285" priority="106" operator="greaterThan">
      <formula>20</formula>
    </cfRule>
  </conditionalFormatting>
  <conditionalFormatting sqref="AG83">
    <cfRule type="cellIs" dxfId="284" priority="105" operator="between">
      <formula>80</formula>
      <formula>120</formula>
    </cfRule>
  </conditionalFormatting>
  <conditionalFormatting sqref="AL83">
    <cfRule type="cellIs" dxfId="283" priority="104" operator="between">
      <formula>80</formula>
      <formula>120</formula>
    </cfRule>
  </conditionalFormatting>
  <conditionalFormatting sqref="AQ83">
    <cfRule type="cellIs" dxfId="282" priority="103" operator="between">
      <formula>80</formula>
      <formula>120</formula>
    </cfRule>
  </conditionalFormatting>
  <conditionalFormatting sqref="AE77:AF77 AH77:AK77 AM77 AO77:AP77">
    <cfRule type="cellIs" dxfId="281" priority="102" operator="greaterThan">
      <formula>20</formula>
    </cfRule>
  </conditionalFormatting>
  <conditionalFormatting sqref="AG77 AL77 AQ77">
    <cfRule type="cellIs" dxfId="280" priority="101" operator="between">
      <formula>80</formula>
      <formula>120</formula>
    </cfRule>
  </conditionalFormatting>
  <conditionalFormatting sqref="AE79:AF79 AH79:AK79 AM79 AO79:AP79">
    <cfRule type="cellIs" dxfId="279" priority="100" operator="greaterThan">
      <formula>20</formula>
    </cfRule>
  </conditionalFormatting>
  <conditionalFormatting sqref="AG79 AL79 AQ79">
    <cfRule type="cellIs" dxfId="278" priority="99" operator="between">
      <formula>80</formula>
      <formula>120</formula>
    </cfRule>
  </conditionalFormatting>
  <conditionalFormatting sqref="AE81:AF81 AH81:AK81 AM81 AO81:AP81">
    <cfRule type="cellIs" dxfId="277" priority="98" operator="greaterThan">
      <formula>20</formula>
    </cfRule>
  </conditionalFormatting>
  <conditionalFormatting sqref="AG81 AL81 AQ81">
    <cfRule type="cellIs" dxfId="276" priority="97" operator="between">
      <formula>80</formula>
      <formula>120</formula>
    </cfRule>
  </conditionalFormatting>
  <conditionalFormatting sqref="AE80:AF80 AH80:AK80 AM80 AO80:AP80">
    <cfRule type="cellIs" dxfId="275" priority="96" operator="greaterThan">
      <formula>20</formula>
    </cfRule>
  </conditionalFormatting>
  <conditionalFormatting sqref="AG80 AL80 AQ80">
    <cfRule type="cellIs" dxfId="274" priority="95" operator="between">
      <formula>80</formula>
      <formula>120</formula>
    </cfRule>
  </conditionalFormatting>
  <conditionalFormatting sqref="AE82:AF82 AH82:AK82 AM82 AO82:AP82">
    <cfRule type="cellIs" dxfId="273" priority="94" operator="greaterThan">
      <formula>20</formula>
    </cfRule>
  </conditionalFormatting>
  <conditionalFormatting sqref="AG82 AL82 AQ82">
    <cfRule type="cellIs" dxfId="272" priority="93" operator="between">
      <formula>80</formula>
      <formula>120</formula>
    </cfRule>
  </conditionalFormatting>
  <conditionalFormatting sqref="AL84 AQ84">
    <cfRule type="cellIs" dxfId="271" priority="92" operator="between">
      <formula>80</formula>
      <formula>120</formula>
    </cfRule>
  </conditionalFormatting>
  <conditionalFormatting sqref="AM84 AH84:AK84 AE84:AF84 AO84:AP84">
    <cfRule type="cellIs" dxfId="270" priority="91" operator="greaterThan">
      <formula>20</formula>
    </cfRule>
  </conditionalFormatting>
  <conditionalFormatting sqref="AG84">
    <cfRule type="cellIs" dxfId="269" priority="90" operator="between">
      <formula>80</formula>
      <formula>120</formula>
    </cfRule>
  </conditionalFormatting>
  <conditionalFormatting sqref="AL84">
    <cfRule type="cellIs" dxfId="268" priority="89" operator="between">
      <formula>80</formula>
      <formula>120</formula>
    </cfRule>
  </conditionalFormatting>
  <conditionalFormatting sqref="AQ84">
    <cfRule type="cellIs" dxfId="267" priority="88" operator="between">
      <formula>80</formula>
      <formula>120</formula>
    </cfRule>
  </conditionalFormatting>
  <conditionalFormatting sqref="AE83:AF83 AH83:AK83 AM83 AO83:AP83">
    <cfRule type="cellIs" dxfId="266" priority="79" operator="greaterThan">
      <formula>20</formula>
    </cfRule>
  </conditionalFormatting>
  <conditionalFormatting sqref="AG83 AL83 AQ83">
    <cfRule type="cellIs" dxfId="265" priority="78" operator="between">
      <formula>80</formula>
      <formula>120</formula>
    </cfRule>
  </conditionalFormatting>
  <conditionalFormatting sqref="AE80:AF80 AH80:AK80 AM80 AO80:AP80">
    <cfRule type="cellIs" dxfId="264" priority="87" operator="greaterThan">
      <formula>20</formula>
    </cfRule>
  </conditionalFormatting>
  <conditionalFormatting sqref="AG80 AL80 AQ80">
    <cfRule type="cellIs" dxfId="263" priority="86" operator="between">
      <formula>80</formula>
      <formula>120</formula>
    </cfRule>
  </conditionalFormatting>
  <conditionalFormatting sqref="AE82:AF82 AH82:AK82 AM82 AO82:AP82">
    <cfRule type="cellIs" dxfId="262" priority="85" operator="greaterThan">
      <formula>20</formula>
    </cfRule>
  </conditionalFormatting>
  <conditionalFormatting sqref="AG82 AL82 AQ82">
    <cfRule type="cellIs" dxfId="261" priority="84" operator="between">
      <formula>80</formula>
      <formula>120</formula>
    </cfRule>
  </conditionalFormatting>
  <conditionalFormatting sqref="AE79:AF79 AH79:AK79 AM79 AO79:AP79">
    <cfRule type="cellIs" dxfId="260" priority="83" operator="greaterThan">
      <formula>20</formula>
    </cfRule>
  </conditionalFormatting>
  <conditionalFormatting sqref="AG79 AL79 AQ79">
    <cfRule type="cellIs" dxfId="259" priority="82" operator="between">
      <formula>80</formula>
      <formula>120</formula>
    </cfRule>
  </conditionalFormatting>
  <conditionalFormatting sqref="AE81:AF81 AH81:AK81 AM81 AO81:AP81">
    <cfRule type="cellIs" dxfId="258" priority="81" operator="greaterThan">
      <formula>20</formula>
    </cfRule>
  </conditionalFormatting>
  <conditionalFormatting sqref="AG81 AL81 AQ81">
    <cfRule type="cellIs" dxfId="257" priority="80" operator="between">
      <formula>80</formula>
      <formula>120</formula>
    </cfRule>
  </conditionalFormatting>
  <conditionalFormatting sqref="AL84 AQ84">
    <cfRule type="cellIs" dxfId="256" priority="77" operator="between">
      <formula>80</formula>
      <formula>120</formula>
    </cfRule>
  </conditionalFormatting>
  <conditionalFormatting sqref="AM84 AH84:AK84 AE84:AF84 AO84:AP84">
    <cfRule type="cellIs" dxfId="255" priority="76" operator="greaterThan">
      <formula>20</formula>
    </cfRule>
  </conditionalFormatting>
  <conditionalFormatting sqref="AG84">
    <cfRule type="cellIs" dxfId="254" priority="75" operator="between">
      <formula>80</formula>
      <formula>120</formula>
    </cfRule>
  </conditionalFormatting>
  <conditionalFormatting sqref="AL84">
    <cfRule type="cellIs" dxfId="253" priority="74" operator="between">
      <formula>80</formula>
      <formula>120</formula>
    </cfRule>
  </conditionalFormatting>
  <conditionalFormatting sqref="AQ84">
    <cfRule type="cellIs" dxfId="252" priority="73" operator="between">
      <formula>80</formula>
      <formula>120</formula>
    </cfRule>
  </conditionalFormatting>
  <conditionalFormatting sqref="AE79:AF79 AH79:AK79 AM79 AO79:AP79">
    <cfRule type="cellIs" dxfId="251" priority="62" operator="greaterThan">
      <formula>20</formula>
    </cfRule>
  </conditionalFormatting>
  <conditionalFormatting sqref="AG79 AL79 AQ79">
    <cfRule type="cellIs" dxfId="250" priority="61" operator="between">
      <formula>80</formula>
      <formula>120</formula>
    </cfRule>
  </conditionalFormatting>
  <conditionalFormatting sqref="AE80:AF80 AH80:AK80 AM80 AO80:AP80">
    <cfRule type="cellIs" dxfId="249" priority="72" operator="greaterThan">
      <formula>20</formula>
    </cfRule>
  </conditionalFormatting>
  <conditionalFormatting sqref="AG80 AL80 AQ80">
    <cfRule type="cellIs" dxfId="248" priority="71" operator="between">
      <formula>80</formula>
      <formula>120</formula>
    </cfRule>
  </conditionalFormatting>
  <conditionalFormatting sqref="AE82:AF82 AH82:AK82 AM82 AO82:AP82">
    <cfRule type="cellIs" dxfId="247" priority="70" operator="greaterThan">
      <formula>20</formula>
    </cfRule>
  </conditionalFormatting>
  <conditionalFormatting sqref="AG82 AL82 AQ82">
    <cfRule type="cellIs" dxfId="246" priority="69" operator="between">
      <formula>80</formula>
      <formula>120</formula>
    </cfRule>
  </conditionalFormatting>
  <conditionalFormatting sqref="AE79:AF79 AH79:AK79 AM79 AO79:AP79">
    <cfRule type="cellIs" dxfId="245" priority="68" operator="greaterThan">
      <formula>20</formula>
    </cfRule>
  </conditionalFormatting>
  <conditionalFormatting sqref="AG79 AL79 AQ79">
    <cfRule type="cellIs" dxfId="244" priority="67" operator="between">
      <formula>80</formula>
      <formula>120</formula>
    </cfRule>
  </conditionalFormatting>
  <conditionalFormatting sqref="AE81:AF81 AH81:AK81 AM81 AO81:AP81">
    <cfRule type="cellIs" dxfId="243" priority="66" operator="greaterThan">
      <formula>20</formula>
    </cfRule>
  </conditionalFormatting>
  <conditionalFormatting sqref="AG81 AL81 AQ81">
    <cfRule type="cellIs" dxfId="242" priority="65" operator="between">
      <formula>80</formula>
      <formula>120</formula>
    </cfRule>
  </conditionalFormatting>
  <conditionalFormatting sqref="AE83:AF83 AH83:AK83 AM83 AO83:AP83">
    <cfRule type="cellIs" dxfId="241" priority="64" operator="greaterThan">
      <formula>20</formula>
    </cfRule>
  </conditionalFormatting>
  <conditionalFormatting sqref="AG83 AL83 AQ83">
    <cfRule type="cellIs" dxfId="240" priority="63" operator="between">
      <formula>80</formula>
      <formula>120</formula>
    </cfRule>
  </conditionalFormatting>
  <conditionalFormatting sqref="AE81:AF81 AH81:AK81 AM81 AO81:AP81">
    <cfRule type="cellIs" dxfId="239" priority="60" operator="greaterThan">
      <formula>20</formula>
    </cfRule>
  </conditionalFormatting>
  <conditionalFormatting sqref="AG81 AL81 AQ81">
    <cfRule type="cellIs" dxfId="238" priority="59" operator="between">
      <formula>80</formula>
      <formula>120</formula>
    </cfRule>
  </conditionalFormatting>
  <conditionalFormatting sqref="AE83:AF83 AH83:AK83 AM83 AO83:AP83">
    <cfRule type="cellIs" dxfId="237" priority="58" operator="greaterThan">
      <formula>20</formula>
    </cfRule>
  </conditionalFormatting>
  <conditionalFormatting sqref="AG83 AL83 AQ83">
    <cfRule type="cellIs" dxfId="236" priority="57" operator="between">
      <formula>80</formula>
      <formula>120</formula>
    </cfRule>
  </conditionalFormatting>
  <conditionalFormatting sqref="AE80:AF80 AH80:AK80 AM80 AO80:AP80">
    <cfRule type="cellIs" dxfId="235" priority="56" operator="greaterThan">
      <formula>20</formula>
    </cfRule>
  </conditionalFormatting>
  <conditionalFormatting sqref="AG80 AL80 AQ80">
    <cfRule type="cellIs" dxfId="234" priority="55" operator="between">
      <formula>80</formula>
      <formula>120</formula>
    </cfRule>
  </conditionalFormatting>
  <conditionalFormatting sqref="AE82:AF82 AH82:AK82 AM82 AO82:AP82">
    <cfRule type="cellIs" dxfId="233" priority="54" operator="greaterThan">
      <formula>20</formula>
    </cfRule>
  </conditionalFormatting>
  <conditionalFormatting sqref="AG82 AL82 AQ82">
    <cfRule type="cellIs" dxfId="232" priority="53" operator="between">
      <formula>80</formula>
      <formula>120</formula>
    </cfRule>
  </conditionalFormatting>
  <conditionalFormatting sqref="AE84:AF84 AH84:AK84 AM84 AO84:AP84">
    <cfRule type="cellIs" dxfId="231" priority="52" operator="greaterThan">
      <formula>20</formula>
    </cfRule>
  </conditionalFormatting>
  <conditionalFormatting sqref="AG84 AL84 AQ84">
    <cfRule type="cellIs" dxfId="230" priority="51" operator="between">
      <formula>80</formula>
      <formula>120</formula>
    </cfRule>
  </conditionalFormatting>
  <conditionalFormatting sqref="AM78 AH78:AK78 AE78:AF78 AO78:AP78">
    <cfRule type="cellIs" dxfId="229" priority="50" operator="greaterThan">
      <formula>20</formula>
    </cfRule>
  </conditionalFormatting>
  <conditionalFormatting sqref="AL78 AQ78 AG78">
    <cfRule type="cellIs" dxfId="228" priority="49" operator="between">
      <formula>80</formula>
      <formula>120</formula>
    </cfRule>
  </conditionalFormatting>
  <conditionalFormatting sqref="AQ38">
    <cfRule type="cellIs" dxfId="227" priority="48" operator="between">
      <formula>80</formula>
      <formula>120</formula>
    </cfRule>
  </conditionalFormatting>
  <conditionalFormatting sqref="AE37:AF37">
    <cfRule type="cellIs" dxfId="226" priority="47" operator="greaterThan">
      <formula>20</formula>
    </cfRule>
  </conditionalFormatting>
  <conditionalFormatting sqref="AG37">
    <cfRule type="cellIs" dxfId="225" priority="46" operator="between">
      <formula>80</formula>
      <formula>120</formula>
    </cfRule>
  </conditionalFormatting>
  <conditionalFormatting sqref="AE39:AF39">
    <cfRule type="cellIs" dxfId="224" priority="45" operator="greaterThan">
      <formula>20</formula>
    </cfRule>
  </conditionalFormatting>
  <conditionalFormatting sqref="AG39">
    <cfRule type="cellIs" dxfId="223" priority="44" operator="between">
      <formula>80</formula>
      <formula>120</formula>
    </cfRule>
  </conditionalFormatting>
  <conditionalFormatting sqref="AM35 AJ35 AO35">
    <cfRule type="cellIs" dxfId="222" priority="43" operator="greaterThan">
      <formula>20</formula>
    </cfRule>
  </conditionalFormatting>
  <conditionalFormatting sqref="AM41 AH41 AE41:AF41 AE43:AF65 AH43:AH65 AM43:AM65 AJ43:AK65 AJ41:AK41 AO43:AP65 AO41:AP41">
    <cfRule type="cellIs" dxfId="221" priority="42" operator="greaterThan">
      <formula>20</formula>
    </cfRule>
  </conditionalFormatting>
  <conditionalFormatting sqref="AL41 AQ41 AG41 AG43:AG65 AQ43:AQ65 AL43:AL65">
    <cfRule type="cellIs" dxfId="220" priority="41" operator="between">
      <formula>80</formula>
      <formula>120</formula>
    </cfRule>
  </conditionalFormatting>
  <conditionalFormatting sqref="AE42:AF42 AH42 AM42 AJ42:AK42 AO42:AP42">
    <cfRule type="cellIs" dxfId="219" priority="38" operator="greaterThan">
      <formula>20</formula>
    </cfRule>
  </conditionalFormatting>
  <conditionalFormatting sqref="AG42 AQ42 AL42">
    <cfRule type="cellIs" dxfId="218" priority="37" operator="between">
      <formula>80</formula>
      <formula>120</formula>
    </cfRule>
  </conditionalFormatting>
  <conditionalFormatting sqref="AM40 AH40 AE40:AF40 AJ40:AK40 AO40:AP40">
    <cfRule type="cellIs" dxfId="217" priority="40" operator="greaterThan">
      <formula>20</formula>
    </cfRule>
  </conditionalFormatting>
  <conditionalFormatting sqref="AL40 AQ40 AG40">
    <cfRule type="cellIs" dxfId="216" priority="39" operator="between">
      <formula>80</formula>
      <formula>120</formula>
    </cfRule>
  </conditionalFormatting>
  <conditionalFormatting sqref="AE38:AF38 AH38 AM38 AJ38:AK38 AO38:AP38">
    <cfRule type="cellIs" dxfId="215" priority="36" operator="greaterThan">
      <formula>20</formula>
    </cfRule>
  </conditionalFormatting>
  <conditionalFormatting sqref="AG38 AL38">
    <cfRule type="cellIs" dxfId="214" priority="35" operator="between">
      <formula>80</formula>
      <formula>120</formula>
    </cfRule>
  </conditionalFormatting>
  <conditionalFormatting sqref="AM72 AH72 AJ72:AK72 AO72:AP72">
    <cfRule type="cellIs" dxfId="213" priority="34" operator="greaterThan">
      <formula>20</formula>
    </cfRule>
  </conditionalFormatting>
  <conditionalFormatting sqref="AL72 AQ72">
    <cfRule type="cellIs" dxfId="212" priority="33" operator="between">
      <formula>80</formula>
      <formula>120</formula>
    </cfRule>
  </conditionalFormatting>
  <conditionalFormatting sqref="AQ71">
    <cfRule type="cellIs" dxfId="211" priority="32" operator="between">
      <formula>80</formula>
      <formula>120</formula>
    </cfRule>
  </conditionalFormatting>
  <conditionalFormatting sqref="AE72:AF72">
    <cfRule type="cellIs" dxfId="210" priority="31" operator="greaterThan">
      <formula>20</formula>
    </cfRule>
  </conditionalFormatting>
  <conditionalFormatting sqref="AG72">
    <cfRule type="cellIs" dxfId="209" priority="30" operator="between">
      <formula>80</formula>
      <formula>120</formula>
    </cfRule>
  </conditionalFormatting>
  <conditionalFormatting sqref="AM74 AH74 AE74:AF74 AE76:AF76 AH76 AM76 AJ76:AK76 AJ74:AK74 AO76:AP76 AO74:AP74">
    <cfRule type="cellIs" dxfId="208" priority="29" operator="greaterThan">
      <formula>20</formula>
    </cfRule>
  </conditionalFormatting>
  <conditionalFormatting sqref="AL74 AQ74 AG74 AG76 AQ76 AL76">
    <cfRule type="cellIs" dxfId="207" priority="28" operator="between">
      <formula>80</formula>
      <formula>120</formula>
    </cfRule>
  </conditionalFormatting>
  <conditionalFormatting sqref="AE75:AF75 AH75 AM75 AJ75:AK75 AO75:AP75">
    <cfRule type="cellIs" dxfId="206" priority="25" operator="greaterThan">
      <formula>20</formula>
    </cfRule>
  </conditionalFormatting>
  <conditionalFormatting sqref="AG75 AQ75 AL75">
    <cfRule type="cellIs" dxfId="205" priority="24" operator="between">
      <formula>80</formula>
      <formula>120</formula>
    </cfRule>
  </conditionalFormatting>
  <conditionalFormatting sqref="AM73 AH73 AE73:AF73 AJ73:AK73 AO73:AP73">
    <cfRule type="cellIs" dxfId="204" priority="27" operator="greaterThan">
      <formula>20</formula>
    </cfRule>
  </conditionalFormatting>
  <conditionalFormatting sqref="AL73 AQ73 AG73">
    <cfRule type="cellIs" dxfId="203" priority="26" operator="between">
      <formula>80</formula>
      <formula>120</formula>
    </cfRule>
  </conditionalFormatting>
  <conditionalFormatting sqref="AE71:AF71 AH71 AM71 AJ71:AK71 AO71:AP71">
    <cfRule type="cellIs" dxfId="202" priority="23" operator="greaterThan">
      <formula>20</formula>
    </cfRule>
  </conditionalFormatting>
  <conditionalFormatting sqref="AG71 AL71">
    <cfRule type="cellIs" dxfId="201" priority="22" operator="between">
      <formula>80</formula>
      <formula>120</formula>
    </cfRule>
  </conditionalFormatting>
  <conditionalFormatting sqref="AK33">
    <cfRule type="cellIs" dxfId="200" priority="21" operator="greaterThan">
      <formula>20</formula>
    </cfRule>
  </conditionalFormatting>
  <conditionalFormatting sqref="AP33">
    <cfRule type="cellIs" dxfId="199" priority="20" operator="greaterThan">
      <formula>20</formula>
    </cfRule>
  </conditionalFormatting>
  <conditionalFormatting sqref="AG33">
    <cfRule type="cellIs" dxfId="198" priority="19" operator="between">
      <formula>80</formula>
      <formula>120</formula>
    </cfRule>
  </conditionalFormatting>
  <conditionalFormatting sqref="AL33">
    <cfRule type="cellIs" dxfId="197" priority="18" operator="between">
      <formula>80</formula>
      <formula>120</formula>
    </cfRule>
  </conditionalFormatting>
  <conditionalFormatting sqref="AL33">
    <cfRule type="cellIs" dxfId="196" priority="17" operator="between">
      <formula>80</formula>
      <formula>120</formula>
    </cfRule>
  </conditionalFormatting>
  <conditionalFormatting sqref="AQ33">
    <cfRule type="cellIs" dxfId="195" priority="16" operator="between">
      <formula>80</formula>
      <formula>120</formula>
    </cfRule>
  </conditionalFormatting>
  <conditionalFormatting sqref="AQ33">
    <cfRule type="cellIs" dxfId="194" priority="15" operator="between">
      <formula>80</formula>
      <formula>120</formula>
    </cfRule>
  </conditionalFormatting>
  <conditionalFormatting sqref="AK35">
    <cfRule type="cellIs" dxfId="193" priority="14" operator="greaterThan">
      <formula>20</formula>
    </cfRule>
  </conditionalFormatting>
  <conditionalFormatting sqref="AP35">
    <cfRule type="cellIs" dxfId="192" priority="13" operator="greaterThan">
      <formula>20</formula>
    </cfRule>
  </conditionalFormatting>
  <conditionalFormatting sqref="AH66:AH69 AM66:AM69 AJ66 AJ67:AK67 AO66 AO67:AP67 AE66:AF69 AJ69:AK69 AJ68 AO69:AP69 AO68">
    <cfRule type="cellIs" dxfId="191" priority="12" operator="greaterThan">
      <formula>20</formula>
    </cfRule>
  </conditionalFormatting>
  <conditionalFormatting sqref="AG69 AL69 AQ69 AG67 AL67 AQ67">
    <cfRule type="cellIs" dxfId="190" priority="11" operator="between">
      <formula>80</formula>
      <formula>120</formula>
    </cfRule>
  </conditionalFormatting>
  <conditionalFormatting sqref="AM68 AJ68 AO68">
    <cfRule type="cellIs" dxfId="189" priority="10" operator="greaterThan">
      <formula>20</formula>
    </cfRule>
  </conditionalFormatting>
  <conditionalFormatting sqref="AK66">
    <cfRule type="cellIs" dxfId="188" priority="9" operator="greaterThan">
      <formula>20</formula>
    </cfRule>
  </conditionalFormatting>
  <conditionalFormatting sqref="AP66">
    <cfRule type="cellIs" dxfId="187" priority="8" operator="greaterThan">
      <formula>20</formula>
    </cfRule>
  </conditionalFormatting>
  <conditionalFormatting sqref="AG66">
    <cfRule type="cellIs" dxfId="186" priority="7" operator="between">
      <formula>80</formula>
      <formula>120</formula>
    </cfRule>
  </conditionalFormatting>
  <conditionalFormatting sqref="AL66">
    <cfRule type="cellIs" dxfId="185" priority="6" operator="between">
      <formula>80</formula>
      <formula>120</formula>
    </cfRule>
  </conditionalFormatting>
  <conditionalFormatting sqref="AL66">
    <cfRule type="cellIs" dxfId="184" priority="5" operator="between">
      <formula>80</formula>
      <formula>120</formula>
    </cfRule>
  </conditionalFormatting>
  <conditionalFormatting sqref="AQ66">
    <cfRule type="cellIs" dxfId="183" priority="4" operator="between">
      <formula>80</formula>
      <formula>120</formula>
    </cfRule>
  </conditionalFormatting>
  <conditionalFormatting sqref="AQ66">
    <cfRule type="cellIs" dxfId="182" priority="3" operator="between">
      <formula>80</formula>
      <formula>120</formula>
    </cfRule>
  </conditionalFormatting>
  <conditionalFormatting sqref="AK68">
    <cfRule type="cellIs" dxfId="181" priority="2" operator="greaterThan">
      <formula>20</formula>
    </cfRule>
  </conditionalFormatting>
  <conditionalFormatting sqref="AP68">
    <cfRule type="cellIs" dxfId="180" priority="1" operator="greaterThan">
      <formula>20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M163"/>
  <sheetViews>
    <sheetView topLeftCell="F45" zoomScale="110" zoomScaleNormal="100" workbookViewId="0">
      <selection activeCell="O2" sqref="O2"/>
    </sheetView>
  </sheetViews>
  <sheetFormatPr baseColWidth="10" defaultColWidth="8.83203125" defaultRowHeight="15"/>
  <cols>
    <col min="3" max="3" width="23.83203125" customWidth="1"/>
    <col min="4" max="4" width="15" customWidth="1"/>
    <col min="6" max="6" width="13.1640625" customWidth="1"/>
    <col min="24" max="24" width="10.33203125" customWidth="1"/>
    <col min="25" max="25" width="15.6640625" customWidth="1"/>
    <col min="26" max="26" width="13.5" customWidth="1"/>
    <col min="29" max="29" width="22.5" customWidth="1"/>
  </cols>
  <sheetData>
    <row r="1" spans="1:65" ht="17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10</v>
      </c>
      <c r="H1" t="s">
        <v>11</v>
      </c>
      <c r="I1" t="s">
        <v>12</v>
      </c>
      <c r="J1" t="s">
        <v>13</v>
      </c>
      <c r="K1" t="s">
        <v>6</v>
      </c>
      <c r="L1" t="s">
        <v>14</v>
      </c>
      <c r="M1" t="s">
        <v>15</v>
      </c>
      <c r="N1" t="s">
        <v>16</v>
      </c>
      <c r="O1" t="s">
        <v>17</v>
      </c>
      <c r="P1" t="s">
        <v>7</v>
      </c>
      <c r="Q1" t="s">
        <v>18</v>
      </c>
      <c r="R1" t="s">
        <v>8</v>
      </c>
      <c r="S1" t="s">
        <v>19</v>
      </c>
      <c r="T1" t="s">
        <v>20</v>
      </c>
      <c r="U1" t="s">
        <v>9</v>
      </c>
      <c r="V1" t="s">
        <v>21</v>
      </c>
      <c r="W1" t="s">
        <v>22</v>
      </c>
      <c r="X1" t="s">
        <v>23</v>
      </c>
      <c r="Y1" t="s">
        <v>49</v>
      </c>
      <c r="Z1" t="s">
        <v>50</v>
      </c>
      <c r="AA1" s="1" t="s">
        <v>33</v>
      </c>
      <c r="AB1" s="1" t="s">
        <v>25</v>
      </c>
      <c r="AC1" s="1" t="s">
        <v>26</v>
      </c>
      <c r="AD1" s="1" t="s">
        <v>35</v>
      </c>
      <c r="AE1" s="1" t="s">
        <v>36</v>
      </c>
      <c r="AF1" s="1" t="s">
        <v>37</v>
      </c>
      <c r="AG1" s="1" t="s">
        <v>27</v>
      </c>
      <c r="AH1" s="1"/>
      <c r="AI1" s="1" t="s">
        <v>38</v>
      </c>
      <c r="AJ1" s="1" t="s">
        <v>39</v>
      </c>
      <c r="AK1" s="1" t="s">
        <v>40</v>
      </c>
      <c r="AL1" s="1" t="s">
        <v>32</v>
      </c>
      <c r="AM1" s="1"/>
      <c r="AN1" s="1" t="s">
        <v>41</v>
      </c>
      <c r="AO1" s="1" t="s">
        <v>42</v>
      </c>
      <c r="AP1" s="1" t="s">
        <v>43</v>
      </c>
      <c r="AQ1" s="1" t="s">
        <v>28</v>
      </c>
      <c r="AR1" s="1"/>
      <c r="AS1" s="1" t="s">
        <v>34</v>
      </c>
      <c r="AT1" s="1" t="s">
        <v>29</v>
      </c>
      <c r="AU1" s="1" t="s">
        <v>30</v>
      </c>
      <c r="AV1" s="1" t="s">
        <v>31</v>
      </c>
      <c r="AX1" s="1" t="s">
        <v>163</v>
      </c>
      <c r="AY1" s="1" t="s">
        <v>164</v>
      </c>
      <c r="AZ1" s="1" t="s">
        <v>165</v>
      </c>
      <c r="BA1" s="1" t="s">
        <v>166</v>
      </c>
      <c r="BB1" s="1" t="s">
        <v>167</v>
      </c>
      <c r="BC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J1" s="1" t="s">
        <v>34</v>
      </c>
      <c r="BK1" s="1" t="s">
        <v>29</v>
      </c>
      <c r="BL1" s="1" t="s">
        <v>30</v>
      </c>
      <c r="BM1" s="1" t="s">
        <v>31</v>
      </c>
    </row>
    <row r="2" spans="1:65" ht="16">
      <c r="A2">
        <v>1</v>
      </c>
      <c r="B2">
        <v>3</v>
      </c>
      <c r="C2" t="s">
        <v>48</v>
      </c>
      <c r="D2" t="s">
        <v>24</v>
      </c>
      <c r="E2" t="s">
        <v>52</v>
      </c>
      <c r="G2">
        <v>0.3</v>
      </c>
      <c r="H2">
        <v>0.3</v>
      </c>
      <c r="I2">
        <v>2714</v>
      </c>
      <c r="J2">
        <v>5530</v>
      </c>
      <c r="L2">
        <v>6569</v>
      </c>
      <c r="M2">
        <v>11.462</v>
      </c>
      <c r="N2">
        <v>9.2029999999999994</v>
      </c>
      <c r="O2">
        <v>0</v>
      </c>
      <c r="Q2">
        <v>1.1120000000000001</v>
      </c>
      <c r="R2">
        <v>1</v>
      </c>
      <c r="S2">
        <v>0</v>
      </c>
      <c r="T2">
        <v>0</v>
      </c>
      <c r="V2">
        <v>0</v>
      </c>
      <c r="Y2" s="4">
        <v>43852</v>
      </c>
      <c r="Z2" s="3">
        <v>0.4682175925925926</v>
      </c>
      <c r="AB2">
        <v>1</v>
      </c>
      <c r="AE2">
        <f>ABS(100*(M2-M3)/(AVERAGE(M2:M3)))</f>
        <v>7.4745947761820828</v>
      </c>
      <c r="AJ2" t="e">
        <f>ABS(100*(O2-O3)/(AVERAGE(O2:O3)))</f>
        <v>#DIV/0!</v>
      </c>
      <c r="AO2">
        <f>ABS(100*(Q2-Q3)/(AVERAGE(Q2:Q3)))</f>
        <v>4.7410008779631099</v>
      </c>
      <c r="AS2">
        <f>AVERAGE(M2:M3)</f>
        <v>11.907</v>
      </c>
      <c r="AT2">
        <f>AVERAGE(N2:N3)</f>
        <v>8.9454999999999991</v>
      </c>
      <c r="AU2">
        <f>AVERAGE(O2:O3)</f>
        <v>0</v>
      </c>
      <c r="AV2">
        <f>AVERAGE(Q2:Q3)</f>
        <v>1.139</v>
      </c>
      <c r="AX2" s="1"/>
      <c r="AY2" s="1"/>
      <c r="AZ2" s="1" t="s">
        <v>173</v>
      </c>
      <c r="BA2" s="6">
        <f>AVERAGE(BA7:BA8, BA40:BA41,BA73:BA74)</f>
        <v>1477.5925925925928</v>
      </c>
      <c r="BB2" s="6">
        <f>AVERAGE(BB7:BB8, BB40:BB41,BB73:BB74)</f>
        <v>1863.3333333333337</v>
      </c>
      <c r="BC2" s="6">
        <f>AVERAGE(BC7:BC8, BC40:BC41,BC73:BC74)</f>
        <v>16431.481481481482</v>
      </c>
    </row>
    <row r="3" spans="1:65">
      <c r="A3">
        <v>2</v>
      </c>
      <c r="B3">
        <v>3</v>
      </c>
      <c r="C3" t="s">
        <v>48</v>
      </c>
      <c r="D3" t="s">
        <v>24</v>
      </c>
      <c r="E3" t="s">
        <v>52</v>
      </c>
      <c r="G3">
        <v>0.3</v>
      </c>
      <c r="H3">
        <v>0.3</v>
      </c>
      <c r="I3">
        <v>2923</v>
      </c>
      <c r="J3">
        <v>5223</v>
      </c>
      <c r="L3">
        <v>6904</v>
      </c>
      <c r="M3">
        <v>12.352</v>
      </c>
      <c r="N3">
        <v>8.6880000000000006</v>
      </c>
      <c r="O3">
        <v>0</v>
      </c>
      <c r="Q3">
        <v>1.1659999999999999</v>
      </c>
      <c r="R3">
        <v>1</v>
      </c>
      <c r="S3">
        <v>0</v>
      </c>
      <c r="T3">
        <v>0</v>
      </c>
      <c r="V3">
        <v>0</v>
      </c>
      <c r="Y3" s="4">
        <v>43852</v>
      </c>
      <c r="Z3" s="3">
        <v>0.47371527777777778</v>
      </c>
      <c r="AB3">
        <v>1</v>
      </c>
      <c r="AX3" s="1"/>
      <c r="AY3" s="1"/>
      <c r="AZ3" s="1"/>
      <c r="BA3" s="6"/>
      <c r="BB3" s="6"/>
      <c r="BC3" s="7"/>
    </row>
    <row r="4" spans="1:65">
      <c r="A4">
        <v>3</v>
      </c>
      <c r="B4">
        <v>1</v>
      </c>
      <c r="D4" t="s">
        <v>47</v>
      </c>
      <c r="Y4" s="4">
        <v>43852</v>
      </c>
      <c r="Z4" s="3">
        <v>0.47805555555555551</v>
      </c>
      <c r="AB4">
        <v>1</v>
      </c>
      <c r="AX4" s="1"/>
      <c r="AY4" s="1"/>
      <c r="AZ4" s="1"/>
      <c r="BA4" s="6"/>
      <c r="BB4" s="6"/>
      <c r="BC4" s="7"/>
    </row>
    <row r="5" spans="1:65">
      <c r="A5">
        <v>4</v>
      </c>
      <c r="B5">
        <v>2</v>
      </c>
      <c r="C5" t="s">
        <v>44</v>
      </c>
      <c r="D5" t="s">
        <v>24</v>
      </c>
      <c r="E5" t="s">
        <v>52</v>
      </c>
      <c r="G5">
        <v>0.3</v>
      </c>
      <c r="H5">
        <v>0.3</v>
      </c>
      <c r="I5">
        <v>25</v>
      </c>
      <c r="J5">
        <v>84</v>
      </c>
      <c r="L5">
        <v>119</v>
      </c>
      <c r="M5">
        <v>0.16500000000000001</v>
      </c>
      <c r="N5">
        <v>0.13</v>
      </c>
      <c r="O5">
        <v>0</v>
      </c>
      <c r="Q5">
        <v>2.1999999999999999E-2</v>
      </c>
      <c r="R5">
        <v>1</v>
      </c>
      <c r="S5">
        <v>0</v>
      </c>
      <c r="T5">
        <v>0</v>
      </c>
      <c r="V5">
        <v>0</v>
      </c>
      <c r="Y5" s="4">
        <v>43852</v>
      </c>
      <c r="Z5" s="3">
        <v>0.48760416666666667</v>
      </c>
      <c r="AB5">
        <v>1</v>
      </c>
      <c r="AE5">
        <f>ABS(100*(M5-M6)/(AVERAGE(M5:M6)))</f>
        <v>18.681318681318682</v>
      </c>
      <c r="AJ5" t="e">
        <f>ABS(100*(O5-O6)/(AVERAGE(O5:O6)))</f>
        <v>#DIV/0!</v>
      </c>
      <c r="AO5">
        <f>ABS(100*(Q5-Q6)/(AVERAGE(Q5:Q6)))</f>
        <v>9.5238095238095166</v>
      </c>
      <c r="AS5">
        <f>AVERAGE(M5:M6)</f>
        <v>0.182</v>
      </c>
      <c r="AT5">
        <f>AVERAGE(N5:N6)</f>
        <v>0.161</v>
      </c>
      <c r="AU5">
        <f>AVERAGE(O5:O6)</f>
        <v>0</v>
      </c>
      <c r="AV5">
        <f>AVERAGE(Q5:Q6)</f>
        <v>2.0999999999999998E-2</v>
      </c>
      <c r="AX5" s="1"/>
      <c r="AY5" s="1"/>
      <c r="AZ5" s="1"/>
      <c r="BA5" s="6"/>
      <c r="BB5" s="6"/>
      <c r="BC5" s="7"/>
    </row>
    <row r="6" spans="1:65">
      <c r="A6">
        <v>5</v>
      </c>
      <c r="B6">
        <v>2</v>
      </c>
      <c r="C6" t="s">
        <v>44</v>
      </c>
      <c r="D6" t="s">
        <v>24</v>
      </c>
      <c r="E6" t="s">
        <v>52</v>
      </c>
      <c r="G6">
        <v>0.3</v>
      </c>
      <c r="H6">
        <v>0.3</v>
      </c>
      <c r="I6">
        <v>33</v>
      </c>
      <c r="J6">
        <v>121</v>
      </c>
      <c r="L6">
        <v>108</v>
      </c>
      <c r="M6">
        <v>0.19900000000000001</v>
      </c>
      <c r="N6">
        <v>0.192</v>
      </c>
      <c r="O6">
        <v>0</v>
      </c>
      <c r="Q6">
        <v>0.02</v>
      </c>
      <c r="R6">
        <v>1</v>
      </c>
      <c r="S6">
        <v>0</v>
      </c>
      <c r="T6">
        <v>0</v>
      </c>
      <c r="V6">
        <v>0</v>
      </c>
      <c r="Y6" s="4">
        <v>43852</v>
      </c>
      <c r="Z6" s="3">
        <v>0.49299768518518516</v>
      </c>
      <c r="AB6">
        <v>1</v>
      </c>
      <c r="AX6" s="1"/>
      <c r="AY6" s="1"/>
      <c r="AZ6" s="1"/>
      <c r="BA6" s="6"/>
      <c r="BB6" s="6"/>
      <c r="BC6" s="7"/>
    </row>
    <row r="7" spans="1:65">
      <c r="A7">
        <v>6</v>
      </c>
      <c r="B7">
        <v>4</v>
      </c>
      <c r="C7" t="s">
        <v>133</v>
      </c>
      <c r="D7" t="s">
        <v>24</v>
      </c>
      <c r="E7" t="s">
        <v>52</v>
      </c>
      <c r="G7">
        <v>0.3</v>
      </c>
      <c r="H7">
        <v>0.3</v>
      </c>
      <c r="I7">
        <v>1042</v>
      </c>
      <c r="J7">
        <v>3498</v>
      </c>
      <c r="L7">
        <v>1465</v>
      </c>
      <c r="M7">
        <v>4.4160000000000004</v>
      </c>
      <c r="N7">
        <v>5.8049999999999997</v>
      </c>
      <c r="O7">
        <v>1.389</v>
      </c>
      <c r="Q7">
        <v>0.25700000000000001</v>
      </c>
      <c r="R7">
        <v>1</v>
      </c>
      <c r="S7">
        <v>0</v>
      </c>
      <c r="T7">
        <v>0</v>
      </c>
      <c r="V7">
        <v>0</v>
      </c>
      <c r="Y7" s="4">
        <v>43852</v>
      </c>
      <c r="Z7" s="3">
        <v>0.50343749999999998</v>
      </c>
      <c r="AB7">
        <v>1</v>
      </c>
      <c r="AD7">
        <f>ABS(100*(AVERAGE(M7:M8)-3.24)/3.24)</f>
        <v>38.348765432098752</v>
      </c>
      <c r="AE7">
        <f>ABS(100*(M7-M8)/(AVERAGE(M7:M8)))</f>
        <v>2.9670942554378139</v>
      </c>
      <c r="AI7">
        <f>ABS(100*(AVERAGE(O7:O8)-4.3)/4.3)</f>
        <v>67.70930232558139</v>
      </c>
      <c r="AJ7">
        <f>ABS(100*(O7-O8)/(AVERAGE(O7:O8)))</f>
        <v>7.2020165646389037E-2</v>
      </c>
      <c r="AN7">
        <f>ABS(100*(AVERAGE(Q7:Q8)-0.3)/0.3)</f>
        <v>13.833333333333329</v>
      </c>
      <c r="AO7">
        <f>ABS(100*(Q7-Q8)/(AVERAGE(Q7:Q8)))</f>
        <v>1.160541586073502</v>
      </c>
      <c r="AS7">
        <f>AVERAGE(M7:M8)</f>
        <v>4.4824999999999999</v>
      </c>
      <c r="AT7">
        <f>AVERAGE(N7:N8)</f>
        <v>5.8710000000000004</v>
      </c>
      <c r="AU7">
        <f>AVERAGE(O7:O8)</f>
        <v>1.3885000000000001</v>
      </c>
      <c r="AV7">
        <f>AVERAGE(Q7:Q8)</f>
        <v>0.25850000000000001</v>
      </c>
      <c r="AX7" s="1">
        <v>3</v>
      </c>
      <c r="AY7" s="1">
        <v>6</v>
      </c>
      <c r="AZ7" s="1">
        <v>0.3</v>
      </c>
      <c r="BA7" s="6">
        <f>I7/(G7*AX7)</f>
        <v>1157.7777777777778</v>
      </c>
      <c r="BB7" s="6">
        <f>J7/(H7*AY7)</f>
        <v>1943.3333333333335</v>
      </c>
      <c r="BC7" s="7">
        <f>L7/(H7*AZ7)</f>
        <v>16277.777777777779</v>
      </c>
      <c r="BE7" s="8">
        <f t="shared" ref="BE7:BE38" si="0">0.001*((I7/$BA$2)*1000)/G7</f>
        <v>2.3506705100889831</v>
      </c>
      <c r="BF7" s="8">
        <f t="shared" ref="BF7:BF38" si="1">0.001*((J7/$BB$2)*1000)/H7</f>
        <v>6.2576028622540241</v>
      </c>
      <c r="BG7" s="8">
        <f>BF7-BE7</f>
        <v>3.906932352165041</v>
      </c>
      <c r="BH7" s="8">
        <f t="shared" ref="BH7:BH38" si="2">0.001*((L7/$BC$2)*1000)/H7</f>
        <v>0.29719373379916603</v>
      </c>
      <c r="BJ7" s="8">
        <f>AVERAGE(BE7:BE8)</f>
        <v>2.3867652588043611</v>
      </c>
      <c r="BK7" s="8">
        <f>AVERAGE(BF7:BF8)</f>
        <v>6.3282647584973155</v>
      </c>
      <c r="BL7" s="8">
        <f>AVERAGE(BG7:BG8)</f>
        <v>3.9414994996929549</v>
      </c>
      <c r="BM7" s="8">
        <f>AVERAGE(BH7:BH8)</f>
        <v>0.29881663473458808</v>
      </c>
    </row>
    <row r="8" spans="1:65">
      <c r="A8">
        <v>7</v>
      </c>
      <c r="B8">
        <v>4</v>
      </c>
      <c r="C8" t="s">
        <v>133</v>
      </c>
      <c r="D8" t="s">
        <v>24</v>
      </c>
      <c r="E8" t="s">
        <v>52</v>
      </c>
      <c r="G8">
        <v>0.3</v>
      </c>
      <c r="H8">
        <v>0.3</v>
      </c>
      <c r="I8">
        <v>1074</v>
      </c>
      <c r="J8">
        <v>3577</v>
      </c>
      <c r="L8">
        <v>1481</v>
      </c>
      <c r="M8">
        <v>4.5490000000000004</v>
      </c>
      <c r="N8">
        <v>5.9370000000000003</v>
      </c>
      <c r="O8">
        <v>1.3879999999999999</v>
      </c>
      <c r="Q8">
        <v>0.26</v>
      </c>
      <c r="R8">
        <v>1</v>
      </c>
      <c r="S8">
        <v>0</v>
      </c>
      <c r="T8">
        <v>0</v>
      </c>
      <c r="V8">
        <v>0</v>
      </c>
      <c r="Y8" s="4">
        <v>43852</v>
      </c>
      <c r="Z8" s="3">
        <v>0.50920138888888888</v>
      </c>
      <c r="AB8">
        <v>1</v>
      </c>
      <c r="AX8" s="1">
        <v>3</v>
      </c>
      <c r="AY8" s="1">
        <v>6</v>
      </c>
      <c r="AZ8" s="1">
        <v>0.3</v>
      </c>
      <c r="BA8" s="6">
        <f>I8/(G8*AX8)</f>
        <v>1193.3333333333335</v>
      </c>
      <c r="BB8" s="6">
        <f>J8/(H8*AY8)</f>
        <v>1987.2222222222224</v>
      </c>
      <c r="BC8" s="7">
        <f>L8/(H8*AZ8)</f>
        <v>16455.555555555555</v>
      </c>
      <c r="BE8" s="8">
        <f t="shared" si="0"/>
        <v>2.4228600075197391</v>
      </c>
      <c r="BF8" s="8">
        <f t="shared" si="1"/>
        <v>6.3989266547406078</v>
      </c>
      <c r="BG8" s="8">
        <f t="shared" ref="BG8:BG71" si="3">BF8-BE8</f>
        <v>3.9760666472208688</v>
      </c>
      <c r="BH8" s="8">
        <f t="shared" si="2"/>
        <v>0.30043953567001014</v>
      </c>
    </row>
    <row r="9" spans="1:65">
      <c r="A9">
        <v>8</v>
      </c>
      <c r="B9">
        <v>3</v>
      </c>
      <c r="C9" t="s">
        <v>45</v>
      </c>
      <c r="D9" t="s">
        <v>24</v>
      </c>
      <c r="E9" t="s">
        <v>52</v>
      </c>
      <c r="G9">
        <v>0.3</v>
      </c>
      <c r="H9">
        <v>0.3</v>
      </c>
      <c r="I9">
        <v>2890</v>
      </c>
      <c r="J9">
        <v>5076</v>
      </c>
      <c r="L9">
        <v>6752</v>
      </c>
      <c r="M9">
        <v>12.211</v>
      </c>
      <c r="N9">
        <v>8.4420000000000002</v>
      </c>
      <c r="O9">
        <v>0</v>
      </c>
      <c r="Q9">
        <v>1.1419999999999999</v>
      </c>
      <c r="R9">
        <v>1</v>
      </c>
      <c r="S9">
        <v>0</v>
      </c>
      <c r="T9">
        <v>0</v>
      </c>
      <c r="V9">
        <v>0</v>
      </c>
      <c r="Y9" s="4">
        <v>43852</v>
      </c>
      <c r="Z9" s="3">
        <v>0.51973379629629635</v>
      </c>
      <c r="AB9">
        <v>1</v>
      </c>
      <c r="AE9">
        <f>ABS(100*(M9-M10)/(AVERAGE(M9:M10)))</f>
        <v>21.241399502269065</v>
      </c>
      <c r="AJ9" t="e">
        <f>ABS(100*(O9-O10)/(AVERAGE(O9:O10)))</f>
        <v>#DIV/0!</v>
      </c>
      <c r="AO9">
        <f>ABS(100*(Q9-Q10)/(AVERAGE(Q9:Q10)))</f>
        <v>0.34965034965034997</v>
      </c>
      <c r="AS9">
        <f>AVERAGE(M9:M10)</f>
        <v>13.661999999999999</v>
      </c>
      <c r="AT9">
        <f>AVERAGE(N9:N10)</f>
        <v>8.4675000000000011</v>
      </c>
      <c r="AU9">
        <f>AVERAGE(O9:O10)</f>
        <v>0</v>
      </c>
      <c r="AV9">
        <f>AVERAGE(Q9:Q10)</f>
        <v>1.1439999999999999</v>
      </c>
      <c r="AX9" s="1"/>
      <c r="AY9" s="1"/>
      <c r="AZ9" s="1"/>
      <c r="BA9" s="6"/>
      <c r="BB9" s="6"/>
      <c r="BC9" s="7"/>
      <c r="BE9" s="8">
        <f t="shared" si="0"/>
        <v>6.5196139867151262</v>
      </c>
      <c r="BF9" s="8">
        <f t="shared" si="1"/>
        <v>9.0805008944543815</v>
      </c>
      <c r="BG9" s="8">
        <f t="shared" si="3"/>
        <v>2.5608869077392553</v>
      </c>
      <c r="BH9" s="8">
        <f t="shared" si="2"/>
        <v>1.3697283894962247</v>
      </c>
      <c r="BJ9" s="8">
        <f>AVERAGE(BE9:BE10)</f>
        <v>7.2888833187116173</v>
      </c>
      <c r="BK9" s="8">
        <f>AVERAGE(BF9:BF10)</f>
        <v>9.1082289803220018</v>
      </c>
      <c r="BL9" s="8">
        <f>AVERAGE(BG9:BG10)</f>
        <v>1.8193456616103849</v>
      </c>
      <c r="BM9" s="8">
        <f>AVERAGE(BH9:BH10)</f>
        <v>1.3724670348247492</v>
      </c>
    </row>
    <row r="10" spans="1:65">
      <c r="A10">
        <v>9</v>
      </c>
      <c r="B10">
        <v>3</v>
      </c>
      <c r="C10" t="s">
        <v>45</v>
      </c>
      <c r="D10" t="s">
        <v>24</v>
      </c>
      <c r="E10" t="s">
        <v>52</v>
      </c>
      <c r="G10">
        <v>0.3</v>
      </c>
      <c r="H10">
        <v>0.3</v>
      </c>
      <c r="I10">
        <v>3572</v>
      </c>
      <c r="J10">
        <v>5107</v>
      </c>
      <c r="L10">
        <v>6779</v>
      </c>
      <c r="M10">
        <v>15.113</v>
      </c>
      <c r="N10">
        <v>8.4930000000000003</v>
      </c>
      <c r="O10">
        <v>0</v>
      </c>
      <c r="Q10">
        <v>1.1459999999999999</v>
      </c>
      <c r="R10">
        <v>1</v>
      </c>
      <c r="S10">
        <v>0</v>
      </c>
      <c r="T10">
        <v>0</v>
      </c>
      <c r="V10">
        <v>0</v>
      </c>
      <c r="Y10" s="4">
        <v>43852</v>
      </c>
      <c r="Z10" s="3">
        <v>0.52554398148148151</v>
      </c>
      <c r="AB10">
        <v>1</v>
      </c>
      <c r="AX10" s="1"/>
      <c r="AY10" s="1"/>
      <c r="BE10" s="8">
        <f t="shared" si="0"/>
        <v>8.0581526507081076</v>
      </c>
      <c r="BF10" s="8">
        <f t="shared" si="1"/>
        <v>9.1359570661896221</v>
      </c>
      <c r="BG10" s="8">
        <f t="shared" si="3"/>
        <v>1.0778044154815145</v>
      </c>
      <c r="BH10" s="8">
        <f t="shared" si="2"/>
        <v>1.3752056801532739</v>
      </c>
    </row>
    <row r="11" spans="1:65">
      <c r="A11">
        <v>10</v>
      </c>
      <c r="B11">
        <v>7</v>
      </c>
      <c r="C11" t="s">
        <v>134</v>
      </c>
      <c r="D11" t="s">
        <v>24</v>
      </c>
      <c r="E11" t="s">
        <v>52</v>
      </c>
      <c r="G11">
        <v>0.3</v>
      </c>
      <c r="H11">
        <v>0.3</v>
      </c>
      <c r="I11">
        <v>1314</v>
      </c>
      <c r="J11">
        <v>4833</v>
      </c>
      <c r="L11">
        <v>2038</v>
      </c>
      <c r="M11">
        <v>5.5529999999999999</v>
      </c>
      <c r="N11">
        <v>8.0350000000000001</v>
      </c>
      <c r="O11">
        <v>2.4820000000000002</v>
      </c>
      <c r="Q11">
        <v>0.35599999999999998</v>
      </c>
      <c r="R11">
        <v>1</v>
      </c>
      <c r="S11">
        <v>0</v>
      </c>
      <c r="T11">
        <v>0</v>
      </c>
      <c r="V11">
        <v>0</v>
      </c>
      <c r="Y11" s="4">
        <v>43852</v>
      </c>
      <c r="Z11" s="3">
        <v>0.53640046296296295</v>
      </c>
      <c r="AB11">
        <v>1</v>
      </c>
      <c r="AE11">
        <f>ABS(100*(M11-M12)/(AVERAGE(M11:M12)))</f>
        <v>4.1960507757404866</v>
      </c>
      <c r="AJ11">
        <f>ABS(100*(O11-O12)/(AVERAGE(O11:O12)))</f>
        <v>15.217862562323887</v>
      </c>
      <c r="AO11">
        <f>ABS(100*(Q11-Q12)/(AVERAGE(Q11:Q12)))</f>
        <v>4.5977011494252755</v>
      </c>
      <c r="AS11">
        <f>AVERAGE(M11:M12)</f>
        <v>5.6720000000000006</v>
      </c>
      <c r="AT11">
        <f>AVERAGE(N11:N12)</f>
        <v>7.9785000000000004</v>
      </c>
      <c r="AU11">
        <f>AVERAGE(O11:O12)</f>
        <v>2.3064999999999998</v>
      </c>
      <c r="AV11">
        <f>AVERAGE(Q11:Q12)</f>
        <v>0.34799999999999998</v>
      </c>
      <c r="AX11" s="1"/>
      <c r="AY11" s="1"/>
      <c r="AZ11" s="1"/>
      <c r="BA11" s="6"/>
      <c r="BB11" s="6"/>
      <c r="BC11" s="7"/>
      <c r="BE11" s="8">
        <f t="shared" si="0"/>
        <v>2.9642812382504071</v>
      </c>
      <c r="BF11" s="8">
        <f t="shared" si="1"/>
        <v>8.645796064400713</v>
      </c>
      <c r="BG11" s="8">
        <f t="shared" si="3"/>
        <v>5.6815148261503055</v>
      </c>
      <c r="BH11" s="8">
        <f t="shared" si="2"/>
        <v>0.41343401329877155</v>
      </c>
      <c r="BJ11" s="8">
        <f>AVERAGE(BE11:BE12)</f>
        <v>3.0274470485023182</v>
      </c>
      <c r="BK11" s="8">
        <f>AVERAGE(BF11:BF12)</f>
        <v>8.5849731663685134</v>
      </c>
      <c r="BL11" s="8">
        <f>AVERAGE(BG11:BG12)</f>
        <v>5.5575261178661952</v>
      </c>
      <c r="BM11" s="8">
        <f>AVERAGE(BH11:BH12)</f>
        <v>0.40420376422855853</v>
      </c>
    </row>
    <row r="12" spans="1:65">
      <c r="A12">
        <v>11</v>
      </c>
      <c r="B12">
        <v>7</v>
      </c>
      <c r="C12" t="s">
        <v>134</v>
      </c>
      <c r="D12" t="s">
        <v>24</v>
      </c>
      <c r="E12" t="s">
        <v>52</v>
      </c>
      <c r="G12">
        <v>0.3</v>
      </c>
      <c r="H12">
        <v>0.3</v>
      </c>
      <c r="I12">
        <v>1370</v>
      </c>
      <c r="J12">
        <v>4765</v>
      </c>
      <c r="L12">
        <v>1947</v>
      </c>
      <c r="M12">
        <v>5.7910000000000004</v>
      </c>
      <c r="N12">
        <v>7.9219999999999997</v>
      </c>
      <c r="O12">
        <v>2.1309999999999998</v>
      </c>
      <c r="Q12">
        <v>0.34</v>
      </c>
      <c r="R12">
        <v>1</v>
      </c>
      <c r="S12">
        <v>0</v>
      </c>
      <c r="T12">
        <v>0</v>
      </c>
      <c r="V12">
        <v>0</v>
      </c>
      <c r="Y12" s="4">
        <v>43852</v>
      </c>
      <c r="Z12" s="3">
        <v>0.54258101851851859</v>
      </c>
      <c r="AB12">
        <v>1</v>
      </c>
      <c r="AX12" s="1"/>
      <c r="AY12" s="1"/>
      <c r="AZ12" s="1"/>
      <c r="BA12" s="6"/>
      <c r="BB12" s="6"/>
      <c r="BC12" s="7"/>
      <c r="BE12" s="8">
        <f t="shared" si="0"/>
        <v>3.0906128587542292</v>
      </c>
      <c r="BF12" s="8">
        <f t="shared" si="1"/>
        <v>8.5241502683363137</v>
      </c>
      <c r="BG12" s="8">
        <f t="shared" si="3"/>
        <v>5.433537409582085</v>
      </c>
      <c r="BH12" s="8">
        <f t="shared" si="2"/>
        <v>0.39497351515834556</v>
      </c>
    </row>
    <row r="13" spans="1:65">
      <c r="A13">
        <v>12</v>
      </c>
      <c r="B13">
        <v>8</v>
      </c>
      <c r="C13" t="s">
        <v>135</v>
      </c>
      <c r="D13" t="s">
        <v>24</v>
      </c>
      <c r="E13" t="s">
        <v>52</v>
      </c>
      <c r="G13">
        <v>0.3</v>
      </c>
      <c r="H13">
        <v>0.3</v>
      </c>
      <c r="I13">
        <v>1886</v>
      </c>
      <c r="J13">
        <v>4829</v>
      </c>
      <c r="L13">
        <v>2016</v>
      </c>
      <c r="M13">
        <v>7.9610000000000003</v>
      </c>
      <c r="N13">
        <v>8.0289999999999999</v>
      </c>
      <c r="O13">
        <v>6.8000000000000005E-2</v>
      </c>
      <c r="Q13">
        <v>0.35199999999999998</v>
      </c>
      <c r="R13">
        <v>1</v>
      </c>
      <c r="S13">
        <v>0</v>
      </c>
      <c r="T13">
        <v>0</v>
      </c>
      <c r="V13">
        <v>0</v>
      </c>
      <c r="Y13" s="4">
        <v>43852</v>
      </c>
      <c r="Z13" s="3">
        <v>0.55356481481481479</v>
      </c>
      <c r="AB13">
        <v>1</v>
      </c>
      <c r="AE13">
        <f>ABS(100*(M13-M14)/(AVERAGE(M13:M14)))</f>
        <v>0.70096382525972167</v>
      </c>
      <c r="AJ13">
        <f>ABS(100*(O13-O14)/(AVERAGE(O13:O14)))</f>
        <v>74.654377880184327</v>
      </c>
      <c r="AO13">
        <f>ABS(100*(Q13-Q14)/(AVERAGE(Q13:Q14)))</f>
        <v>2.2988505747126458</v>
      </c>
      <c r="AS13">
        <f>AVERAGE(M13:M14)</f>
        <v>7.9889999999999999</v>
      </c>
      <c r="AT13">
        <f>AVERAGE(N13:N14)</f>
        <v>8.0975000000000001</v>
      </c>
      <c r="AU13">
        <f>AVERAGE(O13:O14)</f>
        <v>0.1085</v>
      </c>
      <c r="AV13">
        <f>AVERAGE(Q13:Q14)</f>
        <v>0.34799999999999998</v>
      </c>
      <c r="AX13" s="1"/>
      <c r="AY13" s="1"/>
      <c r="AZ13" s="1"/>
      <c r="BA13" s="6"/>
      <c r="BB13" s="6"/>
      <c r="BC13" s="7"/>
      <c r="BE13" s="8">
        <f t="shared" si="0"/>
        <v>4.2546685048251653</v>
      </c>
      <c r="BF13" s="8">
        <f t="shared" si="1"/>
        <v>8.6386404293381034</v>
      </c>
      <c r="BG13" s="8">
        <f t="shared" si="3"/>
        <v>4.383971924512938</v>
      </c>
      <c r="BH13" s="8">
        <f t="shared" si="2"/>
        <v>0.4089710357263609</v>
      </c>
      <c r="BJ13" s="8">
        <f>AVERAGE(BE13:BE14)</f>
        <v>4.2693319964907879</v>
      </c>
      <c r="BK13" s="8">
        <f>AVERAGE(BF13:BF14)</f>
        <v>8.7119856887298752</v>
      </c>
      <c r="BL13" s="8">
        <f>AVERAGE(BG13:BG14)</f>
        <v>4.4426536922390865</v>
      </c>
      <c r="BM13" s="8">
        <f>AVERAGE(BH13:BH14)</f>
        <v>0.40450805815395019</v>
      </c>
    </row>
    <row r="14" spans="1:65">
      <c r="A14">
        <v>13</v>
      </c>
      <c r="B14">
        <v>8</v>
      </c>
      <c r="C14" t="s">
        <v>135</v>
      </c>
      <c r="D14" t="s">
        <v>24</v>
      </c>
      <c r="E14" t="s">
        <v>52</v>
      </c>
      <c r="G14">
        <v>0.3</v>
      </c>
      <c r="H14">
        <v>0.3</v>
      </c>
      <c r="I14">
        <v>1899</v>
      </c>
      <c r="J14">
        <v>4911</v>
      </c>
      <c r="L14">
        <v>1972</v>
      </c>
      <c r="M14">
        <v>8.0169999999999995</v>
      </c>
      <c r="N14">
        <v>8.1660000000000004</v>
      </c>
      <c r="O14">
        <v>0.14899999999999999</v>
      </c>
      <c r="Q14">
        <v>0.34399999999999997</v>
      </c>
      <c r="R14">
        <v>1</v>
      </c>
      <c r="S14">
        <v>0</v>
      </c>
      <c r="T14">
        <v>0</v>
      </c>
      <c r="V14">
        <v>0</v>
      </c>
      <c r="Y14" s="4">
        <v>43852</v>
      </c>
      <c r="Z14" s="3">
        <v>0.55982638888888892</v>
      </c>
      <c r="AB14">
        <v>1</v>
      </c>
      <c r="AX14" s="1"/>
      <c r="AY14" s="1"/>
      <c r="AZ14" s="1"/>
      <c r="BA14" s="6"/>
      <c r="BB14" s="6"/>
      <c r="BC14" s="7"/>
      <c r="BE14" s="8">
        <f t="shared" si="0"/>
        <v>4.2839954881564104</v>
      </c>
      <c r="BF14" s="8">
        <f t="shared" si="1"/>
        <v>8.7853309481216453</v>
      </c>
      <c r="BG14" s="8">
        <f t="shared" si="3"/>
        <v>4.5013354599652349</v>
      </c>
      <c r="BH14" s="8">
        <f t="shared" si="2"/>
        <v>0.40004508058153954</v>
      </c>
    </row>
    <row r="15" spans="1:65">
      <c r="A15">
        <v>14</v>
      </c>
      <c r="B15">
        <v>9</v>
      </c>
      <c r="C15" t="s">
        <v>136</v>
      </c>
      <c r="D15" t="s">
        <v>24</v>
      </c>
      <c r="E15" t="s">
        <v>52</v>
      </c>
      <c r="G15">
        <v>0.3</v>
      </c>
      <c r="H15">
        <v>0.3</v>
      </c>
      <c r="I15">
        <v>2077</v>
      </c>
      <c r="J15">
        <v>3187</v>
      </c>
      <c r="L15">
        <v>1462</v>
      </c>
      <c r="M15">
        <v>8.7690000000000001</v>
      </c>
      <c r="N15">
        <v>5.2850000000000001</v>
      </c>
      <c r="O15">
        <v>0</v>
      </c>
      <c r="Q15">
        <v>0.25600000000000001</v>
      </c>
      <c r="R15">
        <v>1</v>
      </c>
      <c r="S15">
        <v>0</v>
      </c>
      <c r="T15">
        <v>0</v>
      </c>
      <c r="V15">
        <v>0</v>
      </c>
      <c r="Y15" s="4">
        <v>43852</v>
      </c>
      <c r="Z15" s="3">
        <v>0.57049768518518518</v>
      </c>
      <c r="AB15">
        <v>1</v>
      </c>
      <c r="AE15">
        <f>ABS(100*(M15-M16)/(AVERAGE(M15:M16)))</f>
        <v>0.47781569965870102</v>
      </c>
      <c r="AJ15" t="e">
        <f>ABS(100*(O15-O16)/(AVERAGE(O15:O16)))</f>
        <v>#DIV/0!</v>
      </c>
      <c r="AO15">
        <f>ABS(100*(Q15-Q16)/(AVERAGE(Q15:Q16)))</f>
        <v>0.39138943248532326</v>
      </c>
      <c r="AS15">
        <f>AVERAGE(M15:M16)</f>
        <v>8.7899999999999991</v>
      </c>
      <c r="AT15">
        <f>AVERAGE(N15:N16)</f>
        <v>5.2584999999999997</v>
      </c>
      <c r="AU15">
        <f>AVERAGE(O15:O16)</f>
        <v>0</v>
      </c>
      <c r="AV15">
        <f>AVERAGE(Q15:Q16)</f>
        <v>0.2555</v>
      </c>
      <c r="AX15" s="1"/>
      <c r="AY15" s="1"/>
      <c r="AZ15" s="1"/>
      <c r="BA15" s="6"/>
      <c r="BB15" s="6"/>
      <c r="BC15" s="7"/>
      <c r="BE15" s="8">
        <f t="shared" si="0"/>
        <v>4.6855495676149896</v>
      </c>
      <c r="BF15" s="8">
        <f t="shared" si="1"/>
        <v>5.7012522361359554</v>
      </c>
      <c r="BG15" s="8">
        <f t="shared" si="3"/>
        <v>1.0157026685209658</v>
      </c>
      <c r="BH15" s="8">
        <f t="shared" si="2"/>
        <v>0.29658514594838276</v>
      </c>
      <c r="BJ15" s="8">
        <f>AVERAGE(BE15:BE16)</f>
        <v>4.6968291765885448</v>
      </c>
      <c r="BK15" s="8">
        <f>AVERAGE(BF15:BF16)</f>
        <v>5.672629695885508</v>
      </c>
      <c r="BL15" s="8">
        <f>AVERAGE(BG15:BG16)</f>
        <v>0.97580051929696365</v>
      </c>
      <c r="BM15" s="8">
        <f>AVERAGE(BH15:BH16)</f>
        <v>0.29597655809759948</v>
      </c>
    </row>
    <row r="16" spans="1:65">
      <c r="A16">
        <v>15</v>
      </c>
      <c r="B16">
        <v>9</v>
      </c>
      <c r="C16" t="s">
        <v>136</v>
      </c>
      <c r="D16" t="s">
        <v>24</v>
      </c>
      <c r="E16" t="s">
        <v>52</v>
      </c>
      <c r="G16">
        <v>0.3</v>
      </c>
      <c r="H16">
        <v>0.3</v>
      </c>
      <c r="I16">
        <v>2087</v>
      </c>
      <c r="J16">
        <v>3155</v>
      </c>
      <c r="L16">
        <v>1456</v>
      </c>
      <c r="M16">
        <v>8.8109999999999999</v>
      </c>
      <c r="N16">
        <v>5.2320000000000002</v>
      </c>
      <c r="O16">
        <v>0</v>
      </c>
      <c r="Q16">
        <v>0.255</v>
      </c>
      <c r="R16">
        <v>1</v>
      </c>
      <c r="S16">
        <v>0</v>
      </c>
      <c r="T16">
        <v>0</v>
      </c>
      <c r="V16">
        <v>0</v>
      </c>
      <c r="Y16" s="4">
        <v>43852</v>
      </c>
      <c r="Z16" s="3">
        <v>0.57638888888888895</v>
      </c>
      <c r="AB16">
        <v>1</v>
      </c>
      <c r="AX16" s="1"/>
      <c r="AY16" s="1"/>
      <c r="AZ16" s="1"/>
      <c r="BA16" s="6"/>
      <c r="BB16" s="6"/>
      <c r="BC16" s="7"/>
      <c r="BE16" s="8">
        <f t="shared" si="0"/>
        <v>4.7081087855621</v>
      </c>
      <c r="BF16" s="8">
        <f t="shared" si="1"/>
        <v>5.6440071556350615</v>
      </c>
      <c r="BG16" s="8">
        <f t="shared" si="3"/>
        <v>0.93589837007296151</v>
      </c>
      <c r="BH16" s="8">
        <f t="shared" si="2"/>
        <v>0.29536797024681621</v>
      </c>
    </row>
    <row r="17" spans="1:65">
      <c r="A17">
        <v>16</v>
      </c>
      <c r="B17">
        <v>10</v>
      </c>
      <c r="C17" t="s">
        <v>137</v>
      </c>
      <c r="D17" t="s">
        <v>24</v>
      </c>
      <c r="E17" t="s">
        <v>52</v>
      </c>
      <c r="G17">
        <v>0.3</v>
      </c>
      <c r="H17">
        <v>0.3</v>
      </c>
      <c r="I17">
        <v>1342</v>
      </c>
      <c r="J17">
        <v>2813</v>
      </c>
      <c r="L17">
        <v>1032</v>
      </c>
      <c r="M17">
        <v>5.6719999999999997</v>
      </c>
      <c r="N17">
        <v>4.6619999999999999</v>
      </c>
      <c r="O17">
        <v>0</v>
      </c>
      <c r="Q17">
        <v>0.182</v>
      </c>
      <c r="R17">
        <v>1</v>
      </c>
      <c r="S17">
        <v>0</v>
      </c>
      <c r="T17">
        <v>0</v>
      </c>
      <c r="V17">
        <v>0</v>
      </c>
      <c r="Y17" s="4">
        <v>43852</v>
      </c>
      <c r="Z17" s="3">
        <v>0.58716435185185178</v>
      </c>
      <c r="AB17">
        <v>1</v>
      </c>
      <c r="AE17">
        <f>ABS(100*(M17-M18)/(AVERAGE(M17:M18)))</f>
        <v>1.3132209405501303</v>
      </c>
      <c r="AJ17" t="e">
        <f>ABS(100*(O17-O18)/(AVERAGE(O17:O18)))</f>
        <v>#DIV/0!</v>
      </c>
      <c r="AO17">
        <f>ABS(100*(Q17-Q18)/(AVERAGE(Q17:Q18)))</f>
        <v>2.710027100271005</v>
      </c>
      <c r="AS17">
        <f>AVERAGE(M17:M18)</f>
        <v>5.6349999999999998</v>
      </c>
      <c r="AT17">
        <f>AVERAGE(N17:N18)</f>
        <v>4.6444999999999999</v>
      </c>
      <c r="AU17">
        <f>AVERAGE(O17:O18)</f>
        <v>0</v>
      </c>
      <c r="AV17">
        <f>AVERAGE(Q17:Q18)</f>
        <v>0.1845</v>
      </c>
      <c r="AX17" s="1"/>
      <c r="AY17" s="1"/>
      <c r="AZ17" s="1"/>
      <c r="BA17" s="6"/>
      <c r="BB17" s="6"/>
      <c r="BC17" s="7"/>
      <c r="BE17" s="8">
        <f t="shared" si="0"/>
        <v>3.0274470485023182</v>
      </c>
      <c r="BF17" s="8">
        <f t="shared" si="1"/>
        <v>5.0322003577817522</v>
      </c>
      <c r="BG17" s="8">
        <f t="shared" si="3"/>
        <v>2.0047533092794341</v>
      </c>
      <c r="BH17" s="8">
        <f t="shared" si="2"/>
        <v>0.20935422066944664</v>
      </c>
      <c r="BJ17" s="8">
        <f>AVERAGE(BE17:BE18)</f>
        <v>3.0071437523499185</v>
      </c>
      <c r="BK17" s="8">
        <f>AVERAGE(BF17:BF18)</f>
        <v>5.0134168157423966</v>
      </c>
      <c r="BL17" s="8">
        <f>AVERAGE(BG17:BG18)</f>
        <v>2.0062730633924781</v>
      </c>
      <c r="BM17" s="8">
        <f>AVERAGE(BH17:BH18)</f>
        <v>0.21219429730643527</v>
      </c>
    </row>
    <row r="18" spans="1:65">
      <c r="A18">
        <v>17</v>
      </c>
      <c r="B18">
        <v>10</v>
      </c>
      <c r="C18" t="s">
        <v>137</v>
      </c>
      <c r="D18" t="s">
        <v>24</v>
      </c>
      <c r="E18" t="s">
        <v>52</v>
      </c>
      <c r="G18">
        <v>0.3</v>
      </c>
      <c r="H18">
        <v>0.3</v>
      </c>
      <c r="I18">
        <v>1324</v>
      </c>
      <c r="J18">
        <v>2792</v>
      </c>
      <c r="L18">
        <v>1060</v>
      </c>
      <c r="M18">
        <v>5.5979999999999999</v>
      </c>
      <c r="N18">
        <v>4.6269999999999998</v>
      </c>
      <c r="O18">
        <v>0</v>
      </c>
      <c r="Q18">
        <v>0.187</v>
      </c>
      <c r="R18">
        <v>1</v>
      </c>
      <c r="S18">
        <v>0</v>
      </c>
      <c r="T18">
        <v>0</v>
      </c>
      <c r="V18">
        <v>0</v>
      </c>
      <c r="Y18" s="4">
        <v>43852</v>
      </c>
      <c r="Z18" s="3">
        <v>0.59310185185185182</v>
      </c>
      <c r="AB18">
        <v>1</v>
      </c>
      <c r="BE18" s="8">
        <f t="shared" si="0"/>
        <v>2.9868404561975188</v>
      </c>
      <c r="BF18" s="8">
        <f t="shared" si="1"/>
        <v>4.994633273703041</v>
      </c>
      <c r="BG18" s="8">
        <f t="shared" si="3"/>
        <v>2.0077928175055222</v>
      </c>
      <c r="BH18" s="8">
        <f t="shared" si="2"/>
        <v>0.2150343739434239</v>
      </c>
    </row>
    <row r="19" spans="1:65">
      <c r="A19">
        <v>18</v>
      </c>
      <c r="B19">
        <v>11</v>
      </c>
      <c r="C19" t="s">
        <v>138</v>
      </c>
      <c r="D19" t="s">
        <v>24</v>
      </c>
      <c r="E19" t="s">
        <v>52</v>
      </c>
      <c r="G19">
        <v>0.3</v>
      </c>
      <c r="H19">
        <v>0.3</v>
      </c>
      <c r="I19">
        <v>1235</v>
      </c>
      <c r="J19">
        <v>2351</v>
      </c>
      <c r="L19">
        <v>673</v>
      </c>
      <c r="M19">
        <v>5.2249999999999996</v>
      </c>
      <c r="N19">
        <v>3.8929999999999998</v>
      </c>
      <c r="O19">
        <v>0</v>
      </c>
      <c r="Q19">
        <v>0.11899999999999999</v>
      </c>
      <c r="R19">
        <v>1</v>
      </c>
      <c r="S19">
        <v>0</v>
      </c>
      <c r="T19">
        <v>0</v>
      </c>
      <c r="V19">
        <v>0</v>
      </c>
      <c r="Y19" s="4">
        <v>43852</v>
      </c>
      <c r="Z19" s="3">
        <v>0.60379629629629628</v>
      </c>
      <c r="AB19">
        <v>1</v>
      </c>
      <c r="AE19">
        <f>ABS(100*(M19-M20)/(AVERAGE(M19:M20)))</f>
        <v>0.49884881043744822</v>
      </c>
      <c r="AJ19" t="e">
        <f>ABS(100*(O19-O20)/(AVERAGE(O19:O20)))</f>
        <v>#DIV/0!</v>
      </c>
      <c r="AO19">
        <f>ABS(100*(Q19-Q20)/(AVERAGE(Q19:Q20)))</f>
        <v>6.9565217391304301</v>
      </c>
      <c r="AS19">
        <f>AVERAGE(M19:M20)</f>
        <v>5.2119999999999997</v>
      </c>
      <c r="AT19">
        <f>AVERAGE(N19:N20)</f>
        <v>3.8919999999999999</v>
      </c>
      <c r="AU19">
        <f>AVERAGE(O19:O20)</f>
        <v>0</v>
      </c>
      <c r="AV19">
        <f>AVERAGE(Q19:Q20)</f>
        <v>0.11499999999999999</v>
      </c>
      <c r="BE19" s="8">
        <f t="shared" si="0"/>
        <v>2.7860634164682287</v>
      </c>
      <c r="BF19" s="8">
        <f t="shared" si="1"/>
        <v>4.2057245080500882</v>
      </c>
      <c r="BG19" s="8">
        <f t="shared" si="3"/>
        <v>1.4196610915818595</v>
      </c>
      <c r="BH19" s="8">
        <f t="shared" si="2"/>
        <v>0.13652654119238139</v>
      </c>
      <c r="BJ19" s="8">
        <f>AVERAGE(BE19:BE20)</f>
        <v>2.7792956510840954</v>
      </c>
      <c r="BK19" s="8">
        <f>AVERAGE(BF19:BF20)</f>
        <v>4.204830053667262</v>
      </c>
      <c r="BL19" s="8">
        <f>AVERAGE(BG19:BG20)</f>
        <v>1.4255344025831671</v>
      </c>
      <c r="BM19" s="8">
        <f>AVERAGE(BH19:BH20)</f>
        <v>0.13165783838611517</v>
      </c>
    </row>
    <row r="20" spans="1:65">
      <c r="A20">
        <v>19</v>
      </c>
      <c r="B20">
        <v>11</v>
      </c>
      <c r="C20" t="s">
        <v>138</v>
      </c>
      <c r="D20" t="s">
        <v>24</v>
      </c>
      <c r="E20" t="s">
        <v>52</v>
      </c>
      <c r="G20">
        <v>0.3</v>
      </c>
      <c r="H20">
        <v>0.3</v>
      </c>
      <c r="I20">
        <v>1229</v>
      </c>
      <c r="J20">
        <v>2350</v>
      </c>
      <c r="L20">
        <v>625</v>
      </c>
      <c r="M20">
        <v>5.1989999999999998</v>
      </c>
      <c r="N20">
        <v>3.891</v>
      </c>
      <c r="O20">
        <v>0</v>
      </c>
      <c r="Q20">
        <v>0.111</v>
      </c>
      <c r="R20">
        <v>1</v>
      </c>
      <c r="S20">
        <v>0</v>
      </c>
      <c r="T20">
        <v>0</v>
      </c>
      <c r="V20">
        <v>0</v>
      </c>
      <c r="Y20" s="4">
        <v>43852</v>
      </c>
      <c r="Z20" s="3">
        <v>0.60968750000000005</v>
      </c>
      <c r="AB20">
        <v>1</v>
      </c>
      <c r="BE20" s="8">
        <f t="shared" si="0"/>
        <v>2.772527885699962</v>
      </c>
      <c r="BF20" s="8">
        <f t="shared" si="1"/>
        <v>4.2039355992844367</v>
      </c>
      <c r="BG20" s="8">
        <f t="shared" si="3"/>
        <v>1.4314077135844747</v>
      </c>
      <c r="BH20" s="8">
        <f t="shared" si="2"/>
        <v>0.12678913557984897</v>
      </c>
    </row>
    <row r="21" spans="1:65">
      <c r="A21">
        <v>20</v>
      </c>
      <c r="B21">
        <v>12</v>
      </c>
      <c r="C21" t="s">
        <v>139</v>
      </c>
      <c r="D21" t="s">
        <v>24</v>
      </c>
      <c r="E21" t="s">
        <v>52</v>
      </c>
      <c r="G21">
        <v>0.3</v>
      </c>
      <c r="H21">
        <v>0.3</v>
      </c>
      <c r="I21">
        <v>1251</v>
      </c>
      <c r="J21">
        <v>2723</v>
      </c>
      <c r="L21">
        <v>930</v>
      </c>
      <c r="M21">
        <v>5.29</v>
      </c>
      <c r="N21">
        <v>4.5129999999999999</v>
      </c>
      <c r="O21">
        <v>0</v>
      </c>
      <c r="Q21">
        <v>0.16400000000000001</v>
      </c>
      <c r="R21">
        <v>1</v>
      </c>
      <c r="S21">
        <v>0</v>
      </c>
      <c r="T21">
        <v>0</v>
      </c>
      <c r="V21">
        <v>0</v>
      </c>
      <c r="Y21" s="4">
        <v>43852</v>
      </c>
      <c r="Z21" s="3">
        <v>0.62050925925925926</v>
      </c>
      <c r="AB21">
        <v>1</v>
      </c>
      <c r="AE21">
        <f>ABS(100*(M21-M22)/(AVERAGE(M21:M22)))</f>
        <v>3.5647976234682539</v>
      </c>
      <c r="AJ21" t="e">
        <f>ABS(100*(O21-O22)/(AVERAGE(O21:O22)))</f>
        <v>#DIV/0!</v>
      </c>
      <c r="AO21">
        <f>ABS(100*(Q21-Q22)/(AVERAGE(Q21:Q22)))</f>
        <v>3.0959752321981449</v>
      </c>
      <c r="AS21">
        <f>AVERAGE(M21:M22)</f>
        <v>5.3860000000000001</v>
      </c>
      <c r="AT21">
        <f>AVERAGE(N21:N22)</f>
        <v>4.5344999999999995</v>
      </c>
      <c r="AU21">
        <f>AVERAGE(O21:O22)</f>
        <v>0</v>
      </c>
      <c r="AV21">
        <f>AVERAGE(Q21:Q22)</f>
        <v>0.1615</v>
      </c>
      <c r="BE21" s="8">
        <f t="shared" si="0"/>
        <v>2.8221581651836067</v>
      </c>
      <c r="BF21" s="8">
        <f t="shared" si="1"/>
        <v>4.8711985688729866</v>
      </c>
      <c r="BG21" s="8">
        <f t="shared" si="3"/>
        <v>2.0490404036893799</v>
      </c>
      <c r="BH21" s="8">
        <f t="shared" si="2"/>
        <v>0.18866223374281532</v>
      </c>
      <c r="BJ21" s="8">
        <f>AVERAGE(BE21:BE22)</f>
        <v>2.8740443664619626</v>
      </c>
      <c r="BK21" s="8">
        <f>AVERAGE(BF21:BF22)</f>
        <v>4.894454382826475</v>
      </c>
      <c r="BL21" s="8">
        <f>AVERAGE(BG21:BG22)</f>
        <v>2.0204100163645125</v>
      </c>
      <c r="BM21" s="8">
        <f>AVERAGE(BH21:BH22)</f>
        <v>0.18551786318043506</v>
      </c>
    </row>
    <row r="22" spans="1:65">
      <c r="A22">
        <v>21</v>
      </c>
      <c r="B22">
        <v>12</v>
      </c>
      <c r="C22" t="s">
        <v>139</v>
      </c>
      <c r="D22" t="s">
        <v>24</v>
      </c>
      <c r="E22" t="s">
        <v>52</v>
      </c>
      <c r="G22">
        <v>0.3</v>
      </c>
      <c r="H22">
        <v>0.3</v>
      </c>
      <c r="I22">
        <v>1297</v>
      </c>
      <c r="J22">
        <v>2749</v>
      </c>
      <c r="L22">
        <v>899</v>
      </c>
      <c r="M22">
        <v>5.4820000000000002</v>
      </c>
      <c r="N22">
        <v>4.556</v>
      </c>
      <c r="O22">
        <v>0</v>
      </c>
      <c r="Q22">
        <v>0.159</v>
      </c>
      <c r="R22">
        <v>1</v>
      </c>
      <c r="S22">
        <v>0</v>
      </c>
      <c r="T22">
        <v>0</v>
      </c>
      <c r="V22">
        <v>0</v>
      </c>
      <c r="Y22" s="4">
        <v>43852</v>
      </c>
      <c r="Z22" s="3">
        <v>0.62646990740740738</v>
      </c>
      <c r="AB22">
        <v>1</v>
      </c>
      <c r="BE22" s="8">
        <f t="shared" si="0"/>
        <v>2.925930567740318</v>
      </c>
      <c r="BF22" s="8">
        <f t="shared" si="1"/>
        <v>4.9177101967799635</v>
      </c>
      <c r="BG22" s="8">
        <f t="shared" si="3"/>
        <v>1.9917796290396454</v>
      </c>
      <c r="BH22" s="8">
        <f t="shared" si="2"/>
        <v>0.18237349261805477</v>
      </c>
    </row>
    <row r="23" spans="1:65">
      <c r="A23">
        <v>22</v>
      </c>
      <c r="B23">
        <v>13</v>
      </c>
      <c r="C23" t="s">
        <v>140</v>
      </c>
      <c r="D23" t="s">
        <v>24</v>
      </c>
      <c r="E23" t="s">
        <v>52</v>
      </c>
      <c r="G23">
        <v>0.3</v>
      </c>
      <c r="H23">
        <v>0.3</v>
      </c>
      <c r="I23">
        <v>2398</v>
      </c>
      <c r="J23">
        <v>3562</v>
      </c>
      <c r="L23">
        <v>748</v>
      </c>
      <c r="M23">
        <v>10.125</v>
      </c>
      <c r="N23">
        <v>5.9119999999999999</v>
      </c>
      <c r="O23">
        <v>0</v>
      </c>
      <c r="Q23">
        <v>0.13200000000000001</v>
      </c>
      <c r="R23">
        <v>1</v>
      </c>
      <c r="S23">
        <v>0</v>
      </c>
      <c r="T23">
        <v>0</v>
      </c>
      <c r="V23">
        <v>0</v>
      </c>
      <c r="Y23" s="4">
        <v>43852</v>
      </c>
      <c r="Z23" s="3">
        <v>0.63723379629629628</v>
      </c>
      <c r="AB23">
        <v>1</v>
      </c>
      <c r="AE23">
        <f>ABS(100*(M23-M24)/(AVERAGE(M23:M24)))</f>
        <v>9.8716683119445092E-2</v>
      </c>
      <c r="AJ23" t="e">
        <f>ABS(100*(O23-O24)/(AVERAGE(O23:O24)))</f>
        <v>#DIV/0!</v>
      </c>
      <c r="AO23">
        <f>ABS(100*(Q23-Q24)/(AVERAGE(Q23:Q24)))</f>
        <v>1.5037593984962419</v>
      </c>
      <c r="AS23">
        <f>AVERAGE(M23:M24)</f>
        <v>10.129999999999999</v>
      </c>
      <c r="AT23">
        <f>AVERAGE(N23:N24)</f>
        <v>5.9504999999999999</v>
      </c>
      <c r="AU23">
        <f>AVERAGE(O23:O24)</f>
        <v>0</v>
      </c>
      <c r="AV23">
        <f>AVERAGE(Q23:Q24)</f>
        <v>0.13300000000000001</v>
      </c>
      <c r="BE23" s="8">
        <f t="shared" si="0"/>
        <v>5.4097004637172574</v>
      </c>
      <c r="BF23" s="8">
        <f t="shared" si="1"/>
        <v>6.3720930232558128</v>
      </c>
      <c r="BG23" s="8">
        <f t="shared" si="3"/>
        <v>0.9623925595385554</v>
      </c>
      <c r="BH23" s="8">
        <f t="shared" si="2"/>
        <v>0.15174123746196325</v>
      </c>
      <c r="BJ23" s="8">
        <f>AVERAGE(BE23:BE24)</f>
        <v>5.411956385511969</v>
      </c>
      <c r="BK23" s="8">
        <f>AVERAGE(BF23:BF24)</f>
        <v>6.4141323792486578</v>
      </c>
      <c r="BL23" s="8">
        <f>AVERAGE(BG23:BG24)</f>
        <v>1.0021759937366888</v>
      </c>
      <c r="BM23" s="8">
        <f>AVERAGE(BH23:BH24)</f>
        <v>0.1524512566212104</v>
      </c>
    </row>
    <row r="24" spans="1:65">
      <c r="A24">
        <v>23</v>
      </c>
      <c r="B24">
        <v>13</v>
      </c>
      <c r="C24" t="s">
        <v>140</v>
      </c>
      <c r="D24" t="s">
        <v>24</v>
      </c>
      <c r="E24" t="s">
        <v>52</v>
      </c>
      <c r="G24">
        <v>0.3</v>
      </c>
      <c r="H24">
        <v>0.3</v>
      </c>
      <c r="I24">
        <v>2400</v>
      </c>
      <c r="J24">
        <v>3609</v>
      </c>
      <c r="L24">
        <v>755</v>
      </c>
      <c r="M24">
        <v>10.135</v>
      </c>
      <c r="N24">
        <v>5.9889999999999999</v>
      </c>
      <c r="O24">
        <v>0</v>
      </c>
      <c r="Q24">
        <v>0.13400000000000001</v>
      </c>
      <c r="R24">
        <v>1</v>
      </c>
      <c r="S24">
        <v>0</v>
      </c>
      <c r="T24">
        <v>0</v>
      </c>
      <c r="V24">
        <v>0</v>
      </c>
      <c r="Y24" s="4">
        <v>43852</v>
      </c>
      <c r="Z24" s="3">
        <v>0.64324074074074067</v>
      </c>
      <c r="AB24">
        <v>1</v>
      </c>
      <c r="BE24" s="8">
        <f t="shared" si="0"/>
        <v>5.4142123073066797</v>
      </c>
      <c r="BF24" s="8">
        <f t="shared" si="1"/>
        <v>6.4561717352415018</v>
      </c>
      <c r="BG24" s="8">
        <f t="shared" si="3"/>
        <v>1.0419594279348221</v>
      </c>
      <c r="BH24" s="8">
        <f t="shared" si="2"/>
        <v>0.15316127578045757</v>
      </c>
    </row>
    <row r="25" spans="1:65">
      <c r="A25">
        <v>24</v>
      </c>
      <c r="B25">
        <v>14</v>
      </c>
      <c r="C25" t="s">
        <v>141</v>
      </c>
      <c r="D25" t="s">
        <v>24</v>
      </c>
      <c r="E25" t="s">
        <v>52</v>
      </c>
      <c r="G25">
        <v>0.3</v>
      </c>
      <c r="H25">
        <v>0.3</v>
      </c>
      <c r="I25">
        <v>2661</v>
      </c>
      <c r="J25">
        <v>4300</v>
      </c>
      <c r="L25">
        <v>4922</v>
      </c>
      <c r="M25">
        <v>11.237</v>
      </c>
      <c r="N25">
        <v>7.1440000000000001</v>
      </c>
      <c r="O25">
        <v>0</v>
      </c>
      <c r="Q25">
        <v>0.84199999999999997</v>
      </c>
      <c r="R25">
        <v>1</v>
      </c>
      <c r="S25">
        <v>0</v>
      </c>
      <c r="T25">
        <v>0</v>
      </c>
      <c r="V25">
        <v>0</v>
      </c>
      <c r="Y25" s="4">
        <v>43852</v>
      </c>
      <c r="Z25" s="3">
        <v>0.6542013888888889</v>
      </c>
      <c r="AB25">
        <v>1</v>
      </c>
      <c r="AE25">
        <f>ABS(100*(M25-M26)/(AVERAGE(M25:M26)))</f>
        <v>1.2908930150309375</v>
      </c>
      <c r="AJ25" t="e">
        <f>ABS(100*(O25-O26)/(AVERAGE(O25:O26)))</f>
        <v>#DIV/0!</v>
      </c>
      <c r="AO25">
        <f>ABS(100*(Q25-Q26)/(AVERAGE(Q25:Q26)))</f>
        <v>3.5005834305717651</v>
      </c>
      <c r="AS25">
        <f>AVERAGE(M25:M26)</f>
        <v>11.309999999999999</v>
      </c>
      <c r="AT25">
        <f>AVERAGE(N25:N26)</f>
        <v>7.1230000000000002</v>
      </c>
      <c r="AU25">
        <f>AVERAGE(O25:O26)</f>
        <v>0</v>
      </c>
      <c r="AV25">
        <f>AVERAGE(Q25:Q26)</f>
        <v>0.85699999999999998</v>
      </c>
      <c r="BE25" s="8">
        <f t="shared" si="0"/>
        <v>6.0030078957262809</v>
      </c>
      <c r="BF25" s="8">
        <f t="shared" si="1"/>
        <v>7.6923076923076907</v>
      </c>
      <c r="BG25" s="8">
        <f t="shared" si="3"/>
        <v>1.6892997965814098</v>
      </c>
      <c r="BH25" s="8">
        <f t="shared" si="2"/>
        <v>0.99848980051842673</v>
      </c>
      <c r="BJ25" s="8">
        <f>AVERAGE(BE25:BE26)</f>
        <v>6.0413585662363705</v>
      </c>
      <c r="BK25" s="8">
        <f>AVERAGE(BF25:BF26)</f>
        <v>7.6699463327370285</v>
      </c>
      <c r="BL25" s="8">
        <f>AVERAGE(BG25:BG26)</f>
        <v>1.628587766500659</v>
      </c>
      <c r="BM25" s="8">
        <f>AVERAGE(BH25:BH26)</f>
        <v>1.0166460047334611</v>
      </c>
    </row>
    <row r="26" spans="1:65">
      <c r="A26">
        <v>25</v>
      </c>
      <c r="B26">
        <v>14</v>
      </c>
      <c r="C26" t="s">
        <v>141</v>
      </c>
      <c r="D26" t="s">
        <v>24</v>
      </c>
      <c r="E26" t="s">
        <v>52</v>
      </c>
      <c r="G26">
        <v>0.3</v>
      </c>
      <c r="H26">
        <v>0.3</v>
      </c>
      <c r="I26">
        <v>2695</v>
      </c>
      <c r="J26">
        <v>4275</v>
      </c>
      <c r="L26">
        <v>5101</v>
      </c>
      <c r="M26">
        <v>11.382999999999999</v>
      </c>
      <c r="N26">
        <v>7.1020000000000003</v>
      </c>
      <c r="O26">
        <v>0</v>
      </c>
      <c r="Q26">
        <v>0.872</v>
      </c>
      <c r="R26">
        <v>1</v>
      </c>
      <c r="S26">
        <v>0</v>
      </c>
      <c r="T26">
        <v>0</v>
      </c>
      <c r="V26">
        <v>0</v>
      </c>
      <c r="Y26" s="4">
        <v>43852</v>
      </c>
      <c r="Z26" s="3">
        <v>0.6602662037037037</v>
      </c>
      <c r="AB26">
        <v>1</v>
      </c>
      <c r="BE26" s="8">
        <f t="shared" si="0"/>
        <v>6.0797092367464591</v>
      </c>
      <c r="BF26" s="8">
        <f t="shared" si="1"/>
        <v>7.6475849731663672</v>
      </c>
      <c r="BG26" s="8">
        <f t="shared" si="3"/>
        <v>1.5678757364199081</v>
      </c>
      <c r="BH26" s="8">
        <f t="shared" si="2"/>
        <v>1.0348022089484954</v>
      </c>
    </row>
    <row r="27" spans="1:65">
      <c r="A27">
        <v>26</v>
      </c>
      <c r="B27">
        <v>15</v>
      </c>
      <c r="C27" t="s">
        <v>142</v>
      </c>
      <c r="D27" t="s">
        <v>24</v>
      </c>
      <c r="E27" t="s">
        <v>52</v>
      </c>
      <c r="G27">
        <v>0.3</v>
      </c>
      <c r="H27">
        <v>0.3</v>
      </c>
      <c r="I27">
        <v>1684</v>
      </c>
      <c r="J27">
        <v>2429</v>
      </c>
      <c r="L27">
        <v>839</v>
      </c>
      <c r="M27">
        <v>7.1130000000000004</v>
      </c>
      <c r="N27">
        <v>4.0220000000000002</v>
      </c>
      <c r="O27">
        <v>0</v>
      </c>
      <c r="Q27">
        <v>0.14799999999999999</v>
      </c>
      <c r="R27">
        <v>1</v>
      </c>
      <c r="S27">
        <v>0</v>
      </c>
      <c r="T27">
        <v>0</v>
      </c>
      <c r="V27">
        <v>0</v>
      </c>
      <c r="Y27" s="4">
        <v>43852</v>
      </c>
      <c r="Z27" s="3">
        <v>0.67079861111111105</v>
      </c>
      <c r="AB27">
        <v>1</v>
      </c>
      <c r="AE27">
        <f>ABS(100*(M27-M28)/(AVERAGE(M27:M28)))</f>
        <v>1.1310617842499655</v>
      </c>
      <c r="AJ27" t="e">
        <f>ABS(100*(O27-O28)/(AVERAGE(O27:O28)))</f>
        <v>#DIV/0!</v>
      </c>
      <c r="AO27">
        <f>ABS(100*(Q27-Q28)/(AVERAGE(Q27:Q28)))</f>
        <v>2.7397260273972628</v>
      </c>
      <c r="AS27">
        <f>AVERAGE(M27:M28)</f>
        <v>7.0730000000000004</v>
      </c>
      <c r="AT27">
        <f>AVERAGE(N27:N28)</f>
        <v>4.0449999999999999</v>
      </c>
      <c r="AU27">
        <f>AVERAGE(O27:O28)</f>
        <v>0</v>
      </c>
      <c r="AV27">
        <f>AVERAGE(Q27:Q28)</f>
        <v>0.14599999999999999</v>
      </c>
      <c r="BE27" s="8">
        <f t="shared" si="0"/>
        <v>3.7989723022935196</v>
      </c>
      <c r="BF27" s="8">
        <f t="shared" si="1"/>
        <v>4.3452593917710196</v>
      </c>
      <c r="BG27" s="8">
        <f t="shared" si="3"/>
        <v>0.54628708947750004</v>
      </c>
      <c r="BH27" s="8">
        <f t="shared" si="2"/>
        <v>0.17020173560238927</v>
      </c>
      <c r="BJ27" s="8">
        <f>AVERAGE(BE27:BE28)</f>
        <v>3.7786690061411194</v>
      </c>
      <c r="BK27" s="8">
        <f>AVERAGE(BF27:BF28)</f>
        <v>4.3694096601073342</v>
      </c>
      <c r="BL27" s="8">
        <f>AVERAGE(BG27:BG28)</f>
        <v>0.59074065396621456</v>
      </c>
      <c r="BM27" s="8">
        <f>AVERAGE(BH27:BH28)</f>
        <v>0.16776738419925619</v>
      </c>
    </row>
    <row r="28" spans="1:65">
      <c r="A28">
        <v>27</v>
      </c>
      <c r="B28">
        <v>15</v>
      </c>
      <c r="C28" t="s">
        <v>142</v>
      </c>
      <c r="D28" t="s">
        <v>24</v>
      </c>
      <c r="E28" t="s">
        <v>52</v>
      </c>
      <c r="G28">
        <v>0.3</v>
      </c>
      <c r="H28">
        <v>0.3</v>
      </c>
      <c r="I28">
        <v>1666</v>
      </c>
      <c r="J28">
        <v>2456</v>
      </c>
      <c r="L28">
        <v>815</v>
      </c>
      <c r="M28">
        <v>7.0330000000000004</v>
      </c>
      <c r="N28">
        <v>4.0679999999999996</v>
      </c>
      <c r="O28">
        <v>0</v>
      </c>
      <c r="Q28">
        <v>0.14399999999999999</v>
      </c>
      <c r="R28">
        <v>1</v>
      </c>
      <c r="S28">
        <v>0</v>
      </c>
      <c r="T28">
        <v>0</v>
      </c>
      <c r="V28">
        <v>0</v>
      </c>
      <c r="Y28" s="4">
        <v>43852</v>
      </c>
      <c r="Z28" s="3">
        <v>0.67667824074074068</v>
      </c>
      <c r="AB28">
        <v>1</v>
      </c>
      <c r="BE28" s="8">
        <f t="shared" si="0"/>
        <v>3.7583657099887198</v>
      </c>
      <c r="BF28" s="8">
        <f t="shared" si="1"/>
        <v>4.3935599284436488</v>
      </c>
      <c r="BG28" s="8">
        <f t="shared" si="3"/>
        <v>0.63519421845492907</v>
      </c>
      <c r="BH28" s="8">
        <f t="shared" si="2"/>
        <v>0.16533303279612308</v>
      </c>
    </row>
    <row r="29" spans="1:65">
      <c r="A29">
        <v>28</v>
      </c>
      <c r="B29">
        <v>16</v>
      </c>
      <c r="C29" t="s">
        <v>143</v>
      </c>
      <c r="D29" t="s">
        <v>24</v>
      </c>
      <c r="E29" t="s">
        <v>52</v>
      </c>
      <c r="G29">
        <v>0.3</v>
      </c>
      <c r="H29">
        <v>0.3</v>
      </c>
      <c r="I29">
        <v>2855</v>
      </c>
      <c r="J29">
        <v>4763</v>
      </c>
      <c r="L29">
        <v>4878</v>
      </c>
      <c r="M29">
        <v>12.061999999999999</v>
      </c>
      <c r="N29">
        <v>7.9189999999999996</v>
      </c>
      <c r="O29">
        <v>0</v>
      </c>
      <c r="Q29">
        <v>0.83499999999999996</v>
      </c>
      <c r="R29">
        <v>1</v>
      </c>
      <c r="S29">
        <v>0</v>
      </c>
      <c r="T29">
        <v>0</v>
      </c>
      <c r="V29">
        <v>0</v>
      </c>
      <c r="Y29" s="4">
        <v>43852</v>
      </c>
      <c r="Z29" s="3">
        <v>0.68751157407407415</v>
      </c>
      <c r="AB29">
        <v>1</v>
      </c>
      <c r="AE29">
        <f>ABS(100*(M29-M30)/(AVERAGE(M29:M30)))</f>
        <v>0.13256006628003325</v>
      </c>
      <c r="AJ29" t="e">
        <f>ABS(100*(O29-O30)/(AVERAGE(O29:O30)))</f>
        <v>#DIV/0!</v>
      </c>
      <c r="AO29">
        <f>ABS(100*(Q29-Q30)/(AVERAGE(Q29:Q30)))</f>
        <v>0.83482409063804486</v>
      </c>
      <c r="AS29">
        <f>AVERAGE(M29:M30)</f>
        <v>12.07</v>
      </c>
      <c r="AT29">
        <f>AVERAGE(N29:N30)</f>
        <v>7.9184999999999999</v>
      </c>
      <c r="AU29">
        <f>AVERAGE(O29:O30)</f>
        <v>0</v>
      </c>
      <c r="AV29">
        <f>AVERAGE(Q29:Q30)</f>
        <v>0.83850000000000002</v>
      </c>
      <c r="BE29" s="8">
        <f t="shared" si="0"/>
        <v>6.4406567239002372</v>
      </c>
      <c r="BF29" s="8">
        <f t="shared" si="1"/>
        <v>8.5205724508050089</v>
      </c>
      <c r="BG29" s="8">
        <f t="shared" si="3"/>
        <v>2.0799157269047717</v>
      </c>
      <c r="BH29" s="8">
        <f t="shared" si="2"/>
        <v>0.98956384537360542</v>
      </c>
      <c r="BJ29" s="8">
        <f>AVERAGE(BE29:BE30)</f>
        <v>6.4451685674896595</v>
      </c>
      <c r="BK29" s="8">
        <f>AVERAGE(BF29:BF30)</f>
        <v>8.5205724508050089</v>
      </c>
      <c r="BL29" s="8">
        <f>AVERAGE(BG29:BG30)</f>
        <v>2.0754038833153494</v>
      </c>
      <c r="BM29" s="8">
        <f>AVERAGE(BH29:BH30)</f>
        <v>0.99362109771216056</v>
      </c>
    </row>
    <row r="30" spans="1:65">
      <c r="A30">
        <v>29</v>
      </c>
      <c r="B30">
        <v>16</v>
      </c>
      <c r="C30" t="s">
        <v>143</v>
      </c>
      <c r="D30" t="s">
        <v>24</v>
      </c>
      <c r="E30" t="s">
        <v>52</v>
      </c>
      <c r="G30">
        <v>0.3</v>
      </c>
      <c r="H30">
        <v>0.3</v>
      </c>
      <c r="I30">
        <v>2859</v>
      </c>
      <c r="J30">
        <v>4763</v>
      </c>
      <c r="L30">
        <v>4918</v>
      </c>
      <c r="M30">
        <v>12.077999999999999</v>
      </c>
      <c r="N30">
        <v>7.9180000000000001</v>
      </c>
      <c r="O30">
        <v>0</v>
      </c>
      <c r="Q30">
        <v>0.84199999999999997</v>
      </c>
      <c r="R30">
        <v>1</v>
      </c>
      <c r="S30">
        <v>0</v>
      </c>
      <c r="T30">
        <v>0</v>
      </c>
      <c r="V30">
        <v>0</v>
      </c>
      <c r="Y30" s="4">
        <v>43852</v>
      </c>
      <c r="Z30" s="3">
        <v>0.69354166666666661</v>
      </c>
      <c r="AB30">
        <v>1</v>
      </c>
      <c r="BE30" s="8">
        <f t="shared" si="0"/>
        <v>6.4496804110790817</v>
      </c>
      <c r="BF30" s="8">
        <f t="shared" si="1"/>
        <v>8.5205724508050089</v>
      </c>
      <c r="BG30" s="8">
        <f t="shared" si="3"/>
        <v>2.0708920397259272</v>
      </c>
      <c r="BH30" s="8">
        <f t="shared" si="2"/>
        <v>0.9976783500507157</v>
      </c>
    </row>
    <row r="31" spans="1:65">
      <c r="A31">
        <v>30</v>
      </c>
      <c r="B31">
        <v>17</v>
      </c>
      <c r="C31" t="s">
        <v>144</v>
      </c>
      <c r="D31" t="s">
        <v>24</v>
      </c>
      <c r="E31" t="s">
        <v>52</v>
      </c>
      <c r="G31">
        <v>0.3</v>
      </c>
      <c r="H31">
        <v>0.3</v>
      </c>
      <c r="I31">
        <v>1785</v>
      </c>
      <c r="J31">
        <v>4306</v>
      </c>
      <c r="L31">
        <v>1545</v>
      </c>
      <c r="M31">
        <v>7.5359999999999996</v>
      </c>
      <c r="N31">
        <v>7.1529999999999996</v>
      </c>
      <c r="O31">
        <v>0</v>
      </c>
      <c r="Q31">
        <v>0.27100000000000002</v>
      </c>
      <c r="R31">
        <v>1</v>
      </c>
      <c r="S31">
        <v>0</v>
      </c>
      <c r="T31">
        <v>0</v>
      </c>
      <c r="V31">
        <v>0</v>
      </c>
      <c r="Y31" s="4">
        <v>43852</v>
      </c>
      <c r="Z31" s="3">
        <v>0.70434027777777775</v>
      </c>
      <c r="AB31">
        <v>1</v>
      </c>
      <c r="AE31">
        <f>ABS(100*(M31-M32)/(AVERAGE(M31:M32)))</f>
        <v>0.5293806246691376</v>
      </c>
      <c r="AJ31" t="e">
        <f>ABS(100*(O31-O32)/(AVERAGE(O31:O32)))</f>
        <v>#DIV/0!</v>
      </c>
      <c r="AO31">
        <f>ABS(100*(Q31-Q32)/(AVERAGE(Q31:Q32)))</f>
        <v>37.481259370314838</v>
      </c>
      <c r="AS31">
        <f>AVERAGE(M31:M32)</f>
        <v>7.5559999999999992</v>
      </c>
      <c r="AT31">
        <f>AVERAGE(N31:N32)</f>
        <v>7.2850000000000001</v>
      </c>
      <c r="AU31">
        <f>AVERAGE(O31:O32)</f>
        <v>0</v>
      </c>
      <c r="AV31">
        <f>AVERAGE(Q31:Q32)</f>
        <v>0.33350000000000002</v>
      </c>
      <c r="BE31" s="8">
        <f t="shared" si="0"/>
        <v>4.0268204035593431</v>
      </c>
      <c r="BF31" s="8">
        <f t="shared" si="1"/>
        <v>7.7030411449016079</v>
      </c>
      <c r="BG31" s="8">
        <f t="shared" si="3"/>
        <v>3.6762207413422647</v>
      </c>
      <c r="BH31" s="8">
        <f t="shared" si="2"/>
        <v>0.3134227431533867</v>
      </c>
      <c r="BJ31" s="8">
        <f>AVERAGE(BE31:BE32)</f>
        <v>4.0369720516355425</v>
      </c>
      <c r="BK31" s="8">
        <f>AVERAGE(BF31:BF32)</f>
        <v>7.8434704830053654</v>
      </c>
      <c r="BL31" s="8">
        <f>AVERAGE(BG31:BG32)</f>
        <v>3.8064984313698225</v>
      </c>
      <c r="BM31" s="8">
        <f>AVERAGE(BH31:BH32)</f>
        <v>0.38736616702355464</v>
      </c>
    </row>
    <row r="32" spans="1:65">
      <c r="A32">
        <v>31</v>
      </c>
      <c r="B32">
        <v>17</v>
      </c>
      <c r="C32" t="s">
        <v>144</v>
      </c>
      <c r="D32" t="s">
        <v>24</v>
      </c>
      <c r="E32" t="s">
        <v>52</v>
      </c>
      <c r="G32">
        <v>0.3</v>
      </c>
      <c r="H32">
        <v>0.3</v>
      </c>
      <c r="I32">
        <v>1794</v>
      </c>
      <c r="J32">
        <v>4463</v>
      </c>
      <c r="L32">
        <v>2274</v>
      </c>
      <c r="M32">
        <v>7.5759999999999996</v>
      </c>
      <c r="N32">
        <v>7.4169999999999998</v>
      </c>
      <c r="O32">
        <v>0</v>
      </c>
      <c r="Q32">
        <v>0.39600000000000002</v>
      </c>
      <c r="R32">
        <v>1</v>
      </c>
      <c r="S32">
        <v>0</v>
      </c>
      <c r="T32">
        <v>0</v>
      </c>
      <c r="V32">
        <v>0</v>
      </c>
      <c r="Y32" s="4">
        <v>43852</v>
      </c>
      <c r="Z32" s="3">
        <v>0.71026620370370364</v>
      </c>
      <c r="AB32">
        <v>1</v>
      </c>
      <c r="BE32" s="8">
        <f t="shared" si="0"/>
        <v>4.0471236997117428</v>
      </c>
      <c r="BF32" s="8">
        <f t="shared" si="1"/>
        <v>7.983899821109123</v>
      </c>
      <c r="BG32" s="8">
        <f t="shared" si="3"/>
        <v>3.9367761213973802</v>
      </c>
      <c r="BH32" s="8">
        <f t="shared" si="2"/>
        <v>0.46130959089372253</v>
      </c>
    </row>
    <row r="33" spans="1:65">
      <c r="A33">
        <v>32</v>
      </c>
      <c r="B33">
        <v>18</v>
      </c>
      <c r="C33" t="s">
        <v>145</v>
      </c>
      <c r="D33" t="s">
        <v>24</v>
      </c>
      <c r="E33" t="s">
        <v>52</v>
      </c>
      <c r="G33">
        <v>0.3</v>
      </c>
      <c r="H33">
        <v>0.3</v>
      </c>
      <c r="I33">
        <v>3393</v>
      </c>
      <c r="J33">
        <v>7527</v>
      </c>
      <c r="L33">
        <v>2786</v>
      </c>
      <c r="M33">
        <v>14.348000000000001</v>
      </c>
      <c r="N33">
        <v>12.56</v>
      </c>
      <c r="O33">
        <v>0</v>
      </c>
      <c r="Q33">
        <v>0.48399999999999999</v>
      </c>
      <c r="R33">
        <v>1</v>
      </c>
      <c r="S33">
        <v>0</v>
      </c>
      <c r="T33">
        <v>0</v>
      </c>
      <c r="V33">
        <v>0</v>
      </c>
      <c r="Y33" s="4">
        <v>43852</v>
      </c>
      <c r="Z33" s="3">
        <v>0.7211574074074073</v>
      </c>
      <c r="AB33">
        <v>1</v>
      </c>
      <c r="AE33">
        <f>ABS(100*(M33-M34)/(AVERAGE(M33:M34)))</f>
        <v>0.45405329887186113</v>
      </c>
      <c r="AG33">
        <f>100*((AVERAGE(M33:M34)*50)-(AVERAGE(M31:M32)*50))/(1000*0.15)</f>
        <v>225.31666666666666</v>
      </c>
      <c r="AJ33" t="e">
        <f>ABS(100*(O33-O34)/(AVERAGE(O33:O34)))</f>
        <v>#DIV/0!</v>
      </c>
      <c r="AL33">
        <f>100*((AVERAGE(O33:O34)*50)-(AVERAGE(O31:O32)*50))/(1000*0.15)</f>
        <v>0</v>
      </c>
      <c r="AO33">
        <f>ABS(100*(Q33-Q34)/(AVERAGE(Q33:Q34)))</f>
        <v>4.6417759838546964</v>
      </c>
      <c r="AQ33">
        <f>100*((AVERAGE(Q33:Q34)*50)-(AVERAGE(Q31:Q32)*50))/(100*0.15)</f>
        <v>53.999999999999986</v>
      </c>
      <c r="AS33">
        <f>AVERAGE(M33:M34)</f>
        <v>14.3155</v>
      </c>
      <c r="AT33">
        <f>AVERAGE(N33:N34)</f>
        <v>12.6485</v>
      </c>
      <c r="AU33">
        <f>AVERAGE(O33:O34)</f>
        <v>0</v>
      </c>
      <c r="AV33">
        <f>AVERAGE(Q33:Q34)</f>
        <v>0.4955</v>
      </c>
      <c r="BE33" s="8">
        <f t="shared" si="0"/>
        <v>7.6543426494548186</v>
      </c>
      <c r="BF33" s="8">
        <f t="shared" si="1"/>
        <v>13.465116279069765</v>
      </c>
      <c r="BG33" s="8">
        <f t="shared" si="3"/>
        <v>5.8107736296149461</v>
      </c>
      <c r="BH33" s="8">
        <f t="shared" si="2"/>
        <v>0.56517525076073483</v>
      </c>
      <c r="BJ33" s="8">
        <f>AVERAGE(BE33:BE34)</f>
        <v>7.6362952750971296</v>
      </c>
      <c r="BK33" s="8">
        <f>AVERAGE(BF33:BF34)</f>
        <v>13.559928443649371</v>
      </c>
      <c r="BL33" s="8">
        <f>AVERAGE(BG33:BG34)</f>
        <v>5.9236331685522412</v>
      </c>
      <c r="BM33" s="8">
        <f>AVERAGE(BH33:BH34)</f>
        <v>0.57927420263721396</v>
      </c>
    </row>
    <row r="34" spans="1:65">
      <c r="A34">
        <v>33</v>
      </c>
      <c r="B34">
        <v>18</v>
      </c>
      <c r="C34" t="s">
        <v>145</v>
      </c>
      <c r="D34" t="s">
        <v>24</v>
      </c>
      <c r="E34" t="s">
        <v>52</v>
      </c>
      <c r="G34">
        <v>0.3</v>
      </c>
      <c r="H34">
        <v>0.3</v>
      </c>
      <c r="I34">
        <v>3377</v>
      </c>
      <c r="J34">
        <v>7633</v>
      </c>
      <c r="L34">
        <v>2925</v>
      </c>
      <c r="M34">
        <v>14.282999999999999</v>
      </c>
      <c r="N34">
        <v>12.737</v>
      </c>
      <c r="O34">
        <v>0</v>
      </c>
      <c r="Q34">
        <v>0.50700000000000001</v>
      </c>
      <c r="R34">
        <v>1</v>
      </c>
      <c r="S34">
        <v>0</v>
      </c>
      <c r="T34">
        <v>0</v>
      </c>
      <c r="V34">
        <v>0</v>
      </c>
      <c r="Y34" s="4">
        <v>43852</v>
      </c>
      <c r="Z34" s="3">
        <v>0.72719907407407414</v>
      </c>
      <c r="AB34">
        <v>1</v>
      </c>
      <c r="BE34" s="8">
        <f t="shared" si="0"/>
        <v>7.6182479007394406</v>
      </c>
      <c r="BF34" s="8">
        <f t="shared" si="1"/>
        <v>13.654740608228977</v>
      </c>
      <c r="BG34" s="8">
        <f t="shared" si="3"/>
        <v>6.0364927074895363</v>
      </c>
      <c r="BH34" s="8">
        <f t="shared" si="2"/>
        <v>0.59337315451369321</v>
      </c>
    </row>
    <row r="35" spans="1:65">
      <c r="A35">
        <v>34</v>
      </c>
      <c r="B35">
        <v>19</v>
      </c>
      <c r="C35" t="s">
        <v>146</v>
      </c>
      <c r="D35" t="s">
        <v>24</v>
      </c>
      <c r="E35" t="s">
        <v>52</v>
      </c>
      <c r="G35">
        <v>0.3</v>
      </c>
      <c r="H35">
        <v>0.3</v>
      </c>
      <c r="I35">
        <v>1276</v>
      </c>
      <c r="J35">
        <v>2495</v>
      </c>
      <c r="L35">
        <v>729</v>
      </c>
      <c r="M35">
        <v>5.3929999999999998</v>
      </c>
      <c r="N35">
        <v>4.1319999999999997</v>
      </c>
      <c r="O35">
        <v>0</v>
      </c>
      <c r="Q35">
        <v>0.129</v>
      </c>
      <c r="R35">
        <v>1</v>
      </c>
      <c r="S35">
        <v>0</v>
      </c>
      <c r="T35">
        <v>0</v>
      </c>
      <c r="V35">
        <v>0</v>
      </c>
      <c r="Y35" s="4">
        <v>43852</v>
      </c>
      <c r="Z35" s="3">
        <v>0.73755787037037035</v>
      </c>
      <c r="AB35">
        <v>1</v>
      </c>
      <c r="AE35">
        <f>ABS(100*(M35-M36)/(AVERAGE(M35:M36)))</f>
        <v>3.1392589888665925</v>
      </c>
      <c r="AF35">
        <f>ABS(100*((AVERAGE(M35:M36)-AVERAGE(M19:M20))/(AVERAGE(M19:M20,M35:M36))))</f>
        <v>4.994855485922745</v>
      </c>
      <c r="AJ35" t="e">
        <f>ABS(100*(O35-O36)/(AVERAGE(O35:O36)))</f>
        <v>#DIV/0!</v>
      </c>
      <c r="AK35" t="e">
        <f>ABS(100*((AVERAGE(O35:O36)-AVERAGE(O19:O20))/(AVERAGE(O19:O20,O35:O36))))</f>
        <v>#DIV/0!</v>
      </c>
      <c r="AO35">
        <f>ABS(100*(Q35-Q36)/(AVERAGE(Q35:Q36)))</f>
        <v>0.77220077220077288</v>
      </c>
      <c r="AP35">
        <f>ABS(100*((AVERAGE(Q35:Q36)-AVERAGE(Q19:Q20))/(AVERAGE(Q19:Q20,Q35:Q36))))</f>
        <v>11.860940695296534</v>
      </c>
      <c r="AS35">
        <f>AVERAGE(M35:M36)</f>
        <v>5.4790000000000001</v>
      </c>
      <c r="AT35">
        <f>AVERAGE(N35:N36)</f>
        <v>4.0999999999999996</v>
      </c>
      <c r="AU35">
        <f>AVERAGE(O35:O36)</f>
        <v>0</v>
      </c>
      <c r="AV35">
        <f>AVERAGE(Q35:Q36)</f>
        <v>0.1295</v>
      </c>
      <c r="BE35" s="8">
        <f t="shared" si="0"/>
        <v>2.8785562100513844</v>
      </c>
      <c r="BF35" s="8">
        <f t="shared" si="1"/>
        <v>4.4633273703041141</v>
      </c>
      <c r="BG35" s="8">
        <f t="shared" si="3"/>
        <v>1.5847711602527297</v>
      </c>
      <c r="BH35" s="8">
        <f t="shared" si="2"/>
        <v>0.14788684774033586</v>
      </c>
      <c r="BJ35" s="8">
        <f>AVERAGE(BE35:BE36)</f>
        <v>2.9236746459456064</v>
      </c>
      <c r="BK35" s="8">
        <f>AVERAGE(BF35:BF36)</f>
        <v>4.4284436493738815</v>
      </c>
      <c r="BL35" s="8">
        <f>AVERAGE(BG35:BG36)</f>
        <v>1.5047690034282748</v>
      </c>
      <c r="BM35" s="8">
        <f>AVERAGE(BH35:BH36)</f>
        <v>0.14839400428265526</v>
      </c>
    </row>
    <row r="36" spans="1:65">
      <c r="A36">
        <v>35</v>
      </c>
      <c r="B36">
        <v>19</v>
      </c>
      <c r="C36" t="s">
        <v>146</v>
      </c>
      <c r="D36" t="s">
        <v>24</v>
      </c>
      <c r="E36" t="s">
        <v>52</v>
      </c>
      <c r="G36">
        <v>0.3</v>
      </c>
      <c r="H36">
        <v>0.3</v>
      </c>
      <c r="I36">
        <v>1316</v>
      </c>
      <c r="J36">
        <v>2456</v>
      </c>
      <c r="L36">
        <v>734</v>
      </c>
      <c r="M36">
        <v>5.5650000000000004</v>
      </c>
      <c r="N36">
        <v>4.0679999999999996</v>
      </c>
      <c r="O36">
        <v>0</v>
      </c>
      <c r="Q36">
        <v>0.13</v>
      </c>
      <c r="R36">
        <v>1</v>
      </c>
      <c r="S36">
        <v>0</v>
      </c>
      <c r="T36">
        <v>0</v>
      </c>
      <c r="V36">
        <v>0</v>
      </c>
      <c r="Y36" s="4">
        <v>43852</v>
      </c>
      <c r="Z36" s="3">
        <v>0.74322916666666661</v>
      </c>
      <c r="AB36">
        <v>1</v>
      </c>
      <c r="BE36" s="8">
        <f t="shared" si="0"/>
        <v>2.9687930818398289</v>
      </c>
      <c r="BF36" s="8">
        <f t="shared" si="1"/>
        <v>4.3935599284436488</v>
      </c>
      <c r="BG36" s="8">
        <f t="shared" si="3"/>
        <v>1.4247668466038199</v>
      </c>
      <c r="BH36" s="8">
        <f t="shared" si="2"/>
        <v>0.14890116082497465</v>
      </c>
    </row>
    <row r="37" spans="1:65">
      <c r="A37">
        <v>36</v>
      </c>
      <c r="B37">
        <v>1</v>
      </c>
      <c r="D37" t="s">
        <v>47</v>
      </c>
      <c r="Y37" s="4">
        <v>43852</v>
      </c>
      <c r="Z37" s="3">
        <v>0.7474884259259259</v>
      </c>
      <c r="BE37" s="8" t="e">
        <f t="shared" si="0"/>
        <v>#DIV/0!</v>
      </c>
      <c r="BF37" s="8" t="e">
        <f t="shared" si="1"/>
        <v>#DIV/0!</v>
      </c>
      <c r="BG37" s="8" t="e">
        <f t="shared" si="3"/>
        <v>#DIV/0!</v>
      </c>
      <c r="BH37" s="8" t="e">
        <f t="shared" si="2"/>
        <v>#DIV/0!</v>
      </c>
    </row>
    <row r="38" spans="1:65">
      <c r="A38">
        <v>37</v>
      </c>
      <c r="B38">
        <v>2</v>
      </c>
      <c r="C38" t="s">
        <v>44</v>
      </c>
      <c r="D38" t="s">
        <v>24</v>
      </c>
      <c r="E38" t="s">
        <v>52</v>
      </c>
      <c r="G38">
        <v>0.3</v>
      </c>
      <c r="H38">
        <v>0.3</v>
      </c>
      <c r="I38">
        <v>46</v>
      </c>
      <c r="J38">
        <v>105</v>
      </c>
      <c r="L38">
        <v>195</v>
      </c>
      <c r="M38">
        <v>0.254</v>
      </c>
      <c r="N38">
        <v>0.16600000000000001</v>
      </c>
      <c r="O38">
        <v>0</v>
      </c>
      <c r="Q38">
        <v>3.5999999999999997E-2</v>
      </c>
      <c r="R38">
        <v>1</v>
      </c>
      <c r="S38">
        <v>0</v>
      </c>
      <c r="T38">
        <v>0</v>
      </c>
      <c r="V38">
        <v>0</v>
      </c>
      <c r="Y38" s="4">
        <v>43852</v>
      </c>
      <c r="Z38" s="3">
        <v>0.75685185185185189</v>
      </c>
      <c r="AB38">
        <v>1</v>
      </c>
      <c r="AE38">
        <f>ABS(100*(M38-M39)/(AVERAGE(M38:M39)))</f>
        <v>18.894830659536542</v>
      </c>
      <c r="AJ38" t="e">
        <f>ABS(100*(O38-O39)/(AVERAGE(O38:O39)))</f>
        <v>#DIV/0!</v>
      </c>
      <c r="AO38">
        <f>ABS(100*(Q38-Q39)/(AVERAGE(Q38:Q39)))</f>
        <v>18.181818181818176</v>
      </c>
      <c r="AR38" s="2"/>
      <c r="AS38">
        <f>AVERAGE(M38:M39)</f>
        <v>0.28049999999999997</v>
      </c>
      <c r="AT38">
        <f>AVERAGE(N38:N39)</f>
        <v>0.161</v>
      </c>
      <c r="AU38">
        <f>AVERAGE(O38:O39)</f>
        <v>0</v>
      </c>
      <c r="AV38">
        <f>AVERAGE(Q38:Q39)</f>
        <v>3.3000000000000002E-2</v>
      </c>
      <c r="BE38" s="8">
        <f t="shared" si="0"/>
        <v>0.10377240255671136</v>
      </c>
      <c r="BF38" s="8">
        <f t="shared" si="1"/>
        <v>0.18783542039355988</v>
      </c>
      <c r="BG38" s="8">
        <f t="shared" si="3"/>
        <v>8.4063017836848525E-2</v>
      </c>
      <c r="BH38" s="8">
        <f t="shared" si="2"/>
        <v>3.9558210300912888E-2</v>
      </c>
      <c r="BJ38" s="8">
        <f>AVERAGE(BE38:BE39)</f>
        <v>0.11843589422233361</v>
      </c>
      <c r="BK38" s="8">
        <f>AVERAGE(BF38:BF39)</f>
        <v>0.18246869409660105</v>
      </c>
      <c r="BL38" s="8">
        <f>AVERAGE(BG38:BG39)</f>
        <v>6.4032799874267424E-2</v>
      </c>
      <c r="BM38" s="8">
        <f>AVERAGE(BH38:BH39)</f>
        <v>3.6312408430068749E-2</v>
      </c>
    </row>
    <row r="39" spans="1:65">
      <c r="A39">
        <v>38</v>
      </c>
      <c r="B39">
        <v>2</v>
      </c>
      <c r="C39" t="s">
        <v>44</v>
      </c>
      <c r="D39" t="s">
        <v>24</v>
      </c>
      <c r="E39" t="s">
        <v>52</v>
      </c>
      <c r="G39">
        <v>0.3</v>
      </c>
      <c r="H39">
        <v>0.3</v>
      </c>
      <c r="I39">
        <v>59</v>
      </c>
      <c r="J39">
        <v>99</v>
      </c>
      <c r="L39">
        <v>163</v>
      </c>
      <c r="M39">
        <v>0.307</v>
      </c>
      <c r="N39">
        <v>0.156</v>
      </c>
      <c r="O39">
        <v>0</v>
      </c>
      <c r="Q39">
        <v>0.03</v>
      </c>
      <c r="R39">
        <v>1</v>
      </c>
      <c r="S39">
        <v>0</v>
      </c>
      <c r="T39">
        <v>0</v>
      </c>
      <c r="V39">
        <v>0</v>
      </c>
      <c r="Y39" s="4">
        <v>43852</v>
      </c>
      <c r="Z39" s="3">
        <v>0.76223379629629628</v>
      </c>
      <c r="AB39">
        <v>1</v>
      </c>
      <c r="BE39" s="8">
        <f t="shared" ref="BE39:BE70" si="4">0.001*((I39/$BA$2)*1000)/G39</f>
        <v>0.13309938588795586</v>
      </c>
      <c r="BF39" s="8">
        <f t="shared" ref="BF39:BF70" si="5">0.001*((J39/$BB$2)*1000)/H39</f>
        <v>0.17710196779964218</v>
      </c>
      <c r="BG39" s="8">
        <f t="shared" si="3"/>
        <v>4.4002581911686323E-2</v>
      </c>
      <c r="BH39" s="8">
        <f t="shared" ref="BH39:BH70" si="6">0.001*((L39/$BC$2)*1000)/H39</f>
        <v>3.3066606559224609E-2</v>
      </c>
    </row>
    <row r="40" spans="1:65">
      <c r="A40">
        <v>39</v>
      </c>
      <c r="B40">
        <v>5</v>
      </c>
      <c r="C40" t="s">
        <v>133</v>
      </c>
      <c r="D40" t="s">
        <v>24</v>
      </c>
      <c r="E40" t="s">
        <v>52</v>
      </c>
      <c r="G40">
        <v>0.3</v>
      </c>
      <c r="H40">
        <v>0.3</v>
      </c>
      <c r="I40">
        <v>1543</v>
      </c>
      <c r="J40">
        <v>3272</v>
      </c>
      <c r="L40">
        <v>1446</v>
      </c>
      <c r="M40">
        <v>6.5190000000000001</v>
      </c>
      <c r="N40">
        <v>5.4279999999999999</v>
      </c>
      <c r="O40">
        <v>0</v>
      </c>
      <c r="Q40">
        <v>0.254</v>
      </c>
      <c r="R40">
        <v>1</v>
      </c>
      <c r="S40">
        <v>0</v>
      </c>
      <c r="T40">
        <v>0</v>
      </c>
      <c r="V40">
        <v>0</v>
      </c>
      <c r="Y40" s="4">
        <v>43852</v>
      </c>
      <c r="Z40" s="3">
        <v>0.77293981481481477</v>
      </c>
      <c r="AB40">
        <v>1</v>
      </c>
      <c r="AD40">
        <f>ABS(100*(AVERAGE(M40:M41)-3.24)/3.24)</f>
        <v>102.02160493827161</v>
      </c>
      <c r="AE40">
        <f>ABS(100*(M40-M41)/(AVERAGE(M40:M41)))</f>
        <v>0.80971659919028238</v>
      </c>
      <c r="AI40">
        <f>ABS(100*(AVERAGE(O40:O41)-4.3)/4.3)</f>
        <v>100</v>
      </c>
      <c r="AJ40" t="e">
        <f>ABS(100*(O40-O41)/(AVERAGE(O40:O41)))</f>
        <v>#DIV/0!</v>
      </c>
      <c r="AN40">
        <f>ABS(100*(AVERAGE(Q40:Q41)-0.3)/0.3)</f>
        <v>13.833333333333329</v>
      </c>
      <c r="AO40">
        <f>ABS(100*(Q40-Q41)/(AVERAGE(Q40:Q41)))</f>
        <v>3.481624758220506</v>
      </c>
      <c r="AS40">
        <f>AVERAGE(M40:M41)</f>
        <v>6.5455000000000005</v>
      </c>
      <c r="AT40">
        <f>AVERAGE(N40:N41)</f>
        <v>5.4894999999999996</v>
      </c>
      <c r="AU40">
        <f>AVERAGE(O40:O41)</f>
        <v>0</v>
      </c>
      <c r="AV40">
        <f>AVERAGE(Q40:Q41)</f>
        <v>0.25850000000000001</v>
      </c>
      <c r="AX40" s="1">
        <v>3</v>
      </c>
      <c r="AY40" s="1">
        <v>6</v>
      </c>
      <c r="AZ40" s="1">
        <v>0.3</v>
      </c>
      <c r="BA40" s="6">
        <f>I40/(G40*AX40)</f>
        <v>1714.4444444444446</v>
      </c>
      <c r="BB40" s="6">
        <f>J40/(H40*AY40)</f>
        <v>1817.7777777777781</v>
      </c>
      <c r="BC40" s="7">
        <f>L40/(H40*AZ40)</f>
        <v>16066.666666666668</v>
      </c>
      <c r="BE40" s="8">
        <f t="shared" si="4"/>
        <v>3.4808873292392528</v>
      </c>
      <c r="BF40" s="8">
        <f t="shared" si="5"/>
        <v>5.8533094812164572</v>
      </c>
      <c r="BG40" s="8">
        <f t="shared" si="3"/>
        <v>2.3724221519772044</v>
      </c>
      <c r="BH40" s="8">
        <f t="shared" si="6"/>
        <v>0.29333934407753859</v>
      </c>
      <c r="BJ40" s="8">
        <f>AVERAGE(BE40:BE41)</f>
        <v>3.4955508209048753</v>
      </c>
      <c r="BK40" s="8">
        <f>AVERAGE(BF40:BF41)</f>
        <v>5.9194991055456168</v>
      </c>
      <c r="BL40" s="8">
        <f>AVERAGE(BG40:BG41)</f>
        <v>2.4239482846407414</v>
      </c>
      <c r="BM40" s="8">
        <f>AVERAGE(BH40:BH41)</f>
        <v>0.29891806604305193</v>
      </c>
    </row>
    <row r="41" spans="1:65">
      <c r="A41">
        <v>40</v>
      </c>
      <c r="B41">
        <v>5</v>
      </c>
      <c r="C41" t="s">
        <v>133</v>
      </c>
      <c r="D41" t="s">
        <v>24</v>
      </c>
      <c r="E41" t="s">
        <v>52</v>
      </c>
      <c r="G41">
        <v>0.3</v>
      </c>
      <c r="H41">
        <v>0.3</v>
      </c>
      <c r="I41">
        <v>1556</v>
      </c>
      <c r="J41">
        <v>3346</v>
      </c>
      <c r="L41">
        <v>1501</v>
      </c>
      <c r="M41">
        <v>6.5720000000000001</v>
      </c>
      <c r="N41">
        <v>5.5510000000000002</v>
      </c>
      <c r="O41">
        <v>0</v>
      </c>
      <c r="Q41">
        <v>0.26300000000000001</v>
      </c>
      <c r="R41">
        <v>1</v>
      </c>
      <c r="S41">
        <v>0</v>
      </c>
      <c r="T41">
        <v>0</v>
      </c>
      <c r="V41">
        <v>0</v>
      </c>
      <c r="Y41" s="4">
        <v>43852</v>
      </c>
      <c r="Z41" s="3">
        <v>0.77887731481481481</v>
      </c>
      <c r="AB41">
        <v>1</v>
      </c>
      <c r="AX41" s="1">
        <v>3</v>
      </c>
      <c r="AY41" s="1">
        <v>6</v>
      </c>
      <c r="AZ41" s="1">
        <v>0.3</v>
      </c>
      <c r="BA41" s="6">
        <f>I41/(G41*AX41)</f>
        <v>1728.8888888888891</v>
      </c>
      <c r="BB41" s="6">
        <f>J41/(H41*AY41)</f>
        <v>1858.8888888888891</v>
      </c>
      <c r="BC41" s="7">
        <f>L41/(H41*AZ41)</f>
        <v>16677.777777777777</v>
      </c>
      <c r="BE41" s="8">
        <f t="shared" si="4"/>
        <v>3.5102143125704974</v>
      </c>
      <c r="BF41" s="8">
        <f t="shared" si="5"/>
        <v>5.9856887298747754</v>
      </c>
      <c r="BG41" s="8">
        <f t="shared" si="3"/>
        <v>2.475474417304278</v>
      </c>
      <c r="BH41" s="8">
        <f t="shared" si="6"/>
        <v>0.30449678800856533</v>
      </c>
    </row>
    <row r="42" spans="1:65">
      <c r="A42">
        <v>41</v>
      </c>
      <c r="B42">
        <v>3</v>
      </c>
      <c r="C42" t="s">
        <v>45</v>
      </c>
      <c r="D42" t="s">
        <v>24</v>
      </c>
      <c r="E42" t="s">
        <v>52</v>
      </c>
      <c r="G42">
        <v>0.3</v>
      </c>
      <c r="H42">
        <v>0.3</v>
      </c>
      <c r="I42">
        <v>4215</v>
      </c>
      <c r="J42">
        <v>4892</v>
      </c>
      <c r="L42">
        <v>6347</v>
      </c>
      <c r="M42">
        <v>17.863</v>
      </c>
      <c r="N42">
        <v>8.1349999999999998</v>
      </c>
      <c r="O42">
        <v>0</v>
      </c>
      <c r="Q42">
        <v>1.0760000000000001</v>
      </c>
      <c r="R42">
        <v>1</v>
      </c>
      <c r="S42">
        <v>0</v>
      </c>
      <c r="T42">
        <v>0</v>
      </c>
      <c r="V42">
        <v>0</v>
      </c>
      <c r="Y42" s="4">
        <v>43852</v>
      </c>
      <c r="Z42" s="3">
        <v>0.789525462962963</v>
      </c>
      <c r="AB42">
        <v>1</v>
      </c>
      <c r="AE42">
        <f>ABS(100*(M42-M43)/(AVERAGE(M42:M43)))</f>
        <v>1.0303249700648756</v>
      </c>
      <c r="AJ42" t="e">
        <f>ABS(100*(O42-O43)/(AVERAGE(O42:O43)))</f>
        <v>#DIV/0!</v>
      </c>
      <c r="AO42">
        <f>ABS(100*(Q42-Q43)/(AVERAGE(Q42:Q43)))</f>
        <v>1.9328117809479897</v>
      </c>
      <c r="AS42">
        <f>AVERAGE(M42:M43)</f>
        <v>17.955500000000001</v>
      </c>
      <c r="AT42">
        <f>AVERAGE(N42:N43)</f>
        <v>8.3064999999999998</v>
      </c>
      <c r="AU42">
        <f>AVERAGE(O42:O43)</f>
        <v>0</v>
      </c>
      <c r="AV42">
        <f>AVERAGE(Q42:Q43)</f>
        <v>1.0865</v>
      </c>
      <c r="BE42" s="8">
        <f t="shared" si="4"/>
        <v>9.5087103647073565</v>
      </c>
      <c r="BF42" s="8">
        <f t="shared" si="5"/>
        <v>8.7513416815742389</v>
      </c>
      <c r="BG42" s="8">
        <f t="shared" si="3"/>
        <v>-0.75736868313311767</v>
      </c>
      <c r="BH42" s="8">
        <f t="shared" si="6"/>
        <v>1.2875690296404825</v>
      </c>
      <c r="BJ42" s="8">
        <f>AVERAGE(BE42:BE43)</f>
        <v>9.5572126832936455</v>
      </c>
      <c r="BK42" s="8">
        <f>AVERAGE(BF42:BF43)</f>
        <v>8.9347048300536649</v>
      </c>
      <c r="BL42" s="8">
        <f>AVERAGE(BG42:BG43)</f>
        <v>-0.6225078532399797</v>
      </c>
      <c r="BM42" s="8">
        <f>AVERAGE(BH42:BH43)</f>
        <v>1.3009579623577145</v>
      </c>
    </row>
    <row r="43" spans="1:65">
      <c r="A43">
        <v>42</v>
      </c>
      <c r="B43">
        <v>3</v>
      </c>
      <c r="C43" t="s">
        <v>45</v>
      </c>
      <c r="D43" t="s">
        <v>24</v>
      </c>
      <c r="E43" t="s">
        <v>52</v>
      </c>
      <c r="G43">
        <v>0.3</v>
      </c>
      <c r="H43">
        <v>0.3</v>
      </c>
      <c r="I43">
        <v>4258</v>
      </c>
      <c r="J43">
        <v>5097</v>
      </c>
      <c r="L43">
        <v>6479</v>
      </c>
      <c r="M43">
        <v>18.047999999999998</v>
      </c>
      <c r="N43">
        <v>8.4779999999999998</v>
      </c>
      <c r="O43">
        <v>0</v>
      </c>
      <c r="Q43">
        <v>1.097</v>
      </c>
      <c r="R43">
        <v>1</v>
      </c>
      <c r="S43">
        <v>0</v>
      </c>
      <c r="T43">
        <v>0</v>
      </c>
      <c r="V43">
        <v>0</v>
      </c>
      <c r="Y43" s="4">
        <v>43852</v>
      </c>
      <c r="Z43" s="3">
        <v>0.79541666666666666</v>
      </c>
      <c r="AB43">
        <v>1</v>
      </c>
      <c r="BE43" s="8">
        <f t="shared" si="4"/>
        <v>9.6057150018799344</v>
      </c>
      <c r="BF43" s="8">
        <f t="shared" si="5"/>
        <v>9.1180679785330927</v>
      </c>
      <c r="BG43" s="8">
        <f t="shared" si="3"/>
        <v>-0.48764702334684173</v>
      </c>
      <c r="BH43" s="8">
        <f t="shared" si="6"/>
        <v>1.3143468950749466</v>
      </c>
    </row>
    <row r="44" spans="1:65">
      <c r="A44">
        <v>43</v>
      </c>
      <c r="B44">
        <v>20</v>
      </c>
      <c r="C44" t="s">
        <v>147</v>
      </c>
      <c r="D44" t="s">
        <v>24</v>
      </c>
      <c r="E44" t="s">
        <v>52</v>
      </c>
      <c r="G44">
        <v>0.3</v>
      </c>
      <c r="H44">
        <v>0.3</v>
      </c>
      <c r="I44">
        <v>2914</v>
      </c>
      <c r="J44">
        <v>3969</v>
      </c>
      <c r="L44">
        <v>3686</v>
      </c>
      <c r="M44">
        <v>12.311999999999999</v>
      </c>
      <c r="N44">
        <v>6.59</v>
      </c>
      <c r="O44">
        <v>0</v>
      </c>
      <c r="Q44">
        <v>0.63600000000000001</v>
      </c>
      <c r="R44">
        <v>1</v>
      </c>
      <c r="S44">
        <v>0</v>
      </c>
      <c r="T44">
        <v>0</v>
      </c>
      <c r="V44">
        <v>0</v>
      </c>
      <c r="Y44" s="4">
        <v>43852</v>
      </c>
      <c r="Z44" s="3">
        <v>0.80601851851851858</v>
      </c>
      <c r="AB44">
        <v>1</v>
      </c>
      <c r="AE44">
        <f>ABS(100*(M44-M45)/(AVERAGE(M44:M45)))</f>
        <v>1.082478390823171</v>
      </c>
      <c r="AJ44" t="e">
        <f>ABS(100*(O44-O45)/(AVERAGE(O44:O45)))</f>
        <v>#DIV/0!</v>
      </c>
      <c r="AO44">
        <f>ABS(100*(Q44-Q45)/(AVERAGE(Q44:Q45)))</f>
        <v>0.78308535630383769</v>
      </c>
      <c r="AS44">
        <f>AVERAGE(M44:M45)</f>
        <v>12.379</v>
      </c>
      <c r="AT44">
        <f>AVERAGE(N44:N45)</f>
        <v>6.6325000000000003</v>
      </c>
      <c r="AU44">
        <f>AVERAGE(O44:O45)</f>
        <v>0</v>
      </c>
      <c r="AV44">
        <f>AVERAGE(Q44:Q45)</f>
        <v>0.63850000000000007</v>
      </c>
      <c r="BE44" s="8">
        <f t="shared" si="4"/>
        <v>6.573756109788194</v>
      </c>
      <c r="BF44" s="8">
        <f t="shared" si="5"/>
        <v>7.1001788908765642</v>
      </c>
      <c r="BG44" s="8">
        <f t="shared" si="3"/>
        <v>0.52642278108837015</v>
      </c>
      <c r="BH44" s="8">
        <f t="shared" si="6"/>
        <v>0.74775160599571733</v>
      </c>
      <c r="BJ44" s="8">
        <f>AVERAGE(BE44:BE45)</f>
        <v>6.6087228976062162</v>
      </c>
      <c r="BK44" s="8">
        <f>AVERAGE(BF44:BF45)</f>
        <v>7.1449016100178877</v>
      </c>
      <c r="BL44" s="8">
        <f>AVERAGE(BG44:BG45)</f>
        <v>0.53617871241167192</v>
      </c>
      <c r="BM44" s="8">
        <f>AVERAGE(BH44:BH45)</f>
        <v>0.75079454524963374</v>
      </c>
    </row>
    <row r="45" spans="1:65">
      <c r="A45">
        <v>44</v>
      </c>
      <c r="B45">
        <v>20</v>
      </c>
      <c r="C45" t="s">
        <v>147</v>
      </c>
      <c r="D45" t="s">
        <v>24</v>
      </c>
      <c r="E45" t="s">
        <v>52</v>
      </c>
      <c r="G45">
        <v>0.3</v>
      </c>
      <c r="H45">
        <v>0.3</v>
      </c>
      <c r="I45">
        <v>2945</v>
      </c>
      <c r="J45">
        <v>4019</v>
      </c>
      <c r="L45">
        <v>3716</v>
      </c>
      <c r="M45">
        <v>12.446</v>
      </c>
      <c r="N45">
        <v>6.6749999999999998</v>
      </c>
      <c r="O45">
        <v>0</v>
      </c>
      <c r="Q45">
        <v>0.64100000000000001</v>
      </c>
      <c r="R45">
        <v>1</v>
      </c>
      <c r="S45">
        <v>0</v>
      </c>
      <c r="T45">
        <v>0</v>
      </c>
      <c r="V45">
        <v>0</v>
      </c>
      <c r="Y45" s="4">
        <v>43852</v>
      </c>
      <c r="Z45" s="3">
        <v>0.81188657407407405</v>
      </c>
      <c r="AB45">
        <v>1</v>
      </c>
      <c r="BE45" s="8">
        <f t="shared" si="4"/>
        <v>6.6436896854242384</v>
      </c>
      <c r="BF45" s="8">
        <f t="shared" si="5"/>
        <v>7.1896243291592121</v>
      </c>
      <c r="BG45" s="8">
        <f t="shared" si="3"/>
        <v>0.54593464373497369</v>
      </c>
      <c r="BH45" s="8">
        <f t="shared" si="6"/>
        <v>0.75383748450355015</v>
      </c>
    </row>
    <row r="46" spans="1:65">
      <c r="A46">
        <v>45</v>
      </c>
      <c r="B46">
        <v>21</v>
      </c>
      <c r="C46" t="s">
        <v>148</v>
      </c>
      <c r="D46" t="s">
        <v>24</v>
      </c>
      <c r="E46" t="s">
        <v>52</v>
      </c>
      <c r="G46">
        <v>0.3</v>
      </c>
      <c r="H46">
        <v>0.3</v>
      </c>
      <c r="I46">
        <v>2162</v>
      </c>
      <c r="J46">
        <v>3746</v>
      </c>
      <c r="L46">
        <v>6298</v>
      </c>
      <c r="M46">
        <v>9.1280000000000001</v>
      </c>
      <c r="N46">
        <v>6.218</v>
      </c>
      <c r="O46">
        <v>0</v>
      </c>
      <c r="Q46">
        <v>1.0680000000000001</v>
      </c>
      <c r="R46">
        <v>1</v>
      </c>
      <c r="S46">
        <v>0</v>
      </c>
      <c r="T46">
        <v>0</v>
      </c>
      <c r="V46">
        <v>0</v>
      </c>
      <c r="Y46" s="4">
        <v>43852</v>
      </c>
      <c r="Z46" s="3">
        <v>0.82230324074074079</v>
      </c>
      <c r="AB46">
        <v>1</v>
      </c>
      <c r="AE46">
        <f>ABS(100*(M46-M47)/(AVERAGE(M46:M47)))</f>
        <v>0.78568310781317308</v>
      </c>
      <c r="AJ46" t="e">
        <f>ABS(100*(O46-O47)/(AVERAGE(O46:O47)))</f>
        <v>#DIV/0!</v>
      </c>
      <c r="AO46">
        <f>ABS(100*(Q46-Q47)/(AVERAGE(Q46:Q47)))</f>
        <v>2.4051803885291418</v>
      </c>
      <c r="AS46">
        <f>AVERAGE(M46:M47)</f>
        <v>9.1639999999999997</v>
      </c>
      <c r="AT46">
        <f>AVERAGE(N46:N47)</f>
        <v>6.2614999999999998</v>
      </c>
      <c r="AU46">
        <f>AVERAGE(O46:O47)</f>
        <v>0</v>
      </c>
      <c r="AV46">
        <f>AVERAGE(Q46:Q47)</f>
        <v>1.081</v>
      </c>
      <c r="BE46" s="8">
        <f t="shared" si="4"/>
        <v>4.877302920165433</v>
      </c>
      <c r="BF46" s="8">
        <f t="shared" si="5"/>
        <v>6.7012522361359563</v>
      </c>
      <c r="BG46" s="8">
        <f t="shared" si="3"/>
        <v>1.8239493159705233</v>
      </c>
      <c r="BH46" s="8">
        <f t="shared" si="6"/>
        <v>1.2776287614110222</v>
      </c>
      <c r="BJ46" s="8">
        <f>AVERAGE(BE46:BE47)</f>
        <v>4.8964782554204778</v>
      </c>
      <c r="BK46" s="8">
        <f>AVERAGE(BF46:BF47)</f>
        <v>6.7477638640429332</v>
      </c>
      <c r="BL46" s="8">
        <f>AVERAGE(BG46:BG47)</f>
        <v>1.8512856086224554</v>
      </c>
      <c r="BM46" s="8">
        <f>AVERAGE(BH46:BH47)</f>
        <v>1.2935534768398513</v>
      </c>
    </row>
    <row r="47" spans="1:65">
      <c r="A47">
        <v>46</v>
      </c>
      <c r="B47">
        <v>21</v>
      </c>
      <c r="C47" t="s">
        <v>148</v>
      </c>
      <c r="D47" t="s">
        <v>24</v>
      </c>
      <c r="E47" t="s">
        <v>52</v>
      </c>
      <c r="G47">
        <v>0.3</v>
      </c>
      <c r="H47">
        <v>0.3</v>
      </c>
      <c r="I47">
        <v>2179</v>
      </c>
      <c r="J47">
        <v>3798</v>
      </c>
      <c r="L47">
        <v>6455</v>
      </c>
      <c r="M47">
        <v>9.1999999999999993</v>
      </c>
      <c r="N47">
        <v>6.3049999999999997</v>
      </c>
      <c r="O47">
        <v>0</v>
      </c>
      <c r="Q47">
        <v>1.0940000000000001</v>
      </c>
      <c r="R47">
        <v>1</v>
      </c>
      <c r="S47">
        <v>0</v>
      </c>
      <c r="T47">
        <v>0</v>
      </c>
      <c r="V47">
        <v>0</v>
      </c>
      <c r="Y47" s="4">
        <v>43852</v>
      </c>
      <c r="Z47" s="3">
        <v>0.82810185185185192</v>
      </c>
      <c r="AB47">
        <v>1</v>
      </c>
      <c r="BE47" s="8">
        <f t="shared" si="4"/>
        <v>4.9156535906755225</v>
      </c>
      <c r="BF47" s="8">
        <f t="shared" si="5"/>
        <v>6.79427549194991</v>
      </c>
      <c r="BG47" s="8">
        <f t="shared" si="3"/>
        <v>1.8786219012743874</v>
      </c>
      <c r="BH47" s="8">
        <f t="shared" si="6"/>
        <v>1.3094781922686805</v>
      </c>
    </row>
    <row r="48" spans="1:65">
      <c r="A48">
        <v>47</v>
      </c>
      <c r="B48">
        <v>22</v>
      </c>
      <c r="C48" t="s">
        <v>149</v>
      </c>
      <c r="D48" t="s">
        <v>24</v>
      </c>
      <c r="E48" t="s">
        <v>52</v>
      </c>
      <c r="G48">
        <v>0.3</v>
      </c>
      <c r="H48">
        <v>0.3</v>
      </c>
      <c r="I48">
        <v>2533</v>
      </c>
      <c r="J48">
        <v>4248</v>
      </c>
      <c r="L48">
        <v>11163</v>
      </c>
      <c r="M48">
        <v>10.696999999999999</v>
      </c>
      <c r="N48">
        <v>7.0570000000000004</v>
      </c>
      <c r="O48">
        <v>0</v>
      </c>
      <c r="Q48">
        <v>1.835</v>
      </c>
      <c r="R48">
        <v>1</v>
      </c>
      <c r="S48">
        <v>0</v>
      </c>
      <c r="T48">
        <v>0</v>
      </c>
      <c r="V48">
        <v>0</v>
      </c>
      <c r="Y48" s="4">
        <v>43852</v>
      </c>
      <c r="Z48" s="3">
        <v>0.83858796296296301</v>
      </c>
      <c r="AB48">
        <v>1</v>
      </c>
      <c r="AE48">
        <f>ABS(100*(M48-M49)/(AVERAGE(M48:M49)))</f>
        <v>5.6917604076530983</v>
      </c>
      <c r="AJ48" t="e">
        <f>ABS(100*(O48-O49)/(AVERAGE(O48:O49)))</f>
        <v>#DIV/0!</v>
      </c>
      <c r="AO48">
        <f>ABS(100*(Q48-Q49)/(AVERAGE(Q48:Q49)))</f>
        <v>0.65181966322650797</v>
      </c>
      <c r="AS48">
        <f>AVERAGE(M48:M49)</f>
        <v>10.401</v>
      </c>
      <c r="AT48">
        <f>AVERAGE(N48:N49)</f>
        <v>7.1165000000000003</v>
      </c>
      <c r="AU48">
        <f>AVERAGE(O48:O49)</f>
        <v>0</v>
      </c>
      <c r="AV48">
        <f>AVERAGE(Q48:Q49)</f>
        <v>1.841</v>
      </c>
      <c r="BE48" s="8">
        <f t="shared" si="4"/>
        <v>5.7142499060032579</v>
      </c>
      <c r="BF48" s="8">
        <f t="shared" si="5"/>
        <v>7.599284436493738</v>
      </c>
      <c r="BG48" s="8">
        <f t="shared" si="3"/>
        <v>1.8850345304904801</v>
      </c>
      <c r="BH48" s="8">
        <f t="shared" si="6"/>
        <v>2.2645553927645667</v>
      </c>
      <c r="BJ48" s="8">
        <f>AVERAGE(BE48:BE49)</f>
        <v>5.5563353803734792</v>
      </c>
      <c r="BK48" s="8">
        <f>AVERAGE(BF48:BF49)</f>
        <v>7.662790697674418</v>
      </c>
      <c r="BL48" s="8">
        <f>AVERAGE(BG48:BG49)</f>
        <v>2.1064553173009384</v>
      </c>
      <c r="BM48" s="8">
        <f>AVERAGE(BH48:BH49)</f>
        <v>2.2728727600586049</v>
      </c>
    </row>
    <row r="49" spans="1:65">
      <c r="A49">
        <v>48</v>
      </c>
      <c r="B49">
        <v>22</v>
      </c>
      <c r="C49" t="s">
        <v>149</v>
      </c>
      <c r="D49" t="s">
        <v>24</v>
      </c>
      <c r="E49" t="s">
        <v>52</v>
      </c>
      <c r="G49">
        <v>0.3</v>
      </c>
      <c r="H49">
        <v>0.3</v>
      </c>
      <c r="I49">
        <v>2393</v>
      </c>
      <c r="J49">
        <v>4319</v>
      </c>
      <c r="L49">
        <v>11245</v>
      </c>
      <c r="M49">
        <v>10.105</v>
      </c>
      <c r="N49">
        <v>7.1760000000000002</v>
      </c>
      <c r="O49">
        <v>0</v>
      </c>
      <c r="Q49">
        <v>1.847</v>
      </c>
      <c r="R49">
        <v>1</v>
      </c>
      <c r="S49">
        <v>0</v>
      </c>
      <c r="T49">
        <v>0</v>
      </c>
      <c r="V49">
        <v>0</v>
      </c>
      <c r="Y49" s="4">
        <v>43852</v>
      </c>
      <c r="Z49" s="3">
        <v>0.84445601851851848</v>
      </c>
      <c r="AB49">
        <v>1</v>
      </c>
      <c r="BE49" s="8">
        <f t="shared" si="4"/>
        <v>5.3984208547437014</v>
      </c>
      <c r="BF49" s="8">
        <f t="shared" si="5"/>
        <v>7.726296958855098</v>
      </c>
      <c r="BG49" s="8">
        <f t="shared" si="3"/>
        <v>2.3278761041113967</v>
      </c>
      <c r="BH49" s="8">
        <f t="shared" si="6"/>
        <v>2.2811901273526431</v>
      </c>
    </row>
    <row r="50" spans="1:65">
      <c r="A50">
        <v>49</v>
      </c>
      <c r="B50">
        <v>23</v>
      </c>
      <c r="C50" t="s">
        <v>150</v>
      </c>
      <c r="D50" t="s">
        <v>24</v>
      </c>
      <c r="E50" t="s">
        <v>52</v>
      </c>
      <c r="G50">
        <v>0.3</v>
      </c>
      <c r="H50">
        <v>0.3</v>
      </c>
      <c r="I50">
        <v>1231</v>
      </c>
      <c r="J50">
        <v>3331</v>
      </c>
      <c r="L50">
        <v>1341</v>
      </c>
      <c r="M50">
        <v>5.2050000000000001</v>
      </c>
      <c r="N50">
        <v>5.5250000000000004</v>
      </c>
      <c r="O50">
        <v>0.32</v>
      </c>
      <c r="Q50">
        <v>0.23599999999999999</v>
      </c>
      <c r="R50">
        <v>1</v>
      </c>
      <c r="S50">
        <v>0</v>
      </c>
      <c r="T50">
        <v>0</v>
      </c>
      <c r="V50">
        <v>0</v>
      </c>
      <c r="Y50" s="4">
        <v>43852</v>
      </c>
      <c r="Z50" s="3">
        <v>0.85479166666666673</v>
      </c>
      <c r="AB50">
        <v>1</v>
      </c>
      <c r="AE50">
        <f>ABS(100*(M50-M51)/(AVERAGE(M50:M51)))</f>
        <v>2.1100655831194706</v>
      </c>
      <c r="AJ50">
        <f>ABS(100*(O50-O51)/(AVERAGE(O50:O51)))</f>
        <v>9.5238095238095166</v>
      </c>
      <c r="AO50">
        <f>ABS(100*(Q50-Q51)/(AVERAGE(Q50:Q51)))</f>
        <v>4.7722342733188654</v>
      </c>
      <c r="AS50">
        <f>AVERAGE(M50:M51)</f>
        <v>5.2605000000000004</v>
      </c>
      <c r="AT50">
        <f>AVERAGE(N50:N51)</f>
        <v>5.5965000000000007</v>
      </c>
      <c r="AU50">
        <f>AVERAGE(O50:O51)</f>
        <v>0.33599999999999997</v>
      </c>
      <c r="AV50">
        <f>AVERAGE(Q50:Q51)</f>
        <v>0.23049999999999998</v>
      </c>
      <c r="BE50" s="8">
        <f t="shared" si="4"/>
        <v>2.7770397292893843</v>
      </c>
      <c r="BF50" s="8">
        <f t="shared" si="5"/>
        <v>5.9588550983899804</v>
      </c>
      <c r="BG50" s="8">
        <f t="shared" si="3"/>
        <v>3.1818153691005961</v>
      </c>
      <c r="BH50" s="8">
        <f t="shared" si="6"/>
        <v>0.27203876930012399</v>
      </c>
      <c r="BJ50" s="8">
        <f>AVERAGE(BE50:BE51)</f>
        <v>2.8063667126206289</v>
      </c>
      <c r="BK50" s="8">
        <f>AVERAGE(BF50:BF51)</f>
        <v>6.0348837209302317</v>
      </c>
      <c r="BL50" s="8">
        <f>AVERAGE(BG50:BG51)</f>
        <v>3.2285170083096029</v>
      </c>
      <c r="BM50" s="8">
        <f>AVERAGE(BH50:BH51)</f>
        <v>0.26615575340921899</v>
      </c>
    </row>
    <row r="51" spans="1:65">
      <c r="A51">
        <v>50</v>
      </c>
      <c r="B51">
        <v>23</v>
      </c>
      <c r="C51" t="s">
        <v>150</v>
      </c>
      <c r="D51" t="s">
        <v>24</v>
      </c>
      <c r="E51" t="s">
        <v>52</v>
      </c>
      <c r="G51">
        <v>0.3</v>
      </c>
      <c r="H51">
        <v>0.3</v>
      </c>
      <c r="I51">
        <v>1257</v>
      </c>
      <c r="J51">
        <v>3416</v>
      </c>
      <c r="L51">
        <v>1283</v>
      </c>
      <c r="M51">
        <v>5.3159999999999998</v>
      </c>
      <c r="N51">
        <v>5.6680000000000001</v>
      </c>
      <c r="O51">
        <v>0.35199999999999998</v>
      </c>
      <c r="Q51">
        <v>0.22500000000000001</v>
      </c>
      <c r="R51">
        <v>1</v>
      </c>
      <c r="S51">
        <v>0</v>
      </c>
      <c r="T51">
        <v>0</v>
      </c>
      <c r="V51">
        <v>0</v>
      </c>
      <c r="Y51" s="4">
        <v>43852</v>
      </c>
      <c r="Z51" s="3">
        <v>0.86047453703703702</v>
      </c>
      <c r="AB51">
        <v>1</v>
      </c>
      <c r="BE51" s="8">
        <f t="shared" si="4"/>
        <v>2.835693695951873</v>
      </c>
      <c r="BF51" s="8">
        <f t="shared" si="5"/>
        <v>6.1109123434704822</v>
      </c>
      <c r="BG51" s="8">
        <f t="shared" si="3"/>
        <v>3.2752186475186091</v>
      </c>
      <c r="BH51" s="8">
        <f t="shared" si="6"/>
        <v>0.26027273751831398</v>
      </c>
    </row>
    <row r="52" spans="1:65">
      <c r="A52">
        <v>51</v>
      </c>
      <c r="B52">
        <v>24</v>
      </c>
      <c r="C52" t="s">
        <v>151</v>
      </c>
      <c r="D52" t="s">
        <v>24</v>
      </c>
      <c r="E52" t="s">
        <v>52</v>
      </c>
      <c r="G52">
        <v>0.3</v>
      </c>
      <c r="H52">
        <v>0.3</v>
      </c>
      <c r="I52">
        <v>2507</v>
      </c>
      <c r="J52">
        <v>3755</v>
      </c>
      <c r="L52">
        <v>3188</v>
      </c>
      <c r="M52">
        <v>10.587</v>
      </c>
      <c r="N52">
        <v>6.2329999999999997</v>
      </c>
      <c r="O52">
        <v>0</v>
      </c>
      <c r="Q52">
        <v>0.55200000000000005</v>
      </c>
      <c r="R52">
        <v>1</v>
      </c>
      <c r="S52">
        <v>0</v>
      </c>
      <c r="T52">
        <v>0</v>
      </c>
      <c r="V52">
        <v>0</v>
      </c>
      <c r="Y52" s="4">
        <v>43852</v>
      </c>
      <c r="Z52" s="3">
        <v>0.87069444444444455</v>
      </c>
      <c r="AB52">
        <v>1</v>
      </c>
      <c r="AE52">
        <f>ABS(100*(M52-M53)/(AVERAGE(M52:M53)))</f>
        <v>0.57452319284200559</v>
      </c>
      <c r="AJ52" t="e">
        <f>ABS(100*(O52-O53)/(AVERAGE(O52:O53)))</f>
        <v>#DIV/0!</v>
      </c>
      <c r="AO52">
        <f>ABS(100*(Q52-Q53)/(AVERAGE(Q52:Q53)))</f>
        <v>3.033006244424604</v>
      </c>
      <c r="AS52">
        <f>AVERAGE(M52:M53)</f>
        <v>10.6175</v>
      </c>
      <c r="AT52">
        <f>AVERAGE(N52:N53)</f>
        <v>6.2489999999999997</v>
      </c>
      <c r="AU52">
        <f>AVERAGE(O52:O53)</f>
        <v>0</v>
      </c>
      <c r="AV52">
        <f>AVERAGE(Q52:Q53)</f>
        <v>0.5605</v>
      </c>
      <c r="BE52" s="8">
        <f t="shared" si="4"/>
        <v>5.6555959393407687</v>
      </c>
      <c r="BF52" s="8">
        <f t="shared" si="5"/>
        <v>6.7173524150268316</v>
      </c>
      <c r="BG52" s="8">
        <f t="shared" si="3"/>
        <v>1.0617564756860629</v>
      </c>
      <c r="BH52" s="8">
        <f t="shared" si="6"/>
        <v>0.64672602276569369</v>
      </c>
      <c r="BJ52" s="8">
        <f>AVERAGE(BE52:BE53)</f>
        <v>5.6713873919037461</v>
      </c>
      <c r="BK52" s="8">
        <f>AVERAGE(BF52:BF53)</f>
        <v>6.7343470483005348</v>
      </c>
      <c r="BL52" s="8">
        <f>AVERAGE(BG52:BG53)</f>
        <v>1.0629596563967887</v>
      </c>
      <c r="BM52" s="8">
        <f>AVERAGE(BH52:BH53)</f>
        <v>0.65727487884593705</v>
      </c>
    </row>
    <row r="53" spans="1:65">
      <c r="A53">
        <v>52</v>
      </c>
      <c r="B53">
        <v>24</v>
      </c>
      <c r="C53" t="s">
        <v>151</v>
      </c>
      <c r="D53" t="s">
        <v>24</v>
      </c>
      <c r="E53" t="s">
        <v>52</v>
      </c>
      <c r="G53">
        <v>0.3</v>
      </c>
      <c r="H53">
        <v>0.3</v>
      </c>
      <c r="I53">
        <v>2521</v>
      </c>
      <c r="J53">
        <v>3774</v>
      </c>
      <c r="L53">
        <v>3292</v>
      </c>
      <c r="M53">
        <v>10.648</v>
      </c>
      <c r="N53">
        <v>6.2649999999999997</v>
      </c>
      <c r="O53">
        <v>0</v>
      </c>
      <c r="Q53">
        <v>0.56899999999999995</v>
      </c>
      <c r="R53">
        <v>1</v>
      </c>
      <c r="S53">
        <v>0</v>
      </c>
      <c r="T53">
        <v>0</v>
      </c>
      <c r="V53">
        <v>0</v>
      </c>
      <c r="Y53" s="4">
        <v>43852</v>
      </c>
      <c r="Z53" s="3">
        <v>0.87644675925925919</v>
      </c>
      <c r="AB53">
        <v>1</v>
      </c>
      <c r="BE53" s="8">
        <f t="shared" si="4"/>
        <v>5.6871788444667244</v>
      </c>
      <c r="BF53" s="8">
        <f t="shared" si="5"/>
        <v>6.7513416815742389</v>
      </c>
      <c r="BG53" s="8">
        <f t="shared" si="3"/>
        <v>1.0641628371075145</v>
      </c>
      <c r="BH53" s="8">
        <f t="shared" si="6"/>
        <v>0.66782373492618052</v>
      </c>
    </row>
    <row r="54" spans="1:65">
      <c r="A54">
        <v>53</v>
      </c>
      <c r="B54">
        <v>25</v>
      </c>
      <c r="C54" t="s">
        <v>152</v>
      </c>
      <c r="D54" t="s">
        <v>24</v>
      </c>
      <c r="E54" t="s">
        <v>52</v>
      </c>
      <c r="G54">
        <v>0.3</v>
      </c>
      <c r="H54">
        <v>0.3</v>
      </c>
      <c r="I54">
        <v>2183</v>
      </c>
      <c r="J54">
        <v>3519</v>
      </c>
      <c r="L54">
        <v>1845</v>
      </c>
      <c r="M54">
        <v>9.2159999999999993</v>
      </c>
      <c r="N54">
        <v>5.84</v>
      </c>
      <c r="O54">
        <v>0</v>
      </c>
      <c r="Q54">
        <v>0.32200000000000001</v>
      </c>
      <c r="R54">
        <v>1</v>
      </c>
      <c r="S54">
        <v>0</v>
      </c>
      <c r="T54">
        <v>0</v>
      </c>
      <c r="V54">
        <v>0</v>
      </c>
      <c r="Y54" s="4">
        <v>43852</v>
      </c>
      <c r="Z54" s="3">
        <v>0.88678240740740744</v>
      </c>
      <c r="AB54">
        <v>1</v>
      </c>
      <c r="AE54">
        <f>ABS(100*(M54-M55)/(AVERAGE(M54:M55)))</f>
        <v>1.7851381869018215</v>
      </c>
      <c r="AJ54" t="e">
        <f>ABS(100*(O54-O55)/(AVERAGE(O54:O55)))</f>
        <v>#DIV/0!</v>
      </c>
      <c r="AO54">
        <f>ABS(100*(Q54-Q55)/(AVERAGE(Q54:Q55)))</f>
        <v>1.2345679012345689</v>
      </c>
      <c r="AS54">
        <f>AVERAGE(M54:M55)</f>
        <v>9.2989999999999995</v>
      </c>
      <c r="AT54">
        <f>AVERAGE(N54:N55)</f>
        <v>5.8249999999999993</v>
      </c>
      <c r="AU54">
        <f>AVERAGE(O54:O55)</f>
        <v>0</v>
      </c>
      <c r="AV54">
        <f>AVERAGE(Q54:Q55)</f>
        <v>0.32400000000000001</v>
      </c>
      <c r="BE54" s="8">
        <f t="shared" si="4"/>
        <v>4.924677277854367</v>
      </c>
      <c r="BF54" s="8">
        <f t="shared" si="5"/>
        <v>6.2951699463327362</v>
      </c>
      <c r="BG54" s="8">
        <f t="shared" si="3"/>
        <v>1.3704926684783691</v>
      </c>
      <c r="BH54" s="8">
        <f t="shared" si="6"/>
        <v>0.37428152823171418</v>
      </c>
      <c r="BJ54" s="8">
        <f>AVERAGE(BE54:BE55)</f>
        <v>4.9686677528512337</v>
      </c>
      <c r="BK54" s="8">
        <f>AVERAGE(BF54:BF55)</f>
        <v>6.2790697674418592</v>
      </c>
      <c r="BL54" s="8">
        <f>AVERAGE(BG54:BG55)</f>
        <v>1.3104020145906259</v>
      </c>
      <c r="BM54" s="8">
        <f>AVERAGE(BH54:BH55)</f>
        <v>0.3762087230925279</v>
      </c>
    </row>
    <row r="55" spans="1:65">
      <c r="A55">
        <v>54</v>
      </c>
      <c r="B55">
        <v>25</v>
      </c>
      <c r="C55" t="s">
        <v>152</v>
      </c>
      <c r="D55" t="s">
        <v>24</v>
      </c>
      <c r="E55" t="s">
        <v>52</v>
      </c>
      <c r="G55">
        <v>0.3</v>
      </c>
      <c r="H55">
        <v>0.3</v>
      </c>
      <c r="I55">
        <v>2222</v>
      </c>
      <c r="J55">
        <v>3501</v>
      </c>
      <c r="L55">
        <v>1864</v>
      </c>
      <c r="M55">
        <v>9.3819999999999997</v>
      </c>
      <c r="N55">
        <v>5.81</v>
      </c>
      <c r="O55">
        <v>0</v>
      </c>
      <c r="Q55">
        <v>0.32600000000000001</v>
      </c>
      <c r="R55">
        <v>1</v>
      </c>
      <c r="S55">
        <v>0</v>
      </c>
      <c r="T55">
        <v>0</v>
      </c>
      <c r="V55">
        <v>0</v>
      </c>
      <c r="Y55" s="4">
        <v>43852</v>
      </c>
      <c r="Z55" s="3">
        <v>0.89258101851851857</v>
      </c>
      <c r="AB55">
        <v>1</v>
      </c>
      <c r="BE55" s="8">
        <f t="shared" si="4"/>
        <v>5.0126582278481004</v>
      </c>
      <c r="BF55" s="8">
        <f t="shared" si="5"/>
        <v>6.2629695885509831</v>
      </c>
      <c r="BG55" s="8">
        <f t="shared" si="3"/>
        <v>1.2503113607028826</v>
      </c>
      <c r="BH55" s="8">
        <f t="shared" si="6"/>
        <v>0.37813591795334162</v>
      </c>
    </row>
    <row r="56" spans="1:65">
      <c r="A56">
        <v>55</v>
      </c>
      <c r="B56">
        <v>26</v>
      </c>
      <c r="C56" t="s">
        <v>153</v>
      </c>
      <c r="D56" t="s">
        <v>24</v>
      </c>
      <c r="E56" t="s">
        <v>52</v>
      </c>
      <c r="G56">
        <v>0.3</v>
      </c>
      <c r="H56">
        <v>0.3</v>
      </c>
      <c r="I56">
        <v>2259</v>
      </c>
      <c r="J56">
        <v>3396</v>
      </c>
      <c r="L56">
        <v>991</v>
      </c>
      <c r="M56">
        <v>9.5380000000000003</v>
      </c>
      <c r="N56">
        <v>5.633</v>
      </c>
      <c r="O56">
        <v>0</v>
      </c>
      <c r="Q56">
        <v>0.17499999999999999</v>
      </c>
      <c r="R56">
        <v>1</v>
      </c>
      <c r="S56">
        <v>0</v>
      </c>
      <c r="T56">
        <v>0</v>
      </c>
      <c r="V56">
        <v>0</v>
      </c>
      <c r="Y56" s="4">
        <v>43852</v>
      </c>
      <c r="Z56" s="3">
        <v>0.9029166666666667</v>
      </c>
      <c r="AB56">
        <v>1</v>
      </c>
      <c r="AE56">
        <f>ABS(100*(M56-M57)/(AVERAGE(M56:M57)))</f>
        <v>0.60994846987064699</v>
      </c>
      <c r="AJ56" t="e">
        <f>ABS(100*(O56-O57)/(AVERAGE(O56:O57)))</f>
        <v>#DIV/0!</v>
      </c>
      <c r="AO56">
        <f>ABS(100*(Q56-Q57)/(AVERAGE(Q56:Q57)))</f>
        <v>0.56980056980057037</v>
      </c>
      <c r="AS56">
        <f>AVERAGE(M56:M57)</f>
        <v>9.5090000000000003</v>
      </c>
      <c r="AT56">
        <f>AVERAGE(N56:N57)</f>
        <v>5.6619999999999999</v>
      </c>
      <c r="AU56">
        <f>AVERAGE(O56:O57)</f>
        <v>0</v>
      </c>
      <c r="AV56">
        <f>AVERAGE(Q56:Q57)</f>
        <v>0.17549999999999999</v>
      </c>
      <c r="BE56" s="8">
        <f t="shared" si="4"/>
        <v>5.0961273342524116</v>
      </c>
      <c r="BF56" s="8">
        <f t="shared" si="5"/>
        <v>6.0751341681574225</v>
      </c>
      <c r="BG56" s="8">
        <f t="shared" si="3"/>
        <v>0.97900683390501086</v>
      </c>
      <c r="BH56" s="8">
        <f t="shared" si="6"/>
        <v>0.20103685337540855</v>
      </c>
      <c r="BJ56" s="8">
        <f>AVERAGE(BE56:BE57)</f>
        <v>5.08146384258679</v>
      </c>
      <c r="BK56" s="8">
        <f>AVERAGE(BF56:BF57)</f>
        <v>6.1055456171735232</v>
      </c>
      <c r="BL56" s="8">
        <f>AVERAGE(BG56:BG57)</f>
        <v>1.0240817745867332</v>
      </c>
      <c r="BM56" s="8">
        <f>AVERAGE(BH56:BH57)</f>
        <v>0.20144257860926407</v>
      </c>
    </row>
    <row r="57" spans="1:65">
      <c r="A57">
        <v>56</v>
      </c>
      <c r="B57">
        <v>26</v>
      </c>
      <c r="C57" t="s">
        <v>153</v>
      </c>
      <c r="D57" t="s">
        <v>24</v>
      </c>
      <c r="E57" t="s">
        <v>52</v>
      </c>
      <c r="G57">
        <v>0.3</v>
      </c>
      <c r="H57">
        <v>0.3</v>
      </c>
      <c r="I57">
        <v>2246</v>
      </c>
      <c r="J57">
        <v>3430</v>
      </c>
      <c r="L57">
        <v>995</v>
      </c>
      <c r="M57">
        <v>9.48</v>
      </c>
      <c r="N57">
        <v>5.6909999999999998</v>
      </c>
      <c r="O57">
        <v>0</v>
      </c>
      <c r="Q57">
        <v>0.17599999999999999</v>
      </c>
      <c r="R57">
        <v>1</v>
      </c>
      <c r="S57">
        <v>0</v>
      </c>
      <c r="T57">
        <v>0</v>
      </c>
      <c r="V57">
        <v>0</v>
      </c>
      <c r="Y57" s="4">
        <v>43852</v>
      </c>
      <c r="Z57" s="3">
        <v>0.9086805555555556</v>
      </c>
      <c r="AB57">
        <v>1</v>
      </c>
      <c r="BE57" s="8">
        <f t="shared" si="4"/>
        <v>5.0668003509211683</v>
      </c>
      <c r="BF57" s="8">
        <f t="shared" si="5"/>
        <v>6.1359570661896239</v>
      </c>
      <c r="BG57" s="8">
        <f t="shared" si="3"/>
        <v>1.0691567152684556</v>
      </c>
      <c r="BH57" s="8">
        <f t="shared" si="6"/>
        <v>0.20184830384311958</v>
      </c>
    </row>
    <row r="58" spans="1:65">
      <c r="A58">
        <v>57</v>
      </c>
      <c r="B58">
        <v>27</v>
      </c>
      <c r="C58" t="s">
        <v>154</v>
      </c>
      <c r="D58" t="s">
        <v>24</v>
      </c>
      <c r="E58" t="s">
        <v>52</v>
      </c>
      <c r="G58">
        <v>0.3</v>
      </c>
      <c r="H58">
        <v>0.3</v>
      </c>
      <c r="I58">
        <v>1457</v>
      </c>
      <c r="J58">
        <v>3026</v>
      </c>
      <c r="L58">
        <v>1401</v>
      </c>
      <c r="M58">
        <v>6.1580000000000004</v>
      </c>
      <c r="N58">
        <v>5.0170000000000003</v>
      </c>
      <c r="O58">
        <v>0</v>
      </c>
      <c r="Q58">
        <v>0.246</v>
      </c>
      <c r="R58">
        <v>1</v>
      </c>
      <c r="S58">
        <v>0</v>
      </c>
      <c r="T58">
        <v>0</v>
      </c>
      <c r="V58">
        <v>0</v>
      </c>
      <c r="Y58" s="4">
        <v>43852</v>
      </c>
      <c r="Z58" s="3">
        <v>0.91892361111111109</v>
      </c>
      <c r="AB58">
        <v>1</v>
      </c>
      <c r="AE58">
        <f>ABS(100*(M58-M59)/(AVERAGE(M58:M59)))</f>
        <v>0.63132335087008817</v>
      </c>
      <c r="AJ58" t="e">
        <f>ABS(100*(O58-O59)/(AVERAGE(O58:O59)))</f>
        <v>#DIV/0!</v>
      </c>
      <c r="AO58">
        <f>ABS(100*(Q58-Q59)/(AVERAGE(Q58:Q59)))</f>
        <v>2.4096385542168695</v>
      </c>
      <c r="AS58">
        <f>AVERAGE(M58:M59)</f>
        <v>6.1775000000000002</v>
      </c>
      <c r="AT58">
        <f>AVERAGE(N58:N59)</f>
        <v>5.0330000000000004</v>
      </c>
      <c r="AU58">
        <f>AVERAGE(O58:O59)</f>
        <v>0</v>
      </c>
      <c r="AV58">
        <f>AVERAGE(Q58:Q59)</f>
        <v>0.249</v>
      </c>
      <c r="BE58" s="8">
        <f t="shared" si="4"/>
        <v>3.286878054894097</v>
      </c>
      <c r="BF58" s="8">
        <f t="shared" si="5"/>
        <v>5.4132379248658316</v>
      </c>
      <c r="BG58" s="8">
        <f t="shared" si="3"/>
        <v>2.1263598699717345</v>
      </c>
      <c r="BH58" s="8">
        <f t="shared" si="6"/>
        <v>0.28421052631578952</v>
      </c>
      <c r="BJ58" s="8">
        <f>AVERAGE(BE58:BE59)</f>
        <v>3.2981576638676522</v>
      </c>
      <c r="BK58" s="8">
        <f>AVERAGE(BF58:BF59)</f>
        <v>5.4302325581395348</v>
      </c>
      <c r="BL58" s="8">
        <f>AVERAGE(BG58:BG59)</f>
        <v>2.1320748942718817</v>
      </c>
      <c r="BM58" s="8">
        <f>AVERAGE(BH58:BH59)</f>
        <v>0.28776062211202524</v>
      </c>
    </row>
    <row r="59" spans="1:65">
      <c r="A59">
        <v>58</v>
      </c>
      <c r="B59">
        <v>27</v>
      </c>
      <c r="C59" t="s">
        <v>154</v>
      </c>
      <c r="D59" t="s">
        <v>24</v>
      </c>
      <c r="E59" t="s">
        <v>52</v>
      </c>
      <c r="G59">
        <v>0.3</v>
      </c>
      <c r="H59">
        <v>0.3</v>
      </c>
      <c r="I59">
        <v>1467</v>
      </c>
      <c r="J59">
        <v>3045</v>
      </c>
      <c r="L59">
        <v>1436</v>
      </c>
      <c r="M59">
        <v>6.1970000000000001</v>
      </c>
      <c r="N59">
        <v>5.0490000000000004</v>
      </c>
      <c r="O59">
        <v>0</v>
      </c>
      <c r="Q59">
        <v>0.252</v>
      </c>
      <c r="R59">
        <v>1</v>
      </c>
      <c r="S59">
        <v>0</v>
      </c>
      <c r="T59">
        <v>0</v>
      </c>
      <c r="V59">
        <v>0</v>
      </c>
      <c r="Y59" s="4">
        <v>43852</v>
      </c>
      <c r="Z59" s="3">
        <v>0.92465277777777777</v>
      </c>
      <c r="AB59">
        <v>1</v>
      </c>
      <c r="BE59" s="8">
        <f t="shared" si="4"/>
        <v>3.3094372728412078</v>
      </c>
      <c r="BF59" s="8">
        <f t="shared" si="5"/>
        <v>5.4472271914132371</v>
      </c>
      <c r="BG59" s="8">
        <f t="shared" si="3"/>
        <v>2.1377899185720293</v>
      </c>
      <c r="BH59" s="8">
        <f t="shared" si="6"/>
        <v>0.29131071790826102</v>
      </c>
    </row>
    <row r="60" spans="1:65">
      <c r="A60">
        <v>59</v>
      </c>
      <c r="B60">
        <v>28</v>
      </c>
      <c r="C60" t="s">
        <v>155</v>
      </c>
      <c r="D60" t="s">
        <v>24</v>
      </c>
      <c r="E60" t="s">
        <v>52</v>
      </c>
      <c r="G60">
        <v>0.3</v>
      </c>
      <c r="H60">
        <v>0.3</v>
      </c>
      <c r="I60">
        <v>1316</v>
      </c>
      <c r="J60">
        <v>2788</v>
      </c>
      <c r="L60">
        <v>1239</v>
      </c>
      <c r="M60">
        <v>5.5650000000000004</v>
      </c>
      <c r="N60">
        <v>4.6210000000000004</v>
      </c>
      <c r="O60">
        <v>0</v>
      </c>
      <c r="Q60">
        <v>0.218</v>
      </c>
      <c r="R60">
        <v>1</v>
      </c>
      <c r="S60">
        <v>0</v>
      </c>
      <c r="T60">
        <v>0</v>
      </c>
      <c r="V60">
        <v>0</v>
      </c>
      <c r="Y60" s="4">
        <v>43852</v>
      </c>
      <c r="Z60" s="3">
        <v>0.93481481481481488</v>
      </c>
      <c r="AB60">
        <v>1</v>
      </c>
      <c r="AE60">
        <f>ABS(100*(M60-M61)/(AVERAGE(M60:M61)))</f>
        <v>3.5932446999636714E-2</v>
      </c>
      <c r="AJ60" t="e">
        <f>ABS(100*(O60-O61)/(AVERAGE(O60:O61)))</f>
        <v>#DIV/0!</v>
      </c>
      <c r="AO60">
        <f>ABS(100*(Q60-Q61)/(AVERAGE(Q60:Q61)))</f>
        <v>1.8181818181818199</v>
      </c>
      <c r="AS60">
        <f>AVERAGE(M60:M61)</f>
        <v>5.5660000000000007</v>
      </c>
      <c r="AT60">
        <f>AVERAGE(N60:N61)</f>
        <v>4.6769999999999996</v>
      </c>
      <c r="AU60">
        <f>AVERAGE(O60:O61)</f>
        <v>0</v>
      </c>
      <c r="AV60">
        <f>AVERAGE(Q60:Q61)</f>
        <v>0.22</v>
      </c>
      <c r="BE60" s="8">
        <f t="shared" si="4"/>
        <v>2.9687930818398289</v>
      </c>
      <c r="BF60" s="8">
        <f t="shared" si="5"/>
        <v>4.9874776386404287</v>
      </c>
      <c r="BG60" s="8">
        <f t="shared" si="3"/>
        <v>2.0186845568005998</v>
      </c>
      <c r="BH60" s="8">
        <f t="shared" si="6"/>
        <v>0.25134678237349267</v>
      </c>
      <c r="BJ60" s="8">
        <f>AVERAGE(BE60:BE61)</f>
        <v>2.9699210427371847</v>
      </c>
      <c r="BK60" s="8">
        <f>AVERAGE(BF60:BF61)</f>
        <v>5.0483005366726292</v>
      </c>
      <c r="BL60" s="8">
        <f>AVERAGE(BG60:BG61)</f>
        <v>2.0783794939354445</v>
      </c>
      <c r="BM60" s="8">
        <f>AVERAGE(BH60:BH61)</f>
        <v>0.25347683985123415</v>
      </c>
    </row>
    <row r="61" spans="1:65">
      <c r="A61">
        <v>60</v>
      </c>
      <c r="B61">
        <v>28</v>
      </c>
      <c r="C61" t="s">
        <v>155</v>
      </c>
      <c r="D61" t="s">
        <v>24</v>
      </c>
      <c r="E61" t="s">
        <v>52</v>
      </c>
      <c r="G61">
        <v>0.3</v>
      </c>
      <c r="H61">
        <v>0.3</v>
      </c>
      <c r="I61">
        <v>1317</v>
      </c>
      <c r="J61">
        <v>2856</v>
      </c>
      <c r="L61">
        <v>1260</v>
      </c>
      <c r="M61">
        <v>5.5670000000000002</v>
      </c>
      <c r="N61">
        <v>4.7329999999999997</v>
      </c>
      <c r="O61">
        <v>0</v>
      </c>
      <c r="Q61">
        <v>0.222</v>
      </c>
      <c r="R61">
        <v>1</v>
      </c>
      <c r="S61">
        <v>0</v>
      </c>
      <c r="T61">
        <v>0</v>
      </c>
      <c r="V61">
        <v>0</v>
      </c>
      <c r="Y61" s="4">
        <v>43852</v>
      </c>
      <c r="Z61" s="3">
        <v>0.94048611111111102</v>
      </c>
      <c r="AB61">
        <v>1</v>
      </c>
      <c r="BE61" s="8">
        <f t="shared" si="4"/>
        <v>2.9710490036345401</v>
      </c>
      <c r="BF61" s="8">
        <f t="shared" si="5"/>
        <v>5.1091234347048298</v>
      </c>
      <c r="BG61" s="8">
        <f t="shared" si="3"/>
        <v>2.1380744310702897</v>
      </c>
      <c r="BH61" s="8">
        <f t="shared" si="6"/>
        <v>0.25560689732897557</v>
      </c>
    </row>
    <row r="62" spans="1:65">
      <c r="A62">
        <v>61</v>
      </c>
      <c r="B62">
        <v>29</v>
      </c>
      <c r="C62" t="s">
        <v>156</v>
      </c>
      <c r="D62" t="s">
        <v>24</v>
      </c>
      <c r="E62" t="s">
        <v>52</v>
      </c>
      <c r="G62">
        <v>0.3</v>
      </c>
      <c r="H62">
        <v>0.3</v>
      </c>
      <c r="I62">
        <v>1704</v>
      </c>
      <c r="J62">
        <v>3067</v>
      </c>
      <c r="L62">
        <v>471</v>
      </c>
      <c r="M62">
        <v>7.1959999999999997</v>
      </c>
      <c r="N62">
        <v>5.0860000000000003</v>
      </c>
      <c r="O62">
        <v>0</v>
      </c>
      <c r="Q62">
        <v>8.4000000000000005E-2</v>
      </c>
      <c r="R62">
        <v>1</v>
      </c>
      <c r="S62">
        <v>0</v>
      </c>
      <c r="T62">
        <v>0</v>
      </c>
      <c r="V62">
        <v>0</v>
      </c>
      <c r="Y62" s="4">
        <v>43852</v>
      </c>
      <c r="Z62" s="3">
        <v>0.9506944444444444</v>
      </c>
      <c r="AB62">
        <v>1</v>
      </c>
      <c r="AE62">
        <f>ABS(100*(M62-M63)/(AVERAGE(M62:M63)))</f>
        <v>2.7797081306459758E-2</v>
      </c>
      <c r="AJ62" t="e">
        <f>ABS(100*(O62-O63)/(AVERAGE(O62:O63)))</f>
        <v>#DIV/0!</v>
      </c>
      <c r="AO62">
        <f>ABS(100*(Q62-Q63)/(AVERAGE(Q62:Q63)))</f>
        <v>4.6511627906976631</v>
      </c>
      <c r="AS62">
        <f>AVERAGE(M62:M63)</f>
        <v>7.1950000000000003</v>
      </c>
      <c r="AT62">
        <f>AVERAGE(N62:N63)</f>
        <v>5.1315</v>
      </c>
      <c r="AU62">
        <f>AVERAGE(O62:O63)</f>
        <v>0</v>
      </c>
      <c r="AV62">
        <f>AVERAGE(Q62:Q63)</f>
        <v>8.5999999999999993E-2</v>
      </c>
      <c r="BE62" s="8">
        <f t="shared" si="4"/>
        <v>3.8440907381877421</v>
      </c>
      <c r="BF62" s="8">
        <f t="shared" si="5"/>
        <v>5.4865831842576016</v>
      </c>
      <c r="BG62" s="8">
        <f t="shared" si="3"/>
        <v>1.6424924460698596</v>
      </c>
      <c r="BH62" s="8">
        <f t="shared" si="6"/>
        <v>9.5548292572974189E-2</v>
      </c>
      <c r="BJ62" s="8">
        <f>AVERAGE(BE62:BE63)</f>
        <v>3.8440907381877421</v>
      </c>
      <c r="BK62" s="8">
        <f>AVERAGE(BF62:BF63)</f>
        <v>5.5357781753130579</v>
      </c>
      <c r="BL62" s="8">
        <f>AVERAGE(BG62:BG63)</f>
        <v>1.6916874371253159</v>
      </c>
      <c r="BM62" s="8">
        <f>AVERAGE(BH62:BH63)</f>
        <v>9.7678350050715651E-2</v>
      </c>
    </row>
    <row r="63" spans="1:65">
      <c r="A63">
        <v>62</v>
      </c>
      <c r="B63">
        <v>29</v>
      </c>
      <c r="C63" t="s">
        <v>156</v>
      </c>
      <c r="D63" t="s">
        <v>24</v>
      </c>
      <c r="E63" t="s">
        <v>52</v>
      </c>
      <c r="G63">
        <v>0.3</v>
      </c>
      <c r="H63">
        <v>0.3</v>
      </c>
      <c r="I63">
        <v>1704</v>
      </c>
      <c r="J63">
        <v>3122</v>
      </c>
      <c r="L63">
        <v>492</v>
      </c>
      <c r="M63">
        <v>7.194</v>
      </c>
      <c r="N63">
        <v>5.1769999999999996</v>
      </c>
      <c r="O63">
        <v>0</v>
      </c>
      <c r="Q63">
        <v>8.7999999999999995E-2</v>
      </c>
      <c r="R63">
        <v>1</v>
      </c>
      <c r="S63">
        <v>0</v>
      </c>
      <c r="T63">
        <v>0</v>
      </c>
      <c r="V63">
        <v>0</v>
      </c>
      <c r="Y63" s="4">
        <v>43852</v>
      </c>
      <c r="Z63" s="3">
        <v>0.95641203703703714</v>
      </c>
      <c r="AB63">
        <v>1</v>
      </c>
      <c r="BE63" s="8">
        <f t="shared" si="4"/>
        <v>3.8440907381877421</v>
      </c>
      <c r="BF63" s="8">
        <f t="shared" si="5"/>
        <v>5.5849731663685143</v>
      </c>
      <c r="BG63" s="8">
        <f t="shared" si="3"/>
        <v>1.7408824281807722</v>
      </c>
      <c r="BH63" s="8">
        <f t="shared" si="6"/>
        <v>9.9808407528457127E-2</v>
      </c>
    </row>
    <row r="64" spans="1:65">
      <c r="A64">
        <v>63</v>
      </c>
      <c r="B64">
        <v>30</v>
      </c>
      <c r="C64" t="s">
        <v>157</v>
      </c>
      <c r="D64" t="s">
        <v>24</v>
      </c>
      <c r="E64" t="s">
        <v>52</v>
      </c>
      <c r="G64">
        <v>0.3</v>
      </c>
      <c r="H64">
        <v>0.3</v>
      </c>
      <c r="I64">
        <v>1112</v>
      </c>
      <c r="J64">
        <v>2805</v>
      </c>
      <c r="L64">
        <v>971</v>
      </c>
      <c r="M64">
        <v>4.7089999999999996</v>
      </c>
      <c r="N64">
        <v>4.649</v>
      </c>
      <c r="O64">
        <v>0</v>
      </c>
      <c r="Q64">
        <v>0.17100000000000001</v>
      </c>
      <c r="R64">
        <v>1</v>
      </c>
      <c r="S64">
        <v>0</v>
      </c>
      <c r="T64">
        <v>0</v>
      </c>
      <c r="V64">
        <v>0</v>
      </c>
      <c r="Y64" s="4">
        <v>43852</v>
      </c>
      <c r="Z64" s="3">
        <v>0.96658564814814818</v>
      </c>
      <c r="AB64">
        <v>1</v>
      </c>
      <c r="AE64">
        <f>ABS(100*(M64-M65)/(AVERAGE(M64:M65)))</f>
        <v>1.3468733297701705</v>
      </c>
      <c r="AJ64">
        <f>ABS(100*(O64-O65)/(AVERAGE(O64:O65)))</f>
        <v>200</v>
      </c>
      <c r="AO64">
        <f>ABS(100*(Q64-Q65)/(AVERAGE(Q64:Q65)))</f>
        <v>23.255813953488364</v>
      </c>
      <c r="AS64">
        <f>AVERAGE(M64:M65)</f>
        <v>4.6775000000000002</v>
      </c>
      <c r="AT64">
        <f>AVERAGE(N64:N65)</f>
        <v>4.6665000000000001</v>
      </c>
      <c r="AU64">
        <f>AVERAGE(O64:O65)</f>
        <v>1.9E-2</v>
      </c>
      <c r="AV64">
        <f>AVERAGE(Q64:Q65)</f>
        <v>0.19350000000000001</v>
      </c>
      <c r="BE64" s="8">
        <f t="shared" si="4"/>
        <v>2.5085850357187618</v>
      </c>
      <c r="BF64" s="8">
        <f t="shared" si="5"/>
        <v>5.0178890876565285</v>
      </c>
      <c r="BG64" s="8">
        <f t="shared" si="3"/>
        <v>2.5093040519377667</v>
      </c>
      <c r="BH64" s="8">
        <f t="shared" si="6"/>
        <v>0.19697960103685339</v>
      </c>
      <c r="BJ64" s="8">
        <f>AVERAGE(BE64:BE65)</f>
        <v>2.4916656222584281</v>
      </c>
      <c r="BK64" s="8">
        <f>AVERAGE(BF64:BF65)</f>
        <v>5.036672629695885</v>
      </c>
      <c r="BL64" s="8">
        <f>AVERAGE(BG64:BG65)</f>
        <v>2.5450070074374569</v>
      </c>
      <c r="BM64" s="8">
        <f>AVERAGE(BH64:BH65)</f>
        <v>0.2231488786205342</v>
      </c>
    </row>
    <row r="65" spans="1:65">
      <c r="A65">
        <v>64</v>
      </c>
      <c r="B65">
        <v>30</v>
      </c>
      <c r="C65" t="s">
        <v>157</v>
      </c>
      <c r="D65" t="s">
        <v>24</v>
      </c>
      <c r="E65" t="s">
        <v>52</v>
      </c>
      <c r="G65">
        <v>0.3</v>
      </c>
      <c r="H65">
        <v>0.3</v>
      </c>
      <c r="I65">
        <v>1097</v>
      </c>
      <c r="J65">
        <v>2826</v>
      </c>
      <c r="L65">
        <v>1229</v>
      </c>
      <c r="M65">
        <v>4.6459999999999999</v>
      </c>
      <c r="N65">
        <v>4.6840000000000002</v>
      </c>
      <c r="O65">
        <v>3.7999999999999999E-2</v>
      </c>
      <c r="Q65">
        <v>0.216</v>
      </c>
      <c r="R65">
        <v>1</v>
      </c>
      <c r="S65">
        <v>0</v>
      </c>
      <c r="T65">
        <v>0</v>
      </c>
      <c r="V65">
        <v>0</v>
      </c>
      <c r="Y65" s="4">
        <v>43852</v>
      </c>
      <c r="Z65" s="3">
        <v>0.97225694444444455</v>
      </c>
      <c r="AB65">
        <v>1</v>
      </c>
      <c r="BE65" s="8">
        <f t="shared" si="4"/>
        <v>2.4747462087980949</v>
      </c>
      <c r="BF65" s="8">
        <f t="shared" si="5"/>
        <v>5.0554561717352415</v>
      </c>
      <c r="BG65" s="8">
        <f t="shared" si="3"/>
        <v>2.5807099629371466</v>
      </c>
      <c r="BH65" s="8">
        <f t="shared" si="6"/>
        <v>0.24931815620421502</v>
      </c>
    </row>
    <row r="66" spans="1:65">
      <c r="A66">
        <v>65</v>
      </c>
      <c r="B66">
        <v>31</v>
      </c>
      <c r="C66" t="s">
        <v>158</v>
      </c>
      <c r="D66" t="s">
        <v>24</v>
      </c>
      <c r="E66" t="s">
        <v>52</v>
      </c>
      <c r="G66">
        <v>0.3</v>
      </c>
      <c r="H66">
        <v>0.3</v>
      </c>
      <c r="I66">
        <v>2468</v>
      </c>
      <c r="J66">
        <v>5924</v>
      </c>
      <c r="L66">
        <v>2422</v>
      </c>
      <c r="M66">
        <v>10.422000000000001</v>
      </c>
      <c r="N66">
        <v>9.8640000000000008</v>
      </c>
      <c r="O66">
        <v>0</v>
      </c>
      <c r="Q66">
        <v>0.42099999999999999</v>
      </c>
      <c r="R66">
        <v>1</v>
      </c>
      <c r="S66">
        <v>0</v>
      </c>
      <c r="T66">
        <v>0</v>
      </c>
      <c r="V66">
        <v>0</v>
      </c>
      <c r="Y66" s="4">
        <v>43852</v>
      </c>
      <c r="Z66" s="3">
        <v>0.98282407407407402</v>
      </c>
      <c r="AB66">
        <v>1</v>
      </c>
      <c r="AE66">
        <f>ABS(100*(M66-M67)/(AVERAGE(M66:M67)))</f>
        <v>2.6883756152972258</v>
      </c>
      <c r="AG66">
        <f>100*((AVERAGE(M66:M67)*50)-(AVERAGE(M64:M65)*50))/(1000*0.15)</f>
        <v>196.2166666666667</v>
      </c>
      <c r="AJ66" t="e">
        <f>ABS(100*(O66-O67)/(AVERAGE(O66:O67)))</f>
        <v>#DIV/0!</v>
      </c>
      <c r="AL66">
        <f>100*((AVERAGE(O66:O67)*50)-(AVERAGE(O64:O65)*50))/(1000*0.15)</f>
        <v>-0.6333333333333333</v>
      </c>
      <c r="AO66">
        <f>ABS(100*(Q66-Q67)/(AVERAGE(Q66:Q67)))</f>
        <v>1.180637544273909</v>
      </c>
      <c r="AQ66">
        <f>100*((AVERAGE(Q66:Q67)*50)-(AVERAGE(Q64:Q65)*50))/(100*0.15)</f>
        <v>76.666666666666671</v>
      </c>
      <c r="AS66">
        <f>AVERAGE(M66:M67)</f>
        <v>10.564</v>
      </c>
      <c r="AT66">
        <f>AVERAGE(N66:N67)</f>
        <v>9.9469999999999992</v>
      </c>
      <c r="AU66">
        <f>AVERAGE(O66:O67)</f>
        <v>0</v>
      </c>
      <c r="AV66">
        <f>AVERAGE(Q66:Q67)</f>
        <v>0.42349999999999999</v>
      </c>
      <c r="BE66" s="8">
        <f t="shared" si="4"/>
        <v>5.5676149893470352</v>
      </c>
      <c r="BF66" s="8">
        <f t="shared" si="5"/>
        <v>10.597495527728084</v>
      </c>
      <c r="BG66" s="8">
        <f t="shared" si="3"/>
        <v>5.0298805383810485</v>
      </c>
      <c r="BH66" s="8">
        <f t="shared" si="6"/>
        <v>0.49133325819903079</v>
      </c>
      <c r="BJ66" s="8">
        <f>AVERAGE(BE66:BE67)</f>
        <v>5.6431883694698577</v>
      </c>
      <c r="BK66" s="8">
        <f>AVERAGE(BF66:BF67)</f>
        <v>10.686046511627906</v>
      </c>
      <c r="BL66" s="8">
        <f>AVERAGE(BG66:BG67)</f>
        <v>5.0428581421580478</v>
      </c>
      <c r="BM66" s="8">
        <f>AVERAGE(BH66:BH67)</f>
        <v>0.49376760960216387</v>
      </c>
    </row>
    <row r="67" spans="1:65">
      <c r="A67">
        <v>66</v>
      </c>
      <c r="B67">
        <v>31</v>
      </c>
      <c r="C67" t="s">
        <v>158</v>
      </c>
      <c r="D67" t="s">
        <v>24</v>
      </c>
      <c r="E67" t="s">
        <v>52</v>
      </c>
      <c r="G67">
        <v>0.3</v>
      </c>
      <c r="H67">
        <v>0.3</v>
      </c>
      <c r="I67">
        <v>2535</v>
      </c>
      <c r="J67">
        <v>6023</v>
      </c>
      <c r="L67">
        <v>2446</v>
      </c>
      <c r="M67">
        <v>10.706</v>
      </c>
      <c r="N67">
        <v>10.029999999999999</v>
      </c>
      <c r="O67">
        <v>0</v>
      </c>
      <c r="Q67">
        <v>0.42599999999999999</v>
      </c>
      <c r="R67">
        <v>1</v>
      </c>
      <c r="S67">
        <v>0</v>
      </c>
      <c r="T67">
        <v>0</v>
      </c>
      <c r="V67">
        <v>0</v>
      </c>
      <c r="Y67" s="4">
        <v>43852</v>
      </c>
      <c r="Z67" s="3">
        <v>0.98879629629629628</v>
      </c>
      <c r="AB67">
        <v>1</v>
      </c>
      <c r="BE67" s="8">
        <f t="shared" si="4"/>
        <v>5.7187617495926801</v>
      </c>
      <c r="BF67" s="8">
        <f t="shared" si="5"/>
        <v>10.774597495527727</v>
      </c>
      <c r="BG67" s="8">
        <f t="shared" si="3"/>
        <v>5.0558357459350471</v>
      </c>
      <c r="BH67" s="8">
        <f t="shared" si="6"/>
        <v>0.49620196100529695</v>
      </c>
    </row>
    <row r="68" spans="1:65">
      <c r="A68">
        <v>67</v>
      </c>
      <c r="B68">
        <v>32</v>
      </c>
      <c r="C68" t="s">
        <v>159</v>
      </c>
      <c r="D68" t="s">
        <v>24</v>
      </c>
      <c r="E68" t="s">
        <v>52</v>
      </c>
      <c r="G68">
        <v>0.3</v>
      </c>
      <c r="H68">
        <v>0.3</v>
      </c>
      <c r="I68">
        <v>2343</v>
      </c>
      <c r="J68">
        <v>3669</v>
      </c>
      <c r="L68">
        <v>3094</v>
      </c>
      <c r="M68">
        <v>9.8940000000000001</v>
      </c>
      <c r="N68">
        <v>6.09</v>
      </c>
      <c r="O68">
        <v>0</v>
      </c>
      <c r="Q68">
        <v>0.53600000000000003</v>
      </c>
      <c r="R68">
        <v>1</v>
      </c>
      <c r="S68">
        <v>0</v>
      </c>
      <c r="T68">
        <v>0</v>
      </c>
      <c r="V68">
        <v>0</v>
      </c>
      <c r="Y68" s="4">
        <v>43852</v>
      </c>
      <c r="Z68" s="3">
        <v>0.99906249999999996</v>
      </c>
      <c r="AB68">
        <v>1</v>
      </c>
      <c r="AE68">
        <f>ABS(100*(M68-M69)/(AVERAGE(M68:M69)))</f>
        <v>1.4249874560963318</v>
      </c>
      <c r="AF68">
        <f>ABS(100*((AVERAGE(M68:M69)-AVERAGE(M52:M53))/(AVERAGE(M52:M53,M68:M69))))</f>
        <v>6.3403376654925294</v>
      </c>
      <c r="AJ68" t="e">
        <f>ABS(100*(O68-O69)/(AVERAGE(O68:O69)))</f>
        <v>#DIV/0!</v>
      </c>
      <c r="AK68" t="e">
        <f>ABS(100*((AVERAGE(O68:O69)-AVERAGE(O52:O53))/(AVERAGE(O52:O53,O68:O69))))</f>
        <v>#DIV/0!</v>
      </c>
      <c r="AO68">
        <f>ABS(100*(Q68-Q69)/(AVERAGE(Q68:Q69)))</f>
        <v>0.18639328984156589</v>
      </c>
      <c r="AP68">
        <f>ABS(100*((AVERAGE(Q68:Q69)-AVERAGE(Q52:Q53))/(AVERAGE(Q52:Q53,Q68:Q69))))</f>
        <v>4.3755697356426655</v>
      </c>
      <c r="AS68">
        <f>AVERAGE(M68:M69)</f>
        <v>9.9649999999999999</v>
      </c>
      <c r="AT68">
        <f>AVERAGE(N68:N69)</f>
        <v>6.1065000000000005</v>
      </c>
      <c r="AU68">
        <f>AVERAGE(O68:O69)</f>
        <v>0</v>
      </c>
      <c r="AV68">
        <f>AVERAGE(Q68:Q69)</f>
        <v>0.53649999999999998</v>
      </c>
      <c r="BE68" s="8">
        <f t="shared" si="4"/>
        <v>5.285624765008146</v>
      </c>
      <c r="BF68" s="8">
        <f t="shared" si="5"/>
        <v>6.5635062611806783</v>
      </c>
      <c r="BG68" s="8">
        <f t="shared" si="3"/>
        <v>1.2778814961725322</v>
      </c>
      <c r="BH68" s="8">
        <f t="shared" si="6"/>
        <v>0.62765693677448442</v>
      </c>
      <c r="BJ68" s="8">
        <f>AVERAGE(BE68:BE69)</f>
        <v>5.3239754355182347</v>
      </c>
      <c r="BK68" s="8">
        <f>AVERAGE(BF68:BF69)</f>
        <v>6.5813953488372086</v>
      </c>
      <c r="BL68" s="8">
        <f>AVERAGE(BG68:BG69)</f>
        <v>1.2574199133189734</v>
      </c>
      <c r="BM68" s="8">
        <f>AVERAGE(BH68:BH69)</f>
        <v>0.62806266200834004</v>
      </c>
    </row>
    <row r="69" spans="1:65">
      <c r="A69">
        <v>68</v>
      </c>
      <c r="B69">
        <v>32</v>
      </c>
      <c r="C69" t="s">
        <v>159</v>
      </c>
      <c r="D69" t="s">
        <v>24</v>
      </c>
      <c r="E69" t="s">
        <v>52</v>
      </c>
      <c r="G69">
        <v>0.3</v>
      </c>
      <c r="H69">
        <v>0.3</v>
      </c>
      <c r="I69">
        <v>2377</v>
      </c>
      <c r="J69">
        <v>3689</v>
      </c>
      <c r="L69">
        <v>3098</v>
      </c>
      <c r="M69">
        <v>10.036</v>
      </c>
      <c r="N69">
        <v>6.1230000000000002</v>
      </c>
      <c r="O69">
        <v>0</v>
      </c>
      <c r="Q69">
        <v>0.53700000000000003</v>
      </c>
      <c r="R69">
        <v>1</v>
      </c>
      <c r="S69">
        <v>0</v>
      </c>
      <c r="T69">
        <v>0</v>
      </c>
      <c r="V69">
        <v>0</v>
      </c>
      <c r="Y69" s="4">
        <v>43853</v>
      </c>
      <c r="Z69" s="3">
        <v>4.8148148148148152E-3</v>
      </c>
      <c r="AB69">
        <v>1</v>
      </c>
      <c r="BE69" s="8">
        <f t="shared" si="4"/>
        <v>5.3623261060283234</v>
      </c>
      <c r="BF69" s="8">
        <f t="shared" si="5"/>
        <v>6.599284436493738</v>
      </c>
      <c r="BG69" s="8">
        <f t="shared" si="3"/>
        <v>1.2369583304654146</v>
      </c>
      <c r="BH69" s="8">
        <f t="shared" si="6"/>
        <v>0.62846838724219556</v>
      </c>
    </row>
    <row r="70" spans="1:65">
      <c r="A70">
        <v>69</v>
      </c>
      <c r="B70">
        <v>1</v>
      </c>
      <c r="D70" t="s">
        <v>47</v>
      </c>
      <c r="Y70" s="4">
        <v>43853</v>
      </c>
      <c r="Z70" s="3">
        <v>9.0277777777777787E-3</v>
      </c>
      <c r="AB70">
        <v>1</v>
      </c>
      <c r="BE70" s="8" t="e">
        <f t="shared" si="4"/>
        <v>#DIV/0!</v>
      </c>
      <c r="BF70" s="8" t="e">
        <f t="shared" si="5"/>
        <v>#DIV/0!</v>
      </c>
      <c r="BG70" s="8" t="e">
        <f t="shared" si="3"/>
        <v>#DIV/0!</v>
      </c>
      <c r="BH70" s="8" t="e">
        <f t="shared" si="6"/>
        <v>#DIV/0!</v>
      </c>
    </row>
    <row r="71" spans="1:65">
      <c r="A71">
        <v>70</v>
      </c>
      <c r="B71">
        <v>2</v>
      </c>
      <c r="C71" t="s">
        <v>44</v>
      </c>
      <c r="D71" t="s">
        <v>24</v>
      </c>
      <c r="E71" t="s">
        <v>52</v>
      </c>
      <c r="G71">
        <v>0.3</v>
      </c>
      <c r="H71">
        <v>0.3</v>
      </c>
      <c r="I71">
        <v>49</v>
      </c>
      <c r="J71">
        <v>122</v>
      </c>
      <c r="L71">
        <v>136</v>
      </c>
      <c r="M71">
        <v>0.26600000000000001</v>
      </c>
      <c r="N71">
        <v>0.19400000000000001</v>
      </c>
      <c r="O71">
        <v>0</v>
      </c>
      <c r="Q71">
        <v>2.5000000000000001E-2</v>
      </c>
      <c r="R71">
        <v>1</v>
      </c>
      <c r="S71">
        <v>0</v>
      </c>
      <c r="T71">
        <v>0</v>
      </c>
      <c r="V71">
        <v>0</v>
      </c>
      <c r="Y71" s="4">
        <v>43853</v>
      </c>
      <c r="Z71" s="3">
        <v>1.8449074074074073E-2</v>
      </c>
      <c r="AB71">
        <v>1</v>
      </c>
      <c r="AE71">
        <f>ABS(100*(M71-M72)/(AVERAGE(M71:M72)))</f>
        <v>49.717514124293778</v>
      </c>
      <c r="AJ71" t="e">
        <f>ABS(100*(O71-O72)/(AVERAGE(O71:O72)))</f>
        <v>#DIV/0!</v>
      </c>
      <c r="AO71">
        <f>ABS(100*(Q71-Q72)/(AVERAGE(Q71:Q72)))</f>
        <v>11.320754716981128</v>
      </c>
      <c r="AS71">
        <f>AVERAGE(M71:M72)</f>
        <v>0.35399999999999998</v>
      </c>
      <c r="AT71">
        <f>AVERAGE(N71:N72)</f>
        <v>0.187</v>
      </c>
      <c r="AU71">
        <f>AVERAGE(O71:O72)</f>
        <v>0</v>
      </c>
      <c r="AV71">
        <f>AVERAGE(Q71:Q72)</f>
        <v>2.6500000000000003E-2</v>
      </c>
      <c r="BE71" s="8">
        <f t="shared" ref="BE71:BE76" si="7">0.001*((I71/$BA$2)*1000)/G71</f>
        <v>0.1105401679408447</v>
      </c>
      <c r="BF71" s="8">
        <f t="shared" ref="BF71:BF76" si="8">0.001*((J71/$BB$2)*1000)/H71</f>
        <v>0.21824686940966007</v>
      </c>
      <c r="BG71" s="8">
        <f t="shared" si="3"/>
        <v>0.10770670146881536</v>
      </c>
      <c r="BH71" s="8">
        <f t="shared" ref="BH71:BH76" si="9">0.001*((L71/$BC$2)*1000)/H71</f>
        <v>2.7589315902175136E-2</v>
      </c>
      <c r="BJ71" s="8">
        <f>AVERAGE(BE71:BE72)</f>
        <v>0.15791452562977815</v>
      </c>
      <c r="BK71" s="8">
        <f>AVERAGE(BF71:BF72)</f>
        <v>0.21019677996422179</v>
      </c>
      <c r="BL71" s="8">
        <f>AVERAGE(BG71:BG72)</f>
        <v>5.228225433444364E-2</v>
      </c>
      <c r="BM71" s="8">
        <f>AVERAGE(BH71:BH72)</f>
        <v>2.9313648146061085E-2</v>
      </c>
    </row>
    <row r="72" spans="1:65">
      <c r="A72">
        <v>71</v>
      </c>
      <c r="B72">
        <v>2</v>
      </c>
      <c r="C72" t="s">
        <v>44</v>
      </c>
      <c r="D72" t="s">
        <v>24</v>
      </c>
      <c r="E72" t="s">
        <v>52</v>
      </c>
      <c r="G72">
        <v>0.3</v>
      </c>
      <c r="H72">
        <v>0.3</v>
      </c>
      <c r="I72">
        <v>91</v>
      </c>
      <c r="J72">
        <v>113</v>
      </c>
      <c r="L72">
        <v>153</v>
      </c>
      <c r="M72">
        <v>0.442</v>
      </c>
      <c r="N72">
        <v>0.18</v>
      </c>
      <c r="O72">
        <v>0</v>
      </c>
      <c r="Q72">
        <v>2.8000000000000001E-2</v>
      </c>
      <c r="R72">
        <v>1</v>
      </c>
      <c r="S72">
        <v>0</v>
      </c>
      <c r="T72">
        <v>0</v>
      </c>
      <c r="V72">
        <v>0</v>
      </c>
      <c r="Y72" s="4">
        <v>43853</v>
      </c>
      <c r="Z72" s="3">
        <v>2.3819444444444445E-2</v>
      </c>
      <c r="AB72">
        <v>1</v>
      </c>
      <c r="BE72" s="8">
        <f t="shared" si="7"/>
        <v>0.20528888331871159</v>
      </c>
      <c r="BF72" s="8">
        <f t="shared" si="8"/>
        <v>0.20214669051878351</v>
      </c>
      <c r="BG72" s="8">
        <f t="shared" ref="BG72:BG76" si="10">BF72-BE72</f>
        <v>-3.1421927999280841E-3</v>
      </c>
      <c r="BH72" s="8">
        <f t="shared" si="9"/>
        <v>3.1037980389947036E-2</v>
      </c>
    </row>
    <row r="73" spans="1:65">
      <c r="A73">
        <v>72</v>
      </c>
      <c r="B73">
        <v>6</v>
      </c>
      <c r="C73" t="s">
        <v>133</v>
      </c>
      <c r="D73" t="s">
        <v>24</v>
      </c>
      <c r="E73" t="s">
        <v>52</v>
      </c>
      <c r="G73">
        <v>0.3</v>
      </c>
      <c r="H73">
        <v>0.3</v>
      </c>
      <c r="I73">
        <v>1366</v>
      </c>
      <c r="J73">
        <v>3185</v>
      </c>
      <c r="L73">
        <v>1484</v>
      </c>
      <c r="M73">
        <v>5.7729999999999997</v>
      </c>
      <c r="N73">
        <v>5.282</v>
      </c>
      <c r="O73">
        <v>0</v>
      </c>
      <c r="Q73">
        <v>0.26</v>
      </c>
      <c r="R73">
        <v>1</v>
      </c>
      <c r="S73">
        <v>0</v>
      </c>
      <c r="T73">
        <v>0</v>
      </c>
      <c r="V73">
        <v>0</v>
      </c>
      <c r="Y73" s="4">
        <v>43853</v>
      </c>
      <c r="Z73" s="3">
        <v>3.425925925925926E-2</v>
      </c>
      <c r="AB73">
        <v>1</v>
      </c>
      <c r="AD73">
        <f>ABS(100*(AVERAGE(M73:M74)-3.24)/3.24)</f>
        <v>80.246913580246897</v>
      </c>
      <c r="AE73">
        <f>ABS(100*(M73-M74)/(AVERAGE(M73:M74)))</f>
        <v>2.2945205479452113</v>
      </c>
      <c r="AI73">
        <f>ABS(100*(AVERAGE(O73:O74)-4.3)/4.3)</f>
        <v>100</v>
      </c>
      <c r="AJ73" t="e">
        <f>ABS(100*(O73-O74)/(AVERAGE(O73:O74)))</f>
        <v>#DIV/0!</v>
      </c>
      <c r="AN73">
        <f>ABS(100*(AVERAGE(Q73:Q74)-0.3)/0.3)</f>
        <v>12.999999999999993</v>
      </c>
      <c r="AO73">
        <f>ABS(100*(Q73-Q74)/(AVERAGE(Q73:Q74)))</f>
        <v>0.76628352490421525</v>
      </c>
      <c r="AR73" s="2"/>
      <c r="AS73">
        <f>AVERAGE(M73:M74)</f>
        <v>5.84</v>
      </c>
      <c r="AT73">
        <f>AVERAGE(N73:N74)</f>
        <v>5.3330000000000002</v>
      </c>
      <c r="AU73">
        <f>AVERAGE(O73:O74)</f>
        <v>0</v>
      </c>
      <c r="AV73">
        <f>AVERAGE(Q73:Q74)</f>
        <v>0.26100000000000001</v>
      </c>
      <c r="AX73" s="1">
        <v>3</v>
      </c>
      <c r="AY73" s="1">
        <v>6</v>
      </c>
      <c r="AZ73" s="1">
        <v>0.3</v>
      </c>
      <c r="BA73" s="6">
        <f>I73/(G73*AX73)</f>
        <v>1517.7777777777778</v>
      </c>
      <c r="BB73" s="6">
        <f>J73/(H73*AY73)</f>
        <v>1769.4444444444446</v>
      </c>
      <c r="BC73" s="7">
        <f>L73/(H73*AZ73)</f>
        <v>16488.888888888891</v>
      </c>
      <c r="BE73" s="8">
        <f t="shared" si="7"/>
        <v>3.0815891715753847</v>
      </c>
      <c r="BF73" s="8">
        <f t="shared" si="8"/>
        <v>5.6976744186046506</v>
      </c>
      <c r="BG73" s="8">
        <f t="shared" si="10"/>
        <v>2.6160852470292659</v>
      </c>
      <c r="BH73" s="8">
        <f t="shared" si="9"/>
        <v>0.30104812352079341</v>
      </c>
      <c r="BJ73" s="8">
        <f>AVERAGE(BE73:BE74)</f>
        <v>3.1176839202907627</v>
      </c>
      <c r="BK73" s="8">
        <f>AVERAGE(BF73:BF74)</f>
        <v>5.752236135957066</v>
      </c>
      <c r="BL73" s="8">
        <f>AVERAGE(BG73:BG74)</f>
        <v>2.6345522156663033</v>
      </c>
      <c r="BM73" s="8">
        <f>AVERAGE(BH73:BH74)</f>
        <v>0.30226529922235995</v>
      </c>
    </row>
    <row r="74" spans="1:65">
      <c r="A74">
        <v>73</v>
      </c>
      <c r="B74">
        <v>6</v>
      </c>
      <c r="C74" t="s">
        <v>133</v>
      </c>
      <c r="D74" t="s">
        <v>24</v>
      </c>
      <c r="E74" t="s">
        <v>52</v>
      </c>
      <c r="G74">
        <v>0.3</v>
      </c>
      <c r="H74">
        <v>0.3</v>
      </c>
      <c r="I74">
        <v>1398</v>
      </c>
      <c r="J74">
        <v>3246</v>
      </c>
      <c r="L74">
        <v>1496</v>
      </c>
      <c r="M74">
        <v>5.907</v>
      </c>
      <c r="N74">
        <v>5.3840000000000003</v>
      </c>
      <c r="O74">
        <v>0</v>
      </c>
      <c r="Q74">
        <v>0.26200000000000001</v>
      </c>
      <c r="R74">
        <v>1</v>
      </c>
      <c r="S74">
        <v>0</v>
      </c>
      <c r="T74">
        <v>0</v>
      </c>
      <c r="V74">
        <v>0</v>
      </c>
      <c r="Y74" s="4">
        <v>43853</v>
      </c>
      <c r="Z74" s="3">
        <v>4.0046296296296295E-2</v>
      </c>
      <c r="AB74">
        <v>1</v>
      </c>
      <c r="AX74" s="1">
        <v>3</v>
      </c>
      <c r="AY74" s="1">
        <v>6</v>
      </c>
      <c r="AZ74" s="1">
        <v>0.3</v>
      </c>
      <c r="BA74" s="6">
        <f>I74/(G74*AX74)</f>
        <v>1553.3333333333335</v>
      </c>
      <c r="BB74" s="6">
        <f>J74/(H74*AY74)</f>
        <v>1803.3333333333335</v>
      </c>
      <c r="BC74" s="7">
        <f>L74/(H74*AZ74)</f>
        <v>16622.222222222223</v>
      </c>
      <c r="BE74" s="8">
        <f t="shared" si="7"/>
        <v>3.1537786690061407</v>
      </c>
      <c r="BF74" s="8">
        <f t="shared" si="8"/>
        <v>5.8067978533094813</v>
      </c>
      <c r="BG74" s="8">
        <f t="shared" si="10"/>
        <v>2.6530191843033406</v>
      </c>
      <c r="BH74" s="8">
        <f t="shared" si="9"/>
        <v>0.30348247492392649</v>
      </c>
    </row>
    <row r="75" spans="1:65">
      <c r="A75">
        <v>74</v>
      </c>
      <c r="B75">
        <v>3</v>
      </c>
      <c r="C75" t="s">
        <v>45</v>
      </c>
      <c r="D75" t="s">
        <v>24</v>
      </c>
      <c r="E75" t="s">
        <v>52</v>
      </c>
      <c r="G75">
        <v>0.3</v>
      </c>
      <c r="H75">
        <v>0.3</v>
      </c>
      <c r="I75">
        <v>3724</v>
      </c>
      <c r="J75">
        <v>4741</v>
      </c>
      <c r="L75">
        <v>6368</v>
      </c>
      <c r="M75">
        <v>15.763</v>
      </c>
      <c r="N75">
        <v>7.8819999999999997</v>
      </c>
      <c r="O75">
        <v>0</v>
      </c>
      <c r="Q75">
        <v>1.079</v>
      </c>
      <c r="R75">
        <v>1</v>
      </c>
      <c r="S75">
        <v>0</v>
      </c>
      <c r="T75">
        <v>0</v>
      </c>
      <c r="V75">
        <v>0</v>
      </c>
      <c r="Y75" s="4">
        <v>43853</v>
      </c>
      <c r="Z75" s="3">
        <v>5.061342592592593E-2</v>
      </c>
      <c r="AB75">
        <v>1</v>
      </c>
      <c r="AE75">
        <f>ABS(100*(M75-M76)/(AVERAGE(M75:M76)))</f>
        <v>0.84649399873657827</v>
      </c>
      <c r="AJ75" t="e">
        <f>ABS(100*(O75-O76)/(AVERAGE(O75:O76)))</f>
        <v>#DIV/0!</v>
      </c>
      <c r="AO75">
        <f>ABS(100*(Q75-Q76)/(AVERAGE(Q75:Q76)))</f>
        <v>2.4713958810068775</v>
      </c>
      <c r="AS75">
        <f>AVERAGE(M75:M76)</f>
        <v>15.83</v>
      </c>
      <c r="AT75">
        <f>AVERAGE(N75:N76)</f>
        <v>7.9470000000000001</v>
      </c>
      <c r="AU75">
        <f>AVERAGE(O75:O76)</f>
        <v>0</v>
      </c>
      <c r="AV75">
        <f>AVERAGE(Q75:Q76)</f>
        <v>1.0925</v>
      </c>
      <c r="BE75" s="8">
        <f t="shared" si="7"/>
        <v>8.4010527635041985</v>
      </c>
      <c r="BF75" s="8">
        <f t="shared" si="8"/>
        <v>8.4812164579606435</v>
      </c>
      <c r="BG75" s="8">
        <f t="shared" si="10"/>
        <v>8.0163694456445E-2</v>
      </c>
      <c r="BH75" s="8">
        <f t="shared" si="9"/>
        <v>1.2918291445959653</v>
      </c>
      <c r="BJ75" s="8">
        <f>AVERAGE(BE75:BE76)</f>
        <v>8.4371475122195747</v>
      </c>
      <c r="BK75" s="8">
        <f>AVERAGE(BF75:BF76)</f>
        <v>8.5509838998211087</v>
      </c>
      <c r="BL75" s="8">
        <f>AVERAGE(BG75:BG76)</f>
        <v>0.11383638760153225</v>
      </c>
      <c r="BM75" s="8">
        <f>AVERAGE(BH75:BH76)</f>
        <v>1.3080581539501859</v>
      </c>
    </row>
    <row r="76" spans="1:65">
      <c r="A76">
        <v>75</v>
      </c>
      <c r="B76">
        <v>3</v>
      </c>
      <c r="C76" t="s">
        <v>45</v>
      </c>
      <c r="D76" t="s">
        <v>24</v>
      </c>
      <c r="E76" t="s">
        <v>52</v>
      </c>
      <c r="G76">
        <v>0.3</v>
      </c>
      <c r="H76">
        <v>0.3</v>
      </c>
      <c r="I76">
        <v>3756</v>
      </c>
      <c r="J76">
        <v>4819</v>
      </c>
      <c r="L76">
        <v>6528</v>
      </c>
      <c r="M76">
        <v>15.897</v>
      </c>
      <c r="N76">
        <v>8.0120000000000005</v>
      </c>
      <c r="O76">
        <v>0</v>
      </c>
      <c r="Q76">
        <v>1.1060000000000001</v>
      </c>
      <c r="R76">
        <v>1</v>
      </c>
      <c r="S76">
        <v>0</v>
      </c>
      <c r="T76">
        <v>0</v>
      </c>
      <c r="V76">
        <v>0</v>
      </c>
      <c r="Y76" s="4">
        <v>43853</v>
      </c>
      <c r="Z76" s="3">
        <v>5.634259259259259E-2</v>
      </c>
      <c r="AB76">
        <v>1</v>
      </c>
      <c r="BE76" s="8">
        <f t="shared" si="7"/>
        <v>8.4732422609349527</v>
      </c>
      <c r="BF76" s="8">
        <f t="shared" si="8"/>
        <v>8.6207513416815722</v>
      </c>
      <c r="BG76" s="8">
        <f t="shared" si="10"/>
        <v>0.1475090807466195</v>
      </c>
      <c r="BH76" s="8">
        <f t="shared" si="9"/>
        <v>1.3242871633044067</v>
      </c>
    </row>
    <row r="77" spans="1:65">
      <c r="A77">
        <v>76</v>
      </c>
      <c r="B77">
        <v>1</v>
      </c>
      <c r="D77" t="s">
        <v>47</v>
      </c>
      <c r="Y77" s="4">
        <v>43853</v>
      </c>
      <c r="Z77" s="3">
        <v>6.0474537037037035E-2</v>
      </c>
    </row>
    <row r="78" spans="1:65">
      <c r="A78">
        <v>77</v>
      </c>
      <c r="B78">
        <v>3</v>
      </c>
      <c r="R78">
        <v>1</v>
      </c>
    </row>
    <row r="79" spans="1:65">
      <c r="Z79" s="3"/>
    </row>
    <row r="80" spans="1:65">
      <c r="Z80" s="3"/>
    </row>
    <row r="81" spans="26:26">
      <c r="Z81" s="3"/>
    </row>
    <row r="83" spans="26:26">
      <c r="Z83" s="3"/>
    </row>
    <row r="84" spans="26:26">
      <c r="Z84" s="3"/>
    </row>
    <row r="85" spans="26:26">
      <c r="Z85" s="3"/>
    </row>
    <row r="86" spans="26:26">
      <c r="Z86" s="3"/>
    </row>
    <row r="87" spans="26:26">
      <c r="Z87" s="3"/>
    </row>
    <row r="88" spans="26:26">
      <c r="Z88" s="3"/>
    </row>
    <row r="89" spans="26:26">
      <c r="Z89" s="3"/>
    </row>
    <row r="90" spans="26:26">
      <c r="Z90" s="3"/>
    </row>
    <row r="91" spans="26:26">
      <c r="Z91" s="3"/>
    </row>
    <row r="92" spans="26:26">
      <c r="Z92" s="3"/>
    </row>
    <row r="93" spans="26:26">
      <c r="Z93" s="3"/>
    </row>
    <row r="94" spans="26:26">
      <c r="Z94" s="3"/>
    </row>
    <row r="95" spans="26:26">
      <c r="Z95" s="3"/>
    </row>
    <row r="96" spans="26:26">
      <c r="Z96" s="3"/>
    </row>
    <row r="97" spans="26:26">
      <c r="Z97" s="3"/>
    </row>
    <row r="98" spans="26:26">
      <c r="Z98" s="3"/>
    </row>
    <row r="99" spans="26:26">
      <c r="Z99" s="3"/>
    </row>
    <row r="100" spans="26:26">
      <c r="Z100" s="3"/>
    </row>
    <row r="101" spans="26:26">
      <c r="Z101" s="3"/>
    </row>
    <row r="102" spans="26:26">
      <c r="Z102" s="3"/>
    </row>
    <row r="103" spans="26:26">
      <c r="Z103" s="3"/>
    </row>
    <row r="104" spans="26:26">
      <c r="Z104" s="3"/>
    </row>
    <row r="105" spans="26:26">
      <c r="Z105" s="3"/>
    </row>
    <row r="106" spans="26:26">
      <c r="Z106" s="3"/>
    </row>
    <row r="107" spans="26:26">
      <c r="Z107" s="3"/>
    </row>
    <row r="108" spans="26:26">
      <c r="Z108" s="3"/>
    </row>
    <row r="109" spans="26:26">
      <c r="Z109" s="3"/>
    </row>
    <row r="110" spans="26:26">
      <c r="Z110" s="3"/>
    </row>
    <row r="111" spans="26:26">
      <c r="Z111" s="3"/>
    </row>
    <row r="112" spans="26:26">
      <c r="Z112" s="3"/>
    </row>
    <row r="113" spans="26:26">
      <c r="Z113" s="3"/>
    </row>
    <row r="114" spans="26:26">
      <c r="Z114" s="3"/>
    </row>
    <row r="115" spans="26:26">
      <c r="Z115" s="3"/>
    </row>
    <row r="116" spans="26:26">
      <c r="Z116" s="3"/>
    </row>
    <row r="117" spans="26:26">
      <c r="Z117" s="3"/>
    </row>
    <row r="118" spans="26:26">
      <c r="Z118" s="3"/>
    </row>
    <row r="119" spans="26:26">
      <c r="Z119" s="3"/>
    </row>
    <row r="120" spans="26:26">
      <c r="Z120" s="3"/>
    </row>
    <row r="121" spans="26:26">
      <c r="Z121" s="3"/>
    </row>
    <row r="122" spans="26:26">
      <c r="Z122" s="3"/>
    </row>
    <row r="123" spans="26:26">
      <c r="Z123" s="3"/>
    </row>
    <row r="124" spans="26:26">
      <c r="Z124" s="3"/>
    </row>
    <row r="125" spans="26:26">
      <c r="Z125" s="3"/>
    </row>
    <row r="126" spans="26:26">
      <c r="Z126" s="3"/>
    </row>
    <row r="127" spans="26:26">
      <c r="Z127" s="3"/>
    </row>
    <row r="128" spans="26:26">
      <c r="Z128" s="3"/>
    </row>
    <row r="129" spans="26:26">
      <c r="Z129" s="3"/>
    </row>
    <row r="130" spans="26:26">
      <c r="Z130" s="3"/>
    </row>
    <row r="131" spans="26:26">
      <c r="Z131" s="3"/>
    </row>
    <row r="132" spans="26:26">
      <c r="Z132" s="3"/>
    </row>
    <row r="133" spans="26:26">
      <c r="Z133" s="3"/>
    </row>
    <row r="134" spans="26:26">
      <c r="Z134" s="3"/>
    </row>
    <row r="135" spans="26:26">
      <c r="Z135" s="3"/>
    </row>
    <row r="136" spans="26:26">
      <c r="Z136" s="3"/>
    </row>
    <row r="137" spans="26:26">
      <c r="Z137" s="3"/>
    </row>
    <row r="138" spans="26:26">
      <c r="Z138" s="3"/>
    </row>
    <row r="139" spans="26:26">
      <c r="Z139" s="3"/>
    </row>
    <row r="140" spans="26:26">
      <c r="Z140" s="3"/>
    </row>
    <row r="141" spans="26:26">
      <c r="Z141" s="3"/>
    </row>
    <row r="142" spans="26:26">
      <c r="Z142" s="3"/>
    </row>
    <row r="143" spans="26:26">
      <c r="Z143" s="3"/>
    </row>
    <row r="144" spans="26:26">
      <c r="Z144" s="3"/>
    </row>
    <row r="145" spans="26:44">
      <c r="Z145" s="3"/>
    </row>
    <row r="146" spans="26:44">
      <c r="Z146" s="3"/>
    </row>
    <row r="147" spans="26:44">
      <c r="Z147" s="3"/>
    </row>
    <row r="148" spans="26:44">
      <c r="Z148" s="3"/>
    </row>
    <row r="149" spans="26:44">
      <c r="Z149" s="3"/>
    </row>
    <row r="150" spans="26:44">
      <c r="Z150" s="3"/>
    </row>
    <row r="151" spans="26:44">
      <c r="Z151" s="3"/>
    </row>
    <row r="152" spans="26:44">
      <c r="Z152" s="3"/>
    </row>
    <row r="153" spans="26:44">
      <c r="Z153" s="3"/>
    </row>
    <row r="154" spans="26:44">
      <c r="Z154" s="3"/>
    </row>
    <row r="155" spans="26:44">
      <c r="Z155" s="3"/>
      <c r="AR155" s="2"/>
    </row>
    <row r="156" spans="26:44">
      <c r="Z156" s="3"/>
    </row>
    <row r="157" spans="26:44">
      <c r="Z157" s="3"/>
    </row>
    <row r="158" spans="26:44">
      <c r="Z158" s="3"/>
    </row>
    <row r="159" spans="26:44">
      <c r="Z159" s="3"/>
    </row>
    <row r="160" spans="26:44">
      <c r="Z160" s="3"/>
    </row>
    <row r="161" spans="26:26">
      <c r="Z161" s="3"/>
    </row>
    <row r="162" spans="26:26">
      <c r="Z162" s="3"/>
    </row>
    <row r="163" spans="26:26">
      <c r="Z163" s="3"/>
    </row>
  </sheetData>
  <conditionalFormatting sqref="AE2:AF6 AH2:AH6 AM2:AM6 AM8 AH8 AE8:AF8 AM39 AH39 AE70:AF70 AE77:AF81 AH70 AM70 AM77:AM81 AH77:AK81 AH10:AH37 AM10:AM37 AJ33 AJ34:AK34 AJ70:AK70 AJ10:AK32 AJ39:AK39 AJ8:AK8 AJ2:AK6 AO33 AO34:AP34 AO77:AP81 AO70:AP70 AO10:AP32 AO39:AP39 AO8:AP8 AO2:AP6 AE10:AF37 AJ36:AK37 AJ35 AO36:AP37 AO35">
    <cfRule type="cellIs" dxfId="179" priority="180" operator="greaterThan">
      <formula>20</formula>
    </cfRule>
  </conditionalFormatting>
  <conditionalFormatting sqref="AG2:AG6 AQ2:AQ6 AL2:AL6 AL8 AQ8 AG8 AL39 AQ39 AG70 AG10:AG32 AG77:AG81 AQ10:AQ32 AL10:AL32 AQ70 AL70 AL77:AL81 AQ77:AQ81 AG36:AG37 AL36:AL37 AQ36:AQ37 AG34 AL34 AQ34">
    <cfRule type="cellIs" dxfId="178" priority="179" operator="between">
      <formula>80</formula>
      <formula>120</formula>
    </cfRule>
  </conditionalFormatting>
  <conditionalFormatting sqref="AL82 AQ82">
    <cfRule type="cellIs" dxfId="177" priority="178" operator="between">
      <formula>80</formula>
      <formula>120</formula>
    </cfRule>
  </conditionalFormatting>
  <conditionalFormatting sqref="AM82 AH82:AK82 AE82:AF82 AO82:AP82">
    <cfRule type="cellIs" dxfId="176" priority="177" operator="greaterThan">
      <formula>20</formula>
    </cfRule>
  </conditionalFormatting>
  <conditionalFormatting sqref="AG82">
    <cfRule type="cellIs" dxfId="175" priority="176" operator="between">
      <formula>80</formula>
      <formula>120</formula>
    </cfRule>
  </conditionalFormatting>
  <conditionalFormatting sqref="AL82">
    <cfRule type="cellIs" dxfId="174" priority="175" operator="between">
      <formula>80</formula>
      <formula>120</formula>
    </cfRule>
  </conditionalFormatting>
  <conditionalFormatting sqref="AQ82">
    <cfRule type="cellIs" dxfId="173" priority="174" operator="between">
      <formula>80</formula>
      <formula>120</formula>
    </cfRule>
  </conditionalFormatting>
  <conditionalFormatting sqref="AE78:AF78 AH78:AK78 AM78 AO78:AP78">
    <cfRule type="cellIs" dxfId="172" priority="173" operator="greaterThan">
      <formula>20</formula>
    </cfRule>
  </conditionalFormatting>
  <conditionalFormatting sqref="AG78 AL78 AQ78">
    <cfRule type="cellIs" dxfId="171" priority="172" operator="between">
      <formula>80</formula>
      <formula>120</formula>
    </cfRule>
  </conditionalFormatting>
  <conditionalFormatting sqref="AE80:AF80 AH80:AK80 AM80 AO80:AP80">
    <cfRule type="cellIs" dxfId="170" priority="171" operator="greaterThan">
      <formula>20</formula>
    </cfRule>
  </conditionalFormatting>
  <conditionalFormatting sqref="AG80 AL80 AQ80">
    <cfRule type="cellIs" dxfId="169" priority="170" operator="between">
      <formula>80</formula>
      <formula>120</formula>
    </cfRule>
  </conditionalFormatting>
  <conditionalFormatting sqref="AE84:AF84 AH84:AK84 AM84 AO84:AP84">
    <cfRule type="cellIs" dxfId="168" priority="169" operator="greaterThan">
      <formula>20</formula>
    </cfRule>
  </conditionalFormatting>
  <conditionalFormatting sqref="AG84 AL84 AQ84">
    <cfRule type="cellIs" dxfId="167" priority="168" operator="between">
      <formula>80</formula>
      <formula>120</formula>
    </cfRule>
  </conditionalFormatting>
  <conditionalFormatting sqref="AM161:AP161 AH161:AK161 AE161:AF161 AE86:AF159 AH86:AK159 AM144:AP159 AM86:AM143 AO86:AP143">
    <cfRule type="cellIs" dxfId="166" priority="167" operator="greaterThan">
      <formula>20</formula>
    </cfRule>
  </conditionalFormatting>
  <conditionalFormatting sqref="AG161 AQ161 AL161 AG86:AG159 AL86:AL159 AQ86:AQ159">
    <cfRule type="cellIs" dxfId="165" priority="166" operator="between">
      <formula>80</formula>
      <formula>120</formula>
    </cfRule>
  </conditionalFormatting>
  <conditionalFormatting sqref="AE162:AF162 AH162:AK162 AM162:AP162">
    <cfRule type="cellIs" dxfId="164" priority="165" operator="greaterThan">
      <formula>20</formula>
    </cfRule>
  </conditionalFormatting>
  <conditionalFormatting sqref="AG162 AL162 AQ162">
    <cfRule type="cellIs" dxfId="163" priority="164" operator="between">
      <formula>80</formula>
      <formula>120</formula>
    </cfRule>
  </conditionalFormatting>
  <conditionalFormatting sqref="AE160:AF160 AH160:AK160 AM160:AP160">
    <cfRule type="cellIs" dxfId="162" priority="163" operator="greaterThan">
      <formula>20</formula>
    </cfRule>
  </conditionalFormatting>
  <conditionalFormatting sqref="AG160 AL160 AQ160">
    <cfRule type="cellIs" dxfId="161" priority="162" operator="between">
      <formula>80</formula>
      <formula>120</formula>
    </cfRule>
  </conditionalFormatting>
  <conditionalFormatting sqref="AE79:AF79 AH79:AK79 AM79 AO79:AP79">
    <cfRule type="cellIs" dxfId="160" priority="161" operator="greaterThan">
      <formula>20</formula>
    </cfRule>
  </conditionalFormatting>
  <conditionalFormatting sqref="AG79 AL79 AQ79">
    <cfRule type="cellIs" dxfId="159" priority="160" operator="between">
      <formula>80</formula>
      <formula>120</formula>
    </cfRule>
  </conditionalFormatting>
  <conditionalFormatting sqref="AE81:AF81 AH81:AK81 AM81 AO81:AP81">
    <cfRule type="cellIs" dxfId="158" priority="159" operator="greaterThan">
      <formula>20</formula>
    </cfRule>
  </conditionalFormatting>
  <conditionalFormatting sqref="AG81 AL81 AQ81">
    <cfRule type="cellIs" dxfId="157" priority="158" operator="between">
      <formula>80</formula>
      <formula>120</formula>
    </cfRule>
  </conditionalFormatting>
  <conditionalFormatting sqref="AL83 AQ83">
    <cfRule type="cellIs" dxfId="156" priority="157" operator="between">
      <formula>80</formula>
      <formula>120</formula>
    </cfRule>
  </conditionalFormatting>
  <conditionalFormatting sqref="AM83 AH83:AK83 AE83:AF83 AO83:AP83">
    <cfRule type="cellIs" dxfId="155" priority="156" operator="greaterThan">
      <formula>20</formula>
    </cfRule>
  </conditionalFormatting>
  <conditionalFormatting sqref="AG83">
    <cfRule type="cellIs" dxfId="154" priority="155" operator="between">
      <formula>80</formula>
      <formula>120</formula>
    </cfRule>
  </conditionalFormatting>
  <conditionalFormatting sqref="AL83">
    <cfRule type="cellIs" dxfId="153" priority="154" operator="between">
      <formula>80</formula>
      <formula>120</formula>
    </cfRule>
  </conditionalFormatting>
  <conditionalFormatting sqref="AQ83">
    <cfRule type="cellIs" dxfId="152" priority="153" operator="between">
      <formula>80</formula>
      <formula>120</formula>
    </cfRule>
  </conditionalFormatting>
  <conditionalFormatting sqref="AE82:AF82 AH82:AK82 AM82 AO82:AP82">
    <cfRule type="cellIs" dxfId="151" priority="142" operator="greaterThan">
      <formula>20</formula>
    </cfRule>
  </conditionalFormatting>
  <conditionalFormatting sqref="AG82 AL82 AQ82">
    <cfRule type="cellIs" dxfId="150" priority="141" operator="between">
      <formula>80</formula>
      <formula>120</formula>
    </cfRule>
  </conditionalFormatting>
  <conditionalFormatting sqref="AE79:AF79 AH79:AK79 AM79 AO79:AP79">
    <cfRule type="cellIs" dxfId="149" priority="152" operator="greaterThan">
      <formula>20</formula>
    </cfRule>
  </conditionalFormatting>
  <conditionalFormatting sqref="AG79 AL79 AQ79">
    <cfRule type="cellIs" dxfId="148" priority="151" operator="between">
      <formula>80</formula>
      <formula>120</formula>
    </cfRule>
  </conditionalFormatting>
  <conditionalFormatting sqref="AE81:AF81 AH81:AK81 AM81 AO81:AP81">
    <cfRule type="cellIs" dxfId="147" priority="150" operator="greaterThan">
      <formula>20</formula>
    </cfRule>
  </conditionalFormatting>
  <conditionalFormatting sqref="AG81 AL81 AQ81">
    <cfRule type="cellIs" dxfId="146" priority="149" operator="between">
      <formula>80</formula>
      <formula>120</formula>
    </cfRule>
  </conditionalFormatting>
  <conditionalFormatting sqref="AE85:AF85 AH85:AK85 AM85 AO85:AP85">
    <cfRule type="cellIs" dxfId="145" priority="148" operator="greaterThan">
      <formula>20</formula>
    </cfRule>
  </conditionalFormatting>
  <conditionalFormatting sqref="AG85 AL85 AQ85">
    <cfRule type="cellIs" dxfId="144" priority="147" operator="between">
      <formula>80</formula>
      <formula>120</formula>
    </cfRule>
  </conditionalFormatting>
  <conditionalFormatting sqref="AE78:AF78 AH78:AK78 AM78 AO78:AP78">
    <cfRule type="cellIs" dxfId="143" priority="146" operator="greaterThan">
      <formula>20</formula>
    </cfRule>
  </conditionalFormatting>
  <conditionalFormatting sqref="AG78 AL78 AQ78">
    <cfRule type="cellIs" dxfId="142" priority="145" operator="between">
      <formula>80</formula>
      <formula>120</formula>
    </cfRule>
  </conditionalFormatting>
  <conditionalFormatting sqref="AE80:AF80 AH80:AK80 AM80 AO80:AP80">
    <cfRule type="cellIs" dxfId="141" priority="144" operator="greaterThan">
      <formula>20</formula>
    </cfRule>
  </conditionalFormatting>
  <conditionalFormatting sqref="AG80 AL80 AQ80">
    <cfRule type="cellIs" dxfId="140" priority="143" operator="between">
      <formula>80</formula>
      <formula>120</formula>
    </cfRule>
  </conditionalFormatting>
  <conditionalFormatting sqref="AL83 AQ83">
    <cfRule type="cellIs" dxfId="139" priority="140" operator="between">
      <formula>80</formula>
      <formula>120</formula>
    </cfRule>
  </conditionalFormatting>
  <conditionalFormatting sqref="AM83 AH83:AK83 AE83:AF83 AO83:AP83">
    <cfRule type="cellIs" dxfId="138" priority="139" operator="greaterThan">
      <formula>20</formula>
    </cfRule>
  </conditionalFormatting>
  <conditionalFormatting sqref="AG83">
    <cfRule type="cellIs" dxfId="137" priority="138" operator="between">
      <formula>80</formula>
      <formula>120</formula>
    </cfRule>
  </conditionalFormatting>
  <conditionalFormatting sqref="AL83">
    <cfRule type="cellIs" dxfId="136" priority="137" operator="between">
      <formula>80</formula>
      <formula>120</formula>
    </cfRule>
  </conditionalFormatting>
  <conditionalFormatting sqref="AQ83">
    <cfRule type="cellIs" dxfId="135" priority="136" operator="between">
      <formula>80</formula>
      <formula>120</formula>
    </cfRule>
  </conditionalFormatting>
  <conditionalFormatting sqref="AE78:AF78 AH78:AK78 AM78 AO78:AP78">
    <cfRule type="cellIs" dxfId="134" priority="125" operator="greaterThan">
      <formula>20</formula>
    </cfRule>
  </conditionalFormatting>
  <conditionalFormatting sqref="AG78 AL78 AQ78">
    <cfRule type="cellIs" dxfId="133" priority="124" operator="between">
      <formula>80</formula>
      <formula>120</formula>
    </cfRule>
  </conditionalFormatting>
  <conditionalFormatting sqref="AE79:AF79 AH79:AK79 AM79 AO79:AP79">
    <cfRule type="cellIs" dxfId="132" priority="135" operator="greaterThan">
      <formula>20</formula>
    </cfRule>
  </conditionalFormatting>
  <conditionalFormatting sqref="AG79 AL79 AQ79">
    <cfRule type="cellIs" dxfId="131" priority="134" operator="between">
      <formula>80</formula>
      <formula>120</formula>
    </cfRule>
  </conditionalFormatting>
  <conditionalFormatting sqref="AE81:AF81 AH81:AK81 AM81 AO81:AP81">
    <cfRule type="cellIs" dxfId="130" priority="133" operator="greaterThan">
      <formula>20</formula>
    </cfRule>
  </conditionalFormatting>
  <conditionalFormatting sqref="AG81 AL81 AQ81">
    <cfRule type="cellIs" dxfId="129" priority="132" operator="between">
      <formula>80</formula>
      <formula>120</formula>
    </cfRule>
  </conditionalFormatting>
  <conditionalFormatting sqref="AE78:AF78 AH78:AK78 AM78 AO78:AP78">
    <cfRule type="cellIs" dxfId="128" priority="131" operator="greaterThan">
      <formula>20</formula>
    </cfRule>
  </conditionalFormatting>
  <conditionalFormatting sqref="AG78 AL78 AQ78">
    <cfRule type="cellIs" dxfId="127" priority="130" operator="between">
      <formula>80</formula>
      <formula>120</formula>
    </cfRule>
  </conditionalFormatting>
  <conditionalFormatting sqref="AE80:AF80 AH80:AK80 AM80 AO80:AP80">
    <cfRule type="cellIs" dxfId="126" priority="129" operator="greaterThan">
      <formula>20</formula>
    </cfRule>
  </conditionalFormatting>
  <conditionalFormatting sqref="AG80 AL80 AQ80">
    <cfRule type="cellIs" dxfId="125" priority="128" operator="between">
      <formula>80</formula>
      <formula>120</formula>
    </cfRule>
  </conditionalFormatting>
  <conditionalFormatting sqref="AE82:AF82 AH82:AK82 AM82 AO82:AP82">
    <cfRule type="cellIs" dxfId="124" priority="127" operator="greaterThan">
      <formula>20</formula>
    </cfRule>
  </conditionalFormatting>
  <conditionalFormatting sqref="AG82 AL82 AQ82">
    <cfRule type="cellIs" dxfId="123" priority="126" operator="between">
      <formula>80</formula>
      <formula>120</formula>
    </cfRule>
  </conditionalFormatting>
  <conditionalFormatting sqref="AE80:AF80 AH80:AK80 AM80 AO80:AP80">
    <cfRule type="cellIs" dxfId="122" priority="123" operator="greaterThan">
      <formula>20</formula>
    </cfRule>
  </conditionalFormatting>
  <conditionalFormatting sqref="AG80 AL80 AQ80">
    <cfRule type="cellIs" dxfId="121" priority="122" operator="between">
      <formula>80</formula>
      <formula>120</formula>
    </cfRule>
  </conditionalFormatting>
  <conditionalFormatting sqref="AE82:AF82 AH82:AK82 AM82 AO82:AP82">
    <cfRule type="cellIs" dxfId="120" priority="121" operator="greaterThan">
      <formula>20</formula>
    </cfRule>
  </conditionalFormatting>
  <conditionalFormatting sqref="AG82 AL82 AQ82">
    <cfRule type="cellIs" dxfId="119" priority="120" operator="between">
      <formula>80</formula>
      <formula>120</formula>
    </cfRule>
  </conditionalFormatting>
  <conditionalFormatting sqref="AE79:AF79 AH79:AK79 AM79 AO79:AP79">
    <cfRule type="cellIs" dxfId="118" priority="119" operator="greaterThan">
      <formula>20</formula>
    </cfRule>
  </conditionalFormatting>
  <conditionalFormatting sqref="AG79 AL79 AQ79">
    <cfRule type="cellIs" dxfId="117" priority="118" operator="between">
      <formula>80</formula>
      <formula>120</formula>
    </cfRule>
  </conditionalFormatting>
  <conditionalFormatting sqref="AE81:AF81 AH81:AK81 AM81 AO81:AP81">
    <cfRule type="cellIs" dxfId="116" priority="117" operator="greaterThan">
      <formula>20</formula>
    </cfRule>
  </conditionalFormatting>
  <conditionalFormatting sqref="AG81 AL81 AQ81">
    <cfRule type="cellIs" dxfId="115" priority="116" operator="between">
      <formula>80</formula>
      <formula>120</formula>
    </cfRule>
  </conditionalFormatting>
  <conditionalFormatting sqref="AE83:AF83 AH83:AK83 AM83 AO83:AP83">
    <cfRule type="cellIs" dxfId="114" priority="115" operator="greaterThan">
      <formula>20</formula>
    </cfRule>
  </conditionalFormatting>
  <conditionalFormatting sqref="AG83 AL83 AQ83">
    <cfRule type="cellIs" dxfId="113" priority="114" operator="between">
      <formula>80</formula>
      <formula>120</formula>
    </cfRule>
  </conditionalFormatting>
  <conditionalFormatting sqref="AE9:AF9 AH9 AM9 AJ9:AK9 AO9:AP9">
    <cfRule type="cellIs" dxfId="112" priority="109" operator="greaterThan">
      <formula>20</formula>
    </cfRule>
  </conditionalFormatting>
  <conditionalFormatting sqref="AG9 AQ9 AL9">
    <cfRule type="cellIs" dxfId="111" priority="108" operator="between">
      <formula>80</formula>
      <formula>120</formula>
    </cfRule>
  </conditionalFormatting>
  <conditionalFormatting sqref="AM77 AH77:AK77 AE77:AF77 AO77:AP77">
    <cfRule type="cellIs" dxfId="110" priority="113" operator="greaterThan">
      <formula>20</formula>
    </cfRule>
  </conditionalFormatting>
  <conditionalFormatting sqref="AL77 AQ77 AG77">
    <cfRule type="cellIs" dxfId="109" priority="112" operator="between">
      <formula>80</formula>
      <formula>120</formula>
    </cfRule>
  </conditionalFormatting>
  <conditionalFormatting sqref="AM7 AH7 AE7:AF7 AJ7:AK7 AO7:AP7">
    <cfRule type="cellIs" dxfId="108" priority="111" operator="greaterThan">
      <formula>20</formula>
    </cfRule>
  </conditionalFormatting>
  <conditionalFormatting sqref="AL7 AQ7 AG7">
    <cfRule type="cellIs" dxfId="107" priority="110" operator="between">
      <formula>80</formula>
      <formula>120</formula>
    </cfRule>
  </conditionalFormatting>
  <conditionalFormatting sqref="AL83 AQ83">
    <cfRule type="cellIs" dxfId="106" priority="107" operator="between">
      <formula>80</formula>
      <formula>120</formula>
    </cfRule>
  </conditionalFormatting>
  <conditionalFormatting sqref="AM83 AH83:AK83 AE83:AF83 AO83:AP83">
    <cfRule type="cellIs" dxfId="105" priority="106" operator="greaterThan">
      <formula>20</formula>
    </cfRule>
  </conditionalFormatting>
  <conditionalFormatting sqref="AG83">
    <cfRule type="cellIs" dxfId="104" priority="105" operator="between">
      <formula>80</formula>
      <formula>120</formula>
    </cfRule>
  </conditionalFormatting>
  <conditionalFormatting sqref="AL83">
    <cfRule type="cellIs" dxfId="103" priority="104" operator="between">
      <formula>80</formula>
      <formula>120</formula>
    </cfRule>
  </conditionalFormatting>
  <conditionalFormatting sqref="AQ83">
    <cfRule type="cellIs" dxfId="102" priority="103" operator="between">
      <formula>80</formula>
      <formula>120</formula>
    </cfRule>
  </conditionalFormatting>
  <conditionalFormatting sqref="AE77:AF77 AH77:AK77 AM77 AO77:AP77">
    <cfRule type="cellIs" dxfId="101" priority="102" operator="greaterThan">
      <formula>20</formula>
    </cfRule>
  </conditionalFormatting>
  <conditionalFormatting sqref="AG77 AL77 AQ77">
    <cfRule type="cellIs" dxfId="100" priority="101" operator="between">
      <formula>80</formula>
      <formula>120</formula>
    </cfRule>
  </conditionalFormatting>
  <conditionalFormatting sqref="AE79:AF79 AH79:AK79 AM79 AO79:AP79">
    <cfRule type="cellIs" dxfId="99" priority="100" operator="greaterThan">
      <formula>20</formula>
    </cfRule>
  </conditionalFormatting>
  <conditionalFormatting sqref="AG79 AL79 AQ79">
    <cfRule type="cellIs" dxfId="98" priority="99" operator="between">
      <formula>80</formula>
      <formula>120</formula>
    </cfRule>
  </conditionalFormatting>
  <conditionalFormatting sqref="AE81:AF81 AH81:AK81 AM81 AO81:AP81">
    <cfRule type="cellIs" dxfId="97" priority="98" operator="greaterThan">
      <formula>20</formula>
    </cfRule>
  </conditionalFormatting>
  <conditionalFormatting sqref="AG81 AL81 AQ81">
    <cfRule type="cellIs" dxfId="96" priority="97" operator="between">
      <formula>80</formula>
      <formula>120</formula>
    </cfRule>
  </conditionalFormatting>
  <conditionalFormatting sqref="AE80:AF80 AH80:AK80 AM80 AO80:AP80">
    <cfRule type="cellIs" dxfId="95" priority="96" operator="greaterThan">
      <formula>20</formula>
    </cfRule>
  </conditionalFormatting>
  <conditionalFormatting sqref="AG80 AL80 AQ80">
    <cfRule type="cellIs" dxfId="94" priority="95" operator="between">
      <formula>80</formula>
      <formula>120</formula>
    </cfRule>
  </conditionalFormatting>
  <conditionalFormatting sqref="AE82:AF82 AH82:AK82 AM82 AO82:AP82">
    <cfRule type="cellIs" dxfId="93" priority="94" operator="greaterThan">
      <formula>20</formula>
    </cfRule>
  </conditionalFormatting>
  <conditionalFormatting sqref="AG82 AL82 AQ82">
    <cfRule type="cellIs" dxfId="92" priority="93" operator="between">
      <formula>80</formula>
      <formula>120</formula>
    </cfRule>
  </conditionalFormatting>
  <conditionalFormatting sqref="AL84 AQ84">
    <cfRule type="cellIs" dxfId="91" priority="92" operator="between">
      <formula>80</formula>
      <formula>120</formula>
    </cfRule>
  </conditionalFormatting>
  <conditionalFormatting sqref="AM84 AH84:AK84 AE84:AF84 AO84:AP84">
    <cfRule type="cellIs" dxfId="90" priority="91" operator="greaterThan">
      <formula>20</formula>
    </cfRule>
  </conditionalFormatting>
  <conditionalFormatting sqref="AG84">
    <cfRule type="cellIs" dxfId="89" priority="90" operator="between">
      <formula>80</formula>
      <formula>120</formula>
    </cfRule>
  </conditionalFormatting>
  <conditionalFormatting sqref="AL84">
    <cfRule type="cellIs" dxfId="88" priority="89" operator="between">
      <formula>80</formula>
      <formula>120</formula>
    </cfRule>
  </conditionalFormatting>
  <conditionalFormatting sqref="AQ84">
    <cfRule type="cellIs" dxfId="87" priority="88" operator="between">
      <formula>80</formula>
      <formula>120</formula>
    </cfRule>
  </conditionalFormatting>
  <conditionalFormatting sqref="AE83:AF83 AH83:AK83 AM83 AO83:AP83">
    <cfRule type="cellIs" dxfId="86" priority="79" operator="greaterThan">
      <formula>20</formula>
    </cfRule>
  </conditionalFormatting>
  <conditionalFormatting sqref="AG83 AL83 AQ83">
    <cfRule type="cellIs" dxfId="85" priority="78" operator="between">
      <formula>80</formula>
      <formula>120</formula>
    </cfRule>
  </conditionalFormatting>
  <conditionalFormatting sqref="AE80:AF80 AH80:AK80 AM80 AO80:AP80">
    <cfRule type="cellIs" dxfId="84" priority="87" operator="greaterThan">
      <formula>20</formula>
    </cfRule>
  </conditionalFormatting>
  <conditionalFormatting sqref="AG80 AL80 AQ80">
    <cfRule type="cellIs" dxfId="83" priority="86" operator="between">
      <formula>80</formula>
      <formula>120</formula>
    </cfRule>
  </conditionalFormatting>
  <conditionalFormatting sqref="AE82:AF82 AH82:AK82 AM82 AO82:AP82">
    <cfRule type="cellIs" dxfId="82" priority="85" operator="greaterThan">
      <formula>20</formula>
    </cfRule>
  </conditionalFormatting>
  <conditionalFormatting sqref="AG82 AL82 AQ82">
    <cfRule type="cellIs" dxfId="81" priority="84" operator="between">
      <formula>80</formula>
      <formula>120</formula>
    </cfRule>
  </conditionalFormatting>
  <conditionalFormatting sqref="AE79:AF79 AH79:AK79 AM79 AO79:AP79">
    <cfRule type="cellIs" dxfId="80" priority="83" operator="greaterThan">
      <formula>20</formula>
    </cfRule>
  </conditionalFormatting>
  <conditionalFormatting sqref="AG79 AL79 AQ79">
    <cfRule type="cellIs" dxfId="79" priority="82" operator="between">
      <formula>80</formula>
      <formula>120</formula>
    </cfRule>
  </conditionalFormatting>
  <conditionalFormatting sqref="AE81:AF81 AH81:AK81 AM81 AO81:AP81">
    <cfRule type="cellIs" dxfId="78" priority="81" operator="greaterThan">
      <formula>20</formula>
    </cfRule>
  </conditionalFormatting>
  <conditionalFormatting sqref="AG81 AL81 AQ81">
    <cfRule type="cellIs" dxfId="77" priority="80" operator="between">
      <formula>80</formula>
      <formula>120</formula>
    </cfRule>
  </conditionalFormatting>
  <conditionalFormatting sqref="AL84 AQ84">
    <cfRule type="cellIs" dxfId="76" priority="77" operator="between">
      <formula>80</formula>
      <formula>120</formula>
    </cfRule>
  </conditionalFormatting>
  <conditionalFormatting sqref="AM84 AH84:AK84 AE84:AF84 AO84:AP84">
    <cfRule type="cellIs" dxfId="75" priority="76" operator="greaterThan">
      <formula>20</formula>
    </cfRule>
  </conditionalFormatting>
  <conditionalFormatting sqref="AG84">
    <cfRule type="cellIs" dxfId="74" priority="75" operator="between">
      <formula>80</formula>
      <formula>120</formula>
    </cfRule>
  </conditionalFormatting>
  <conditionalFormatting sqref="AL84">
    <cfRule type="cellIs" dxfId="73" priority="74" operator="between">
      <formula>80</formula>
      <formula>120</formula>
    </cfRule>
  </conditionalFormatting>
  <conditionalFormatting sqref="AQ84">
    <cfRule type="cellIs" dxfId="72" priority="73" operator="between">
      <formula>80</formula>
      <formula>120</formula>
    </cfRule>
  </conditionalFormatting>
  <conditionalFormatting sqref="AE79:AF79 AH79:AK79 AM79 AO79:AP79">
    <cfRule type="cellIs" dxfId="71" priority="62" operator="greaterThan">
      <formula>20</formula>
    </cfRule>
  </conditionalFormatting>
  <conditionalFormatting sqref="AG79 AL79 AQ79">
    <cfRule type="cellIs" dxfId="70" priority="61" operator="between">
      <formula>80</formula>
      <formula>120</formula>
    </cfRule>
  </conditionalFormatting>
  <conditionalFormatting sqref="AE80:AF80 AH80:AK80 AM80 AO80:AP80">
    <cfRule type="cellIs" dxfId="69" priority="72" operator="greaterThan">
      <formula>20</formula>
    </cfRule>
  </conditionalFormatting>
  <conditionalFormatting sqref="AG80 AL80 AQ80">
    <cfRule type="cellIs" dxfId="68" priority="71" operator="between">
      <formula>80</formula>
      <formula>120</formula>
    </cfRule>
  </conditionalFormatting>
  <conditionalFormatting sqref="AE82:AF82 AH82:AK82 AM82 AO82:AP82">
    <cfRule type="cellIs" dxfId="67" priority="70" operator="greaterThan">
      <formula>20</formula>
    </cfRule>
  </conditionalFormatting>
  <conditionalFormatting sqref="AG82 AL82 AQ82">
    <cfRule type="cellIs" dxfId="66" priority="69" operator="between">
      <formula>80</formula>
      <formula>120</formula>
    </cfRule>
  </conditionalFormatting>
  <conditionalFormatting sqref="AE79:AF79 AH79:AK79 AM79 AO79:AP79">
    <cfRule type="cellIs" dxfId="65" priority="68" operator="greaterThan">
      <formula>20</formula>
    </cfRule>
  </conditionalFormatting>
  <conditionalFormatting sqref="AG79 AL79 AQ79">
    <cfRule type="cellIs" dxfId="64" priority="67" operator="between">
      <formula>80</formula>
      <formula>120</formula>
    </cfRule>
  </conditionalFormatting>
  <conditionalFormatting sqref="AE81:AF81 AH81:AK81 AM81 AO81:AP81">
    <cfRule type="cellIs" dxfId="63" priority="66" operator="greaterThan">
      <formula>20</formula>
    </cfRule>
  </conditionalFormatting>
  <conditionalFormatting sqref="AG81 AL81 AQ81">
    <cfRule type="cellIs" dxfId="62" priority="65" operator="between">
      <formula>80</formula>
      <formula>120</formula>
    </cfRule>
  </conditionalFormatting>
  <conditionalFormatting sqref="AE83:AF83 AH83:AK83 AM83 AO83:AP83">
    <cfRule type="cellIs" dxfId="61" priority="64" operator="greaterThan">
      <formula>20</formula>
    </cfRule>
  </conditionalFormatting>
  <conditionalFormatting sqref="AG83 AL83 AQ83">
    <cfRule type="cellIs" dxfId="60" priority="63" operator="between">
      <formula>80</formula>
      <formula>120</formula>
    </cfRule>
  </conditionalFormatting>
  <conditionalFormatting sqref="AE81:AF81 AH81:AK81 AM81 AO81:AP81">
    <cfRule type="cellIs" dxfId="59" priority="60" operator="greaterThan">
      <formula>20</formula>
    </cfRule>
  </conditionalFormatting>
  <conditionalFormatting sqref="AG81 AL81 AQ81">
    <cfRule type="cellIs" dxfId="58" priority="59" operator="between">
      <formula>80</formula>
      <formula>120</formula>
    </cfRule>
  </conditionalFormatting>
  <conditionalFormatting sqref="AE83:AF83 AH83:AK83 AM83 AO83:AP83">
    <cfRule type="cellIs" dxfId="57" priority="58" operator="greaterThan">
      <formula>20</formula>
    </cfRule>
  </conditionalFormatting>
  <conditionalFormatting sqref="AG83 AL83 AQ83">
    <cfRule type="cellIs" dxfId="56" priority="57" operator="between">
      <formula>80</formula>
      <formula>120</formula>
    </cfRule>
  </conditionalFormatting>
  <conditionalFormatting sqref="AE80:AF80 AH80:AK80 AM80 AO80:AP80">
    <cfRule type="cellIs" dxfId="55" priority="56" operator="greaterThan">
      <formula>20</formula>
    </cfRule>
  </conditionalFormatting>
  <conditionalFormatting sqref="AG80 AL80 AQ80">
    <cfRule type="cellIs" dxfId="54" priority="55" operator="between">
      <formula>80</formula>
      <formula>120</formula>
    </cfRule>
  </conditionalFormatting>
  <conditionalFormatting sqref="AE82:AF82 AH82:AK82 AM82 AO82:AP82">
    <cfRule type="cellIs" dxfId="53" priority="54" operator="greaterThan">
      <formula>20</formula>
    </cfRule>
  </conditionalFormatting>
  <conditionalFormatting sqref="AG82 AL82 AQ82">
    <cfRule type="cellIs" dxfId="52" priority="53" operator="between">
      <formula>80</formula>
      <formula>120</formula>
    </cfRule>
  </conditionalFormatting>
  <conditionalFormatting sqref="AE84:AF84 AH84:AK84 AM84 AO84:AP84">
    <cfRule type="cellIs" dxfId="51" priority="52" operator="greaterThan">
      <formula>20</formula>
    </cfRule>
  </conditionalFormatting>
  <conditionalFormatting sqref="AG84 AL84 AQ84">
    <cfRule type="cellIs" dxfId="50" priority="51" operator="between">
      <formula>80</formula>
      <formula>120</formula>
    </cfRule>
  </conditionalFormatting>
  <conditionalFormatting sqref="AM78 AH78:AK78 AE78:AF78 AO78:AP78">
    <cfRule type="cellIs" dxfId="49" priority="50" operator="greaterThan">
      <formula>20</formula>
    </cfRule>
  </conditionalFormatting>
  <conditionalFormatting sqref="AL78 AQ78 AG78">
    <cfRule type="cellIs" dxfId="48" priority="49" operator="between">
      <formula>80</formula>
      <formula>120</formula>
    </cfRule>
  </conditionalFormatting>
  <conditionalFormatting sqref="AQ38">
    <cfRule type="cellIs" dxfId="47" priority="48" operator="between">
      <formula>80</formula>
      <formula>120</formula>
    </cfRule>
  </conditionalFormatting>
  <conditionalFormatting sqref="AE37:AF37">
    <cfRule type="cellIs" dxfId="46" priority="47" operator="greaterThan">
      <formula>20</formula>
    </cfRule>
  </conditionalFormatting>
  <conditionalFormatting sqref="AG37">
    <cfRule type="cellIs" dxfId="45" priority="46" operator="between">
      <formula>80</formula>
      <formula>120</formula>
    </cfRule>
  </conditionalFormatting>
  <conditionalFormatting sqref="AE39:AF39">
    <cfRule type="cellIs" dxfId="44" priority="45" operator="greaterThan">
      <formula>20</formula>
    </cfRule>
  </conditionalFormatting>
  <conditionalFormatting sqref="AG39">
    <cfRule type="cellIs" dxfId="43" priority="44" operator="between">
      <formula>80</formula>
      <formula>120</formula>
    </cfRule>
  </conditionalFormatting>
  <conditionalFormatting sqref="AM35 AJ35 AO35">
    <cfRule type="cellIs" dxfId="42" priority="43" operator="greaterThan">
      <formula>20</formula>
    </cfRule>
  </conditionalFormatting>
  <conditionalFormatting sqref="AM41 AH41 AE41:AF41 AE43:AF65 AH43:AH65 AM43:AM65 AJ43:AK65 AJ41:AK41 AO43:AP65 AO41:AP41">
    <cfRule type="cellIs" dxfId="41" priority="42" operator="greaterThan">
      <formula>20</formula>
    </cfRule>
  </conditionalFormatting>
  <conditionalFormatting sqref="AL41 AQ41 AG41 AG43:AG65 AQ43:AQ65 AL43:AL65">
    <cfRule type="cellIs" dxfId="40" priority="41" operator="between">
      <formula>80</formula>
      <formula>120</formula>
    </cfRule>
  </conditionalFormatting>
  <conditionalFormatting sqref="AE42:AF42 AH42 AM42 AJ42:AK42 AO42:AP42">
    <cfRule type="cellIs" dxfId="39" priority="38" operator="greaterThan">
      <formula>20</formula>
    </cfRule>
  </conditionalFormatting>
  <conditionalFormatting sqref="AG42 AQ42 AL42">
    <cfRule type="cellIs" dxfId="38" priority="37" operator="between">
      <formula>80</formula>
      <formula>120</formula>
    </cfRule>
  </conditionalFormatting>
  <conditionalFormatting sqref="AM40 AH40 AE40:AF40 AJ40:AK40 AO40:AP40">
    <cfRule type="cellIs" dxfId="37" priority="40" operator="greaterThan">
      <formula>20</formula>
    </cfRule>
  </conditionalFormatting>
  <conditionalFormatting sqref="AL40 AQ40 AG40">
    <cfRule type="cellIs" dxfId="36" priority="39" operator="between">
      <formula>80</formula>
      <formula>120</formula>
    </cfRule>
  </conditionalFormatting>
  <conditionalFormatting sqref="AE38:AF38 AH38 AM38 AJ38:AK38 AO38:AP38">
    <cfRule type="cellIs" dxfId="35" priority="36" operator="greaterThan">
      <formula>20</formula>
    </cfRule>
  </conditionalFormatting>
  <conditionalFormatting sqref="AG38 AL38">
    <cfRule type="cellIs" dxfId="34" priority="35" operator="between">
      <formula>80</formula>
      <formula>120</formula>
    </cfRule>
  </conditionalFormatting>
  <conditionalFormatting sqref="AM72 AH72 AJ72:AK72 AO72:AP72">
    <cfRule type="cellIs" dxfId="33" priority="34" operator="greaterThan">
      <formula>20</formula>
    </cfRule>
  </conditionalFormatting>
  <conditionalFormatting sqref="AL72 AQ72">
    <cfRule type="cellIs" dxfId="32" priority="33" operator="between">
      <formula>80</formula>
      <formula>120</formula>
    </cfRule>
  </conditionalFormatting>
  <conditionalFormatting sqref="AQ71">
    <cfRule type="cellIs" dxfId="31" priority="32" operator="between">
      <formula>80</formula>
      <formula>120</formula>
    </cfRule>
  </conditionalFormatting>
  <conditionalFormatting sqref="AE72:AF72">
    <cfRule type="cellIs" dxfId="30" priority="31" operator="greaterThan">
      <formula>20</formula>
    </cfRule>
  </conditionalFormatting>
  <conditionalFormatting sqref="AG72">
    <cfRule type="cellIs" dxfId="29" priority="30" operator="between">
      <formula>80</formula>
      <formula>120</formula>
    </cfRule>
  </conditionalFormatting>
  <conditionalFormatting sqref="AM74 AH74 AE74:AF74 AE76:AF76 AH76 AM76 AJ76:AK76 AJ74:AK74 AO76:AP76 AO74:AP74">
    <cfRule type="cellIs" dxfId="28" priority="29" operator="greaterThan">
      <formula>20</formula>
    </cfRule>
  </conditionalFormatting>
  <conditionalFormatting sqref="AL74 AQ74 AG74 AG76 AQ76 AL76">
    <cfRule type="cellIs" dxfId="27" priority="28" operator="between">
      <formula>80</formula>
      <formula>120</formula>
    </cfRule>
  </conditionalFormatting>
  <conditionalFormatting sqref="AE75:AF75 AH75 AM75 AJ75:AK75 AO75:AP75">
    <cfRule type="cellIs" dxfId="26" priority="25" operator="greaterThan">
      <formula>20</formula>
    </cfRule>
  </conditionalFormatting>
  <conditionalFormatting sqref="AG75 AQ75 AL75">
    <cfRule type="cellIs" dxfId="25" priority="24" operator="between">
      <formula>80</formula>
      <formula>120</formula>
    </cfRule>
  </conditionalFormatting>
  <conditionalFormatting sqref="AM73 AH73 AE73:AF73 AJ73:AK73 AO73:AP73">
    <cfRule type="cellIs" dxfId="24" priority="27" operator="greaterThan">
      <formula>20</formula>
    </cfRule>
  </conditionalFormatting>
  <conditionalFormatting sqref="AL73 AQ73 AG73">
    <cfRule type="cellIs" dxfId="23" priority="26" operator="between">
      <formula>80</formula>
      <formula>120</formula>
    </cfRule>
  </conditionalFormatting>
  <conditionalFormatting sqref="AE71:AF71 AH71 AM71 AJ71:AK71 AO71:AP71">
    <cfRule type="cellIs" dxfId="22" priority="23" operator="greaterThan">
      <formula>20</formula>
    </cfRule>
  </conditionalFormatting>
  <conditionalFormatting sqref="AG71 AL71">
    <cfRule type="cellIs" dxfId="21" priority="22" operator="between">
      <formula>80</formula>
      <formula>120</formula>
    </cfRule>
  </conditionalFormatting>
  <conditionalFormatting sqref="AK33">
    <cfRule type="cellIs" dxfId="20" priority="21" operator="greaterThan">
      <formula>20</formula>
    </cfRule>
  </conditionalFormatting>
  <conditionalFormatting sqref="AP33">
    <cfRule type="cellIs" dxfId="19" priority="20" operator="greaterThan">
      <formula>20</formula>
    </cfRule>
  </conditionalFormatting>
  <conditionalFormatting sqref="AG33">
    <cfRule type="cellIs" dxfId="18" priority="19" operator="between">
      <formula>80</formula>
      <formula>120</formula>
    </cfRule>
  </conditionalFormatting>
  <conditionalFormatting sqref="AL33">
    <cfRule type="cellIs" dxfId="17" priority="18" operator="between">
      <formula>80</formula>
      <formula>120</formula>
    </cfRule>
  </conditionalFormatting>
  <conditionalFormatting sqref="AL33">
    <cfRule type="cellIs" dxfId="16" priority="17" operator="between">
      <formula>80</formula>
      <formula>120</formula>
    </cfRule>
  </conditionalFormatting>
  <conditionalFormatting sqref="AQ33">
    <cfRule type="cellIs" dxfId="15" priority="16" operator="between">
      <formula>80</formula>
      <formula>120</formula>
    </cfRule>
  </conditionalFormatting>
  <conditionalFormatting sqref="AQ33">
    <cfRule type="cellIs" dxfId="14" priority="15" operator="between">
      <formula>80</formula>
      <formula>120</formula>
    </cfRule>
  </conditionalFormatting>
  <conditionalFormatting sqref="AK35">
    <cfRule type="cellIs" dxfId="13" priority="14" operator="greaterThan">
      <formula>20</formula>
    </cfRule>
  </conditionalFormatting>
  <conditionalFormatting sqref="AP35">
    <cfRule type="cellIs" dxfId="12" priority="13" operator="greaterThan">
      <formula>20</formula>
    </cfRule>
  </conditionalFormatting>
  <conditionalFormatting sqref="AH66:AH69 AM66:AM69 AJ66 AJ67:AK67 AO66 AO67:AP67 AE66:AF69 AJ69:AK69 AJ68 AO69:AP69 AO68">
    <cfRule type="cellIs" dxfId="11" priority="12" operator="greaterThan">
      <formula>20</formula>
    </cfRule>
  </conditionalFormatting>
  <conditionalFormatting sqref="AG69 AL69 AQ69 AG67 AL67 AQ67">
    <cfRule type="cellIs" dxfId="10" priority="11" operator="between">
      <formula>80</formula>
      <formula>120</formula>
    </cfRule>
  </conditionalFormatting>
  <conditionalFormatting sqref="AM68 AJ68 AO68">
    <cfRule type="cellIs" dxfId="9" priority="10" operator="greaterThan">
      <formula>20</formula>
    </cfRule>
  </conditionalFormatting>
  <conditionalFormatting sqref="AK66">
    <cfRule type="cellIs" dxfId="8" priority="9" operator="greaterThan">
      <formula>20</formula>
    </cfRule>
  </conditionalFormatting>
  <conditionalFormatting sqref="AP66">
    <cfRule type="cellIs" dxfId="7" priority="8" operator="greaterThan">
      <formula>20</formula>
    </cfRule>
  </conditionalFormatting>
  <conditionalFormatting sqref="AG66">
    <cfRule type="cellIs" dxfId="6" priority="7" operator="between">
      <formula>80</formula>
      <formula>120</formula>
    </cfRule>
  </conditionalFormatting>
  <conditionalFormatting sqref="AL66">
    <cfRule type="cellIs" dxfId="5" priority="6" operator="between">
      <formula>80</formula>
      <formula>120</formula>
    </cfRule>
  </conditionalFormatting>
  <conditionalFormatting sqref="AL66">
    <cfRule type="cellIs" dxfId="4" priority="5" operator="between">
      <formula>80</formula>
      <formula>120</formula>
    </cfRule>
  </conditionalFormatting>
  <conditionalFormatting sqref="AQ66">
    <cfRule type="cellIs" dxfId="3" priority="4" operator="between">
      <formula>80</formula>
      <formula>120</formula>
    </cfRule>
  </conditionalFormatting>
  <conditionalFormatting sqref="AQ66">
    <cfRule type="cellIs" dxfId="2" priority="3" operator="between">
      <formula>80</formula>
      <formula>120</formula>
    </cfRule>
  </conditionalFormatting>
  <conditionalFormatting sqref="AK68">
    <cfRule type="cellIs" dxfId="1" priority="2" operator="greaterThan">
      <formula>20</formula>
    </cfRule>
  </conditionalFormatting>
  <conditionalFormatting sqref="AP68">
    <cfRule type="cellIs" dxfId="0" priority="1" operator="greaterThan">
      <formula>20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notes</vt:lpstr>
      <vt:lpstr>08jan20</vt:lpstr>
      <vt:lpstr>09jan20</vt:lpstr>
      <vt:lpstr>10jan20</vt:lpstr>
      <vt:lpstr>22jan20</vt:lpstr>
    </vt:vector>
  </TitlesOfParts>
  <Company>Biological Sciences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Niederlehner, Barbara</dc:creator>
  <cp:lastModifiedBy>Heather Wander</cp:lastModifiedBy>
  <cp:lastPrinted>2016-05-06T13:47:05Z</cp:lastPrinted>
  <dcterms:created xsi:type="dcterms:W3CDTF">2016-04-07T12:54:27Z</dcterms:created>
  <dcterms:modified xsi:type="dcterms:W3CDTF">2020-03-12T13:51:11Z</dcterms:modified>
</cp:coreProperties>
</file>